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4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Vic/"/>
    </mc:Choice>
  </mc:AlternateContent>
  <xr:revisionPtr revIDLastSave="0" documentId="13_ncr:1_{2E731740-D166-5A4F-8E78-3089172B4D5F}" xr6:coauthVersionLast="38" xr6:coauthVersionMax="38" xr10:uidLastSave="{00000000-0000-0000-0000-000000000000}"/>
  <workbookProtection workbookAlgorithmName="SHA-512" workbookHashValue="dgP37yLSu+/KcWOnaDRoSCZ9mbgHP7IkGWTYFTv+3BNeC2sSsS+ssFWu7/sRL+uKhl0Y+fUXOT9JGWi4bzD+Hg==" workbookSaltValue="aKUMtMI9YAwLb/Abh4eQOg==" workbookSpinCount="100000" lockStructure="1"/>
  <bookViews>
    <workbookView xWindow="20" yWindow="460" windowWidth="38400" windowHeight="21140" tabRatio="500" xr2:uid="{00000000-000D-0000-FFFF-FFFF00000000}"/>
  </bookViews>
  <sheets>
    <sheet name="Notes" sheetId="3" r:id="rId1"/>
    <sheet name="Bills October April 2018" sheetId="11" r:id="rId2"/>
    <sheet name="Bills Vic April 2018" sheetId="9" r:id="rId3"/>
    <sheet name="Bills Vic October 2017" sheetId="7" r:id="rId4"/>
    <sheet name="Bills Vic April 2017" sheetId="5" r:id="rId5"/>
    <sheet name="Bills Vic April 2016" sheetId="2" r:id="rId6"/>
    <sheet name="Vic Oct 2018" sheetId="10" state="hidden" r:id="rId7"/>
    <sheet name="Vic Apr 2018" sheetId="8" state="hidden" r:id="rId8"/>
    <sheet name="Vic Oct 2017" sheetId="6" state="hidden" r:id="rId9"/>
    <sheet name="Vic Apr 2017" sheetId="4" state="hidden" r:id="rId10"/>
    <sheet name="Vic Apr 2016" sheetId="1" state="hidden" r:id="rId11"/>
  </sheets>
  <calcPr calcId="179021" calcMode="autoNoTable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1" i="11" l="1"/>
  <c r="U10" i="11"/>
  <c r="U9" i="11"/>
  <c r="T15" i="11"/>
  <c r="T14" i="11"/>
  <c r="T11" i="11"/>
  <c r="T8" i="11"/>
  <c r="M55" i="10"/>
  <c r="M31" i="10"/>
  <c r="M51" i="10"/>
  <c r="M35" i="10"/>
  <c r="M27" i="10"/>
  <c r="Y71" i="11"/>
  <c r="X71" i="11"/>
  <c r="S71" i="11"/>
  <c r="R71" i="11"/>
  <c r="Q71" i="11"/>
  <c r="P71" i="11"/>
  <c r="N71" i="11"/>
  <c r="M71" i="11"/>
  <c r="L71" i="11"/>
  <c r="K71" i="11"/>
  <c r="J71" i="11"/>
  <c r="I71" i="11"/>
  <c r="H71" i="11"/>
  <c r="G71" i="11"/>
  <c r="F71" i="11"/>
  <c r="E71" i="11"/>
  <c r="D71" i="11"/>
  <c r="C71" i="11"/>
  <c r="B71" i="11"/>
  <c r="Y70" i="11"/>
  <c r="X70" i="11"/>
  <c r="S70" i="11"/>
  <c r="R70" i="11"/>
  <c r="Q70" i="11"/>
  <c r="P70" i="11"/>
  <c r="N70" i="11"/>
  <c r="M70" i="11"/>
  <c r="L70" i="11"/>
  <c r="K70" i="11"/>
  <c r="J70" i="11"/>
  <c r="I70" i="11"/>
  <c r="H70" i="11"/>
  <c r="G70" i="11"/>
  <c r="F70" i="11"/>
  <c r="E70" i="11"/>
  <c r="D70" i="11"/>
  <c r="C70" i="11"/>
  <c r="B70" i="11"/>
  <c r="Y69" i="11"/>
  <c r="X69" i="11"/>
  <c r="S69" i="11"/>
  <c r="R69" i="11"/>
  <c r="Q69" i="11"/>
  <c r="P69" i="11"/>
  <c r="N69" i="11"/>
  <c r="M69" i="11"/>
  <c r="L69" i="11"/>
  <c r="K69" i="11"/>
  <c r="J69" i="11"/>
  <c r="I69" i="11"/>
  <c r="H69" i="11"/>
  <c r="G69" i="11"/>
  <c r="F69" i="11"/>
  <c r="E69" i="11"/>
  <c r="D69" i="11"/>
  <c r="C69" i="11"/>
  <c r="B69" i="11"/>
  <c r="Y68" i="11"/>
  <c r="X68" i="11"/>
  <c r="S68" i="11"/>
  <c r="R68" i="11"/>
  <c r="Q68" i="11"/>
  <c r="P68" i="11"/>
  <c r="N68" i="11"/>
  <c r="M68" i="11"/>
  <c r="L68" i="11"/>
  <c r="K68" i="11"/>
  <c r="J68" i="11"/>
  <c r="I68" i="11"/>
  <c r="H68" i="11"/>
  <c r="G68" i="11"/>
  <c r="F68" i="11"/>
  <c r="E68" i="11"/>
  <c r="D68" i="11"/>
  <c r="C68" i="11"/>
  <c r="B68" i="11"/>
  <c r="Y67" i="11"/>
  <c r="X67" i="11"/>
  <c r="S67" i="11"/>
  <c r="R67" i="11"/>
  <c r="Q67" i="11"/>
  <c r="P67" i="11"/>
  <c r="N67" i="11"/>
  <c r="M67" i="11"/>
  <c r="L67" i="11"/>
  <c r="K67" i="11"/>
  <c r="J67" i="11"/>
  <c r="I67" i="11"/>
  <c r="H67" i="11"/>
  <c r="G67" i="11"/>
  <c r="F67" i="11"/>
  <c r="E67" i="11"/>
  <c r="D67" i="11"/>
  <c r="C67" i="11"/>
  <c r="B67" i="11"/>
  <c r="Y66" i="11"/>
  <c r="X66" i="11"/>
  <c r="S66" i="11"/>
  <c r="R66" i="11"/>
  <c r="Q66" i="11"/>
  <c r="P66" i="11"/>
  <c r="N66" i="11"/>
  <c r="M66" i="11"/>
  <c r="L66" i="11"/>
  <c r="K66" i="11"/>
  <c r="J66" i="11"/>
  <c r="I66" i="11"/>
  <c r="H66" i="11"/>
  <c r="G66" i="11"/>
  <c r="F66" i="11"/>
  <c r="E66" i="11"/>
  <c r="D66" i="11"/>
  <c r="C66" i="11"/>
  <c r="B66" i="11"/>
  <c r="Y65" i="11"/>
  <c r="X65" i="11"/>
  <c r="S65" i="11"/>
  <c r="R65" i="11"/>
  <c r="Q65" i="11"/>
  <c r="P65" i="11"/>
  <c r="N65" i="11"/>
  <c r="M65" i="11"/>
  <c r="L65" i="11"/>
  <c r="K65" i="11"/>
  <c r="J65" i="11"/>
  <c r="I65" i="11"/>
  <c r="H65" i="11"/>
  <c r="G65" i="11"/>
  <c r="F65" i="11"/>
  <c r="E65" i="11"/>
  <c r="D65" i="11"/>
  <c r="C65" i="11"/>
  <c r="B65" i="11"/>
  <c r="Y64" i="11"/>
  <c r="X64" i="11"/>
  <c r="S64" i="11"/>
  <c r="R64" i="11"/>
  <c r="Q64" i="11"/>
  <c r="P64" i="11"/>
  <c r="N64" i="11"/>
  <c r="M64" i="11"/>
  <c r="L64" i="11"/>
  <c r="K64" i="11"/>
  <c r="J64" i="11"/>
  <c r="I64" i="11"/>
  <c r="H64" i="11"/>
  <c r="G64" i="11"/>
  <c r="F64" i="11"/>
  <c r="E64" i="11"/>
  <c r="D64" i="11"/>
  <c r="C64" i="11"/>
  <c r="B64" i="11"/>
  <c r="A64" i="11"/>
  <c r="Y63" i="11"/>
  <c r="X63" i="11"/>
  <c r="S63" i="11"/>
  <c r="R63" i="11"/>
  <c r="Q63" i="11"/>
  <c r="P63" i="11"/>
  <c r="N63" i="11"/>
  <c r="M63" i="11"/>
  <c r="L63" i="11"/>
  <c r="K63" i="11"/>
  <c r="J63" i="11"/>
  <c r="I63" i="11"/>
  <c r="H63" i="11"/>
  <c r="G63" i="11"/>
  <c r="F63" i="11"/>
  <c r="E63" i="11"/>
  <c r="D63" i="11"/>
  <c r="C63" i="11"/>
  <c r="B63" i="11"/>
  <c r="Y62" i="11"/>
  <c r="X62" i="11"/>
  <c r="S62" i="11"/>
  <c r="R62" i="11"/>
  <c r="Q62" i="11"/>
  <c r="P62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B62" i="11"/>
  <c r="Y61" i="11"/>
  <c r="X61" i="11"/>
  <c r="S61" i="11"/>
  <c r="R61" i="11"/>
  <c r="Q61" i="11"/>
  <c r="P61" i="11"/>
  <c r="N61" i="11"/>
  <c r="M61" i="11"/>
  <c r="L61" i="11"/>
  <c r="K61" i="11"/>
  <c r="J61" i="11"/>
  <c r="I61" i="11"/>
  <c r="H61" i="11"/>
  <c r="G61" i="11"/>
  <c r="F61" i="11"/>
  <c r="E61" i="11"/>
  <c r="D61" i="11"/>
  <c r="C61" i="11"/>
  <c r="B61" i="11"/>
  <c r="Y60" i="11"/>
  <c r="X60" i="11"/>
  <c r="S60" i="11"/>
  <c r="R60" i="11"/>
  <c r="Q60" i="11"/>
  <c r="P60" i="11"/>
  <c r="N60" i="11"/>
  <c r="M60" i="11"/>
  <c r="L60" i="11"/>
  <c r="K60" i="11"/>
  <c r="J60" i="11"/>
  <c r="I60" i="11"/>
  <c r="H60" i="11"/>
  <c r="G60" i="11"/>
  <c r="F60" i="11"/>
  <c r="E60" i="11"/>
  <c r="D60" i="11"/>
  <c r="C60" i="11"/>
  <c r="B60" i="11"/>
  <c r="Y59" i="11"/>
  <c r="X59" i="11"/>
  <c r="S59" i="11"/>
  <c r="R59" i="11"/>
  <c r="Q59" i="11"/>
  <c r="P59" i="11"/>
  <c r="N59" i="11"/>
  <c r="M59" i="11"/>
  <c r="L59" i="11"/>
  <c r="K59" i="11"/>
  <c r="J59" i="11"/>
  <c r="I59" i="11"/>
  <c r="H59" i="11"/>
  <c r="G59" i="11"/>
  <c r="F59" i="11"/>
  <c r="E59" i="11"/>
  <c r="D59" i="11"/>
  <c r="C59" i="11"/>
  <c r="B59" i="11"/>
  <c r="Y58" i="11"/>
  <c r="X58" i="11"/>
  <c r="S58" i="11"/>
  <c r="R58" i="11"/>
  <c r="Q58" i="11"/>
  <c r="P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B58" i="11"/>
  <c r="Y57" i="11"/>
  <c r="X57" i="11"/>
  <c r="S57" i="11"/>
  <c r="R57" i="11"/>
  <c r="Q57" i="11"/>
  <c r="P57" i="11"/>
  <c r="N57" i="11"/>
  <c r="M57" i="11"/>
  <c r="L57" i="11"/>
  <c r="K57" i="11"/>
  <c r="J57" i="11"/>
  <c r="I57" i="11"/>
  <c r="H57" i="11"/>
  <c r="G57" i="11"/>
  <c r="F57" i="11"/>
  <c r="E57" i="11"/>
  <c r="D57" i="11"/>
  <c r="C57" i="11"/>
  <c r="B57" i="11"/>
  <c r="Y56" i="11"/>
  <c r="X56" i="11"/>
  <c r="S56" i="11"/>
  <c r="R56" i="11"/>
  <c r="Q56" i="11"/>
  <c r="P56" i="11"/>
  <c r="N56" i="11"/>
  <c r="M56" i="11"/>
  <c r="L56" i="11"/>
  <c r="K56" i="11"/>
  <c r="J56" i="11"/>
  <c r="I56" i="11"/>
  <c r="H56" i="11"/>
  <c r="G56" i="11"/>
  <c r="F56" i="11"/>
  <c r="E56" i="11"/>
  <c r="D56" i="11"/>
  <c r="C56" i="11"/>
  <c r="B56" i="11"/>
  <c r="A56" i="11"/>
  <c r="Y55" i="11"/>
  <c r="X55" i="11"/>
  <c r="S55" i="11"/>
  <c r="R55" i="11"/>
  <c r="Q55" i="11"/>
  <c r="P55" i="11"/>
  <c r="N55" i="11"/>
  <c r="M55" i="11"/>
  <c r="L55" i="11"/>
  <c r="K55" i="11"/>
  <c r="J55" i="11"/>
  <c r="I55" i="11"/>
  <c r="H55" i="11"/>
  <c r="G55" i="11"/>
  <c r="F55" i="11"/>
  <c r="E55" i="11"/>
  <c r="D55" i="11"/>
  <c r="C55" i="11"/>
  <c r="B55" i="11"/>
  <c r="Y54" i="11"/>
  <c r="X54" i="11"/>
  <c r="S54" i="11"/>
  <c r="R54" i="11"/>
  <c r="Q54" i="11"/>
  <c r="P54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B54" i="11"/>
  <c r="Y53" i="11"/>
  <c r="X53" i="11"/>
  <c r="S53" i="11"/>
  <c r="R53" i="11"/>
  <c r="Q53" i="11"/>
  <c r="P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B53" i="11"/>
  <c r="Y52" i="11"/>
  <c r="X52" i="11"/>
  <c r="S52" i="11"/>
  <c r="R52" i="11"/>
  <c r="Q52" i="11"/>
  <c r="P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B52" i="11"/>
  <c r="Y51" i="11"/>
  <c r="X51" i="11"/>
  <c r="S51" i="11"/>
  <c r="R51" i="11"/>
  <c r="Q51" i="11"/>
  <c r="P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Y50" i="11"/>
  <c r="X50" i="11"/>
  <c r="S50" i="11"/>
  <c r="R50" i="11"/>
  <c r="Q50" i="11"/>
  <c r="P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Y49" i="11"/>
  <c r="X49" i="11"/>
  <c r="S49" i="11"/>
  <c r="R49" i="11"/>
  <c r="Q49" i="11"/>
  <c r="P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B49" i="11"/>
  <c r="Y48" i="11"/>
  <c r="X48" i="11"/>
  <c r="S48" i="11"/>
  <c r="R48" i="11"/>
  <c r="Q48" i="11"/>
  <c r="P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B48" i="11"/>
  <c r="A48" i="11"/>
  <c r="Y47" i="11"/>
  <c r="X47" i="11"/>
  <c r="S47" i="11"/>
  <c r="R47" i="11"/>
  <c r="Q47" i="11"/>
  <c r="P47" i="11"/>
  <c r="N47" i="11"/>
  <c r="M47" i="11"/>
  <c r="L47" i="11"/>
  <c r="K47" i="11"/>
  <c r="J47" i="11"/>
  <c r="I47" i="11"/>
  <c r="H47" i="11"/>
  <c r="G47" i="11"/>
  <c r="F47" i="11"/>
  <c r="E47" i="11"/>
  <c r="D47" i="11"/>
  <c r="C47" i="11"/>
  <c r="B47" i="11"/>
  <c r="Y46" i="11"/>
  <c r="X46" i="11"/>
  <c r="S46" i="11"/>
  <c r="R46" i="11"/>
  <c r="Q46" i="11"/>
  <c r="P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B46" i="11"/>
  <c r="Y45" i="11"/>
  <c r="X45" i="11"/>
  <c r="S45" i="11"/>
  <c r="R45" i="11"/>
  <c r="Q45" i="11"/>
  <c r="P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B45" i="11"/>
  <c r="Y44" i="11"/>
  <c r="X44" i="11"/>
  <c r="S44" i="11"/>
  <c r="R44" i="11"/>
  <c r="Q44" i="11"/>
  <c r="P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B44" i="11"/>
  <c r="Y43" i="11"/>
  <c r="X43" i="11"/>
  <c r="S43" i="11"/>
  <c r="R43" i="11"/>
  <c r="Q43" i="11"/>
  <c r="P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B43" i="11"/>
  <c r="Y42" i="11"/>
  <c r="X42" i="11"/>
  <c r="S42" i="11"/>
  <c r="R42" i="11"/>
  <c r="Q42" i="11"/>
  <c r="P42" i="11"/>
  <c r="N42" i="11"/>
  <c r="M42" i="11"/>
  <c r="L42" i="11"/>
  <c r="K42" i="11"/>
  <c r="J42" i="11"/>
  <c r="I42" i="11"/>
  <c r="H42" i="11"/>
  <c r="G42" i="11"/>
  <c r="F42" i="11"/>
  <c r="E42" i="11"/>
  <c r="D42" i="11"/>
  <c r="C42" i="11"/>
  <c r="B42" i="11"/>
  <c r="Y41" i="11"/>
  <c r="X41" i="11"/>
  <c r="S41" i="11"/>
  <c r="R41" i="11"/>
  <c r="Q41" i="11"/>
  <c r="P41" i="11"/>
  <c r="N41" i="11"/>
  <c r="M41" i="11"/>
  <c r="L41" i="11"/>
  <c r="K41" i="11"/>
  <c r="J41" i="11"/>
  <c r="I41" i="11"/>
  <c r="H41" i="11"/>
  <c r="G41" i="11"/>
  <c r="F41" i="11"/>
  <c r="E41" i="11"/>
  <c r="D41" i="11"/>
  <c r="C41" i="11"/>
  <c r="B41" i="11"/>
  <c r="Y40" i="11"/>
  <c r="X40" i="11"/>
  <c r="S40" i="11"/>
  <c r="R40" i="11"/>
  <c r="Q40" i="11"/>
  <c r="P40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B40" i="11"/>
  <c r="A40" i="11"/>
  <c r="Y39" i="11"/>
  <c r="X39" i="11"/>
  <c r="S39" i="11"/>
  <c r="R39" i="11"/>
  <c r="Q39" i="11"/>
  <c r="P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B39" i="11"/>
  <c r="Y38" i="11"/>
  <c r="X38" i="11"/>
  <c r="S38" i="11"/>
  <c r="R38" i="11"/>
  <c r="Q38" i="11"/>
  <c r="P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Y37" i="11"/>
  <c r="X37" i="11"/>
  <c r="S37" i="11"/>
  <c r="R37" i="11"/>
  <c r="Q37" i="11"/>
  <c r="P37" i="11"/>
  <c r="N37" i="11"/>
  <c r="M37" i="11"/>
  <c r="L37" i="11"/>
  <c r="K37" i="11"/>
  <c r="J37" i="11"/>
  <c r="I37" i="11"/>
  <c r="H37" i="11"/>
  <c r="G37" i="11"/>
  <c r="F37" i="11"/>
  <c r="E37" i="11"/>
  <c r="D37" i="11"/>
  <c r="C37" i="11"/>
  <c r="B37" i="11"/>
  <c r="Y36" i="11"/>
  <c r="X36" i="11"/>
  <c r="S36" i="11"/>
  <c r="R36" i="11"/>
  <c r="Q36" i="11"/>
  <c r="P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B36" i="11"/>
  <c r="Y35" i="11"/>
  <c r="X35" i="11"/>
  <c r="S35" i="11"/>
  <c r="R35" i="11"/>
  <c r="Q35" i="11"/>
  <c r="P35" i="11"/>
  <c r="N35" i="11"/>
  <c r="M35" i="11"/>
  <c r="L35" i="11"/>
  <c r="K35" i="11"/>
  <c r="J35" i="11"/>
  <c r="I35" i="11"/>
  <c r="H35" i="11"/>
  <c r="G35" i="11"/>
  <c r="F35" i="11"/>
  <c r="E35" i="11"/>
  <c r="D35" i="11"/>
  <c r="C35" i="11"/>
  <c r="B35" i="11"/>
  <c r="Y34" i="11"/>
  <c r="X34" i="11"/>
  <c r="S34" i="11"/>
  <c r="R34" i="11"/>
  <c r="Q34" i="11"/>
  <c r="P34" i="11"/>
  <c r="N34" i="11"/>
  <c r="M34" i="11"/>
  <c r="L34" i="11"/>
  <c r="K34" i="11"/>
  <c r="J34" i="11"/>
  <c r="I34" i="11"/>
  <c r="H34" i="11"/>
  <c r="G34" i="11"/>
  <c r="F34" i="11"/>
  <c r="E34" i="11"/>
  <c r="D34" i="11"/>
  <c r="C34" i="11"/>
  <c r="B34" i="11"/>
  <c r="Y33" i="11"/>
  <c r="X33" i="11"/>
  <c r="S33" i="11"/>
  <c r="R33" i="11"/>
  <c r="Q33" i="11"/>
  <c r="P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Y32" i="11"/>
  <c r="X32" i="11"/>
  <c r="S32" i="11"/>
  <c r="R32" i="11"/>
  <c r="Q32" i="11"/>
  <c r="P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A32" i="11"/>
  <c r="Y31" i="11"/>
  <c r="X31" i="11"/>
  <c r="S31" i="11"/>
  <c r="R31" i="11"/>
  <c r="Q31" i="11"/>
  <c r="P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B31" i="11"/>
  <c r="Y30" i="11"/>
  <c r="X30" i="11"/>
  <c r="S30" i="11"/>
  <c r="R30" i="11"/>
  <c r="Q30" i="11"/>
  <c r="P30" i="11"/>
  <c r="N30" i="11"/>
  <c r="M30" i="11"/>
  <c r="L30" i="11"/>
  <c r="K30" i="11"/>
  <c r="J30" i="11"/>
  <c r="I30" i="11"/>
  <c r="H30" i="11"/>
  <c r="G30" i="11"/>
  <c r="F30" i="11"/>
  <c r="E30" i="11"/>
  <c r="D30" i="11"/>
  <c r="C30" i="11"/>
  <c r="B30" i="11"/>
  <c r="Y29" i="11"/>
  <c r="X29" i="11"/>
  <c r="S29" i="11"/>
  <c r="R29" i="11"/>
  <c r="Q29" i="11"/>
  <c r="P29" i="11"/>
  <c r="N29" i="11"/>
  <c r="M29" i="11"/>
  <c r="L29" i="11"/>
  <c r="K29" i="11"/>
  <c r="J29" i="11"/>
  <c r="I29" i="11"/>
  <c r="H29" i="11"/>
  <c r="G29" i="11"/>
  <c r="F29" i="11"/>
  <c r="E29" i="11"/>
  <c r="D29" i="11"/>
  <c r="C29" i="11"/>
  <c r="B29" i="11"/>
  <c r="Y28" i="11"/>
  <c r="X28" i="11"/>
  <c r="S28" i="11"/>
  <c r="R28" i="11"/>
  <c r="Q28" i="11"/>
  <c r="P28" i="11"/>
  <c r="N28" i="11"/>
  <c r="M28" i="11"/>
  <c r="L28" i="11"/>
  <c r="K28" i="11"/>
  <c r="J28" i="11"/>
  <c r="I28" i="11"/>
  <c r="H28" i="11"/>
  <c r="G28" i="11"/>
  <c r="F28" i="11"/>
  <c r="E28" i="11"/>
  <c r="D28" i="11"/>
  <c r="C28" i="11"/>
  <c r="B28" i="11"/>
  <c r="Y27" i="11"/>
  <c r="X27" i="11"/>
  <c r="S27" i="11"/>
  <c r="R27" i="11"/>
  <c r="Q27" i="11"/>
  <c r="P27" i="11"/>
  <c r="N27" i="11"/>
  <c r="M27" i="11"/>
  <c r="L27" i="11"/>
  <c r="K27" i="11"/>
  <c r="J27" i="11"/>
  <c r="I27" i="11"/>
  <c r="H27" i="11"/>
  <c r="G27" i="11"/>
  <c r="F27" i="11"/>
  <c r="E27" i="11"/>
  <c r="D27" i="11"/>
  <c r="C27" i="11"/>
  <c r="B27" i="11"/>
  <c r="Y26" i="11"/>
  <c r="X26" i="11"/>
  <c r="S26" i="11"/>
  <c r="R26" i="11"/>
  <c r="Q26" i="11"/>
  <c r="P26" i="11"/>
  <c r="N26" i="11"/>
  <c r="M26" i="11"/>
  <c r="L26" i="11"/>
  <c r="K26" i="11"/>
  <c r="J26" i="11"/>
  <c r="I26" i="11"/>
  <c r="H26" i="11"/>
  <c r="G26" i="11"/>
  <c r="F26" i="11"/>
  <c r="E26" i="11"/>
  <c r="D26" i="11"/>
  <c r="C26" i="11"/>
  <c r="B26" i="11"/>
  <c r="Y25" i="11"/>
  <c r="X25" i="11"/>
  <c r="S25" i="11"/>
  <c r="R25" i="11"/>
  <c r="Q25" i="11"/>
  <c r="P25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B25" i="11"/>
  <c r="Y24" i="11"/>
  <c r="X24" i="11"/>
  <c r="S24" i="11"/>
  <c r="R24" i="11"/>
  <c r="Q24" i="11"/>
  <c r="P24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B24" i="11"/>
  <c r="A24" i="11"/>
  <c r="Y23" i="11"/>
  <c r="X23" i="11"/>
  <c r="S23" i="11"/>
  <c r="R23" i="11"/>
  <c r="Q23" i="11"/>
  <c r="P23" i="11"/>
  <c r="N23" i="11"/>
  <c r="M23" i="11"/>
  <c r="L23" i="11"/>
  <c r="K23" i="11"/>
  <c r="J23" i="11"/>
  <c r="I23" i="11"/>
  <c r="H23" i="11"/>
  <c r="G23" i="11"/>
  <c r="F23" i="11"/>
  <c r="E23" i="11"/>
  <c r="D23" i="11"/>
  <c r="C23" i="11"/>
  <c r="B23" i="11"/>
  <c r="Y22" i="11"/>
  <c r="X22" i="11"/>
  <c r="S22" i="11"/>
  <c r="R22" i="11"/>
  <c r="Q22" i="11"/>
  <c r="P22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B22" i="11"/>
  <c r="Y21" i="11"/>
  <c r="X21" i="11"/>
  <c r="S21" i="11"/>
  <c r="R21" i="11"/>
  <c r="Q21" i="11"/>
  <c r="P21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B21" i="11"/>
  <c r="Y20" i="11"/>
  <c r="X20" i="11"/>
  <c r="S20" i="11"/>
  <c r="R20" i="11"/>
  <c r="Q20" i="11"/>
  <c r="P20" i="11"/>
  <c r="N20" i="11"/>
  <c r="M20" i="11"/>
  <c r="L20" i="11"/>
  <c r="K20" i="11"/>
  <c r="J20" i="11"/>
  <c r="I20" i="11"/>
  <c r="H20" i="11"/>
  <c r="G20" i="11"/>
  <c r="F20" i="11"/>
  <c r="E20" i="11"/>
  <c r="D20" i="11"/>
  <c r="C20" i="11"/>
  <c r="B20" i="11"/>
  <c r="Y19" i="11"/>
  <c r="X19" i="11"/>
  <c r="S19" i="11"/>
  <c r="R19" i="11"/>
  <c r="Q19" i="11"/>
  <c r="P19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B19" i="11"/>
  <c r="Y18" i="11"/>
  <c r="X18" i="11"/>
  <c r="S18" i="11"/>
  <c r="R18" i="11"/>
  <c r="Q18" i="11"/>
  <c r="P18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B18" i="11"/>
  <c r="Y17" i="11"/>
  <c r="X17" i="11"/>
  <c r="S17" i="11"/>
  <c r="R17" i="11"/>
  <c r="Q17" i="11"/>
  <c r="P17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B17" i="11"/>
  <c r="Y16" i="11"/>
  <c r="X16" i="11"/>
  <c r="S16" i="11"/>
  <c r="R16" i="11"/>
  <c r="Q16" i="11"/>
  <c r="P16" i="11"/>
  <c r="N16" i="11"/>
  <c r="M16" i="11"/>
  <c r="L16" i="11"/>
  <c r="K16" i="11"/>
  <c r="J16" i="11"/>
  <c r="I16" i="11"/>
  <c r="H16" i="11"/>
  <c r="G16" i="11"/>
  <c r="F16" i="11"/>
  <c r="E16" i="11"/>
  <c r="D16" i="11"/>
  <c r="C16" i="11"/>
  <c r="B16" i="11"/>
  <c r="A16" i="11"/>
  <c r="Y15" i="11"/>
  <c r="X15" i="11"/>
  <c r="S15" i="11"/>
  <c r="R15" i="11"/>
  <c r="Q15" i="11"/>
  <c r="P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Y14" i="11"/>
  <c r="X14" i="11"/>
  <c r="S14" i="11"/>
  <c r="R14" i="11"/>
  <c r="Q14" i="11"/>
  <c r="P14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Y13" i="11"/>
  <c r="X13" i="11"/>
  <c r="S13" i="11"/>
  <c r="R13" i="11"/>
  <c r="Q13" i="11"/>
  <c r="P13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Y12" i="11"/>
  <c r="X12" i="11"/>
  <c r="S12" i="11"/>
  <c r="R12" i="11"/>
  <c r="Q12" i="11"/>
  <c r="P12" i="11"/>
  <c r="N12" i="11"/>
  <c r="M12" i="11"/>
  <c r="L12" i="11"/>
  <c r="K12" i="11"/>
  <c r="J12" i="11"/>
  <c r="I12" i="11"/>
  <c r="H12" i="11"/>
  <c r="G12" i="11"/>
  <c r="F12" i="11"/>
  <c r="E12" i="11"/>
  <c r="D12" i="11"/>
  <c r="C12" i="11"/>
  <c r="B12" i="11"/>
  <c r="Y11" i="11"/>
  <c r="X11" i="11"/>
  <c r="S11" i="11"/>
  <c r="R11" i="11"/>
  <c r="Q11" i="11"/>
  <c r="P11" i="11"/>
  <c r="N11" i="11"/>
  <c r="M11" i="11"/>
  <c r="L11" i="11"/>
  <c r="K11" i="11"/>
  <c r="J11" i="11"/>
  <c r="I11" i="11"/>
  <c r="H11" i="11"/>
  <c r="G11" i="11"/>
  <c r="F11" i="11"/>
  <c r="E11" i="11"/>
  <c r="D11" i="11"/>
  <c r="C11" i="11"/>
  <c r="B11" i="11"/>
  <c r="Y10" i="11"/>
  <c r="X10" i="11"/>
  <c r="S10" i="11"/>
  <c r="R10" i="11"/>
  <c r="Q10" i="11"/>
  <c r="P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Y9" i="11"/>
  <c r="X9" i="11"/>
  <c r="S9" i="11"/>
  <c r="R9" i="11"/>
  <c r="Q9" i="11"/>
  <c r="P9" i="11"/>
  <c r="N9" i="11"/>
  <c r="M9" i="11"/>
  <c r="L9" i="11"/>
  <c r="K9" i="11"/>
  <c r="J9" i="11"/>
  <c r="I9" i="11"/>
  <c r="H9" i="11"/>
  <c r="G9" i="11"/>
  <c r="F9" i="11"/>
  <c r="E9" i="11"/>
  <c r="D9" i="11"/>
  <c r="C9" i="11"/>
  <c r="B9" i="11"/>
  <c r="Y8" i="11"/>
  <c r="X8" i="11"/>
  <c r="S8" i="11"/>
  <c r="R8" i="11"/>
  <c r="Q8" i="11"/>
  <c r="P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8" i="11"/>
  <c r="O71" i="11"/>
  <c r="T71" i="11"/>
  <c r="U71" i="11"/>
  <c r="W71" i="11"/>
  <c r="V71" i="11"/>
  <c r="O70" i="11"/>
  <c r="T70" i="11"/>
  <c r="U70" i="11"/>
  <c r="W70" i="11"/>
  <c r="V70" i="11"/>
  <c r="O69" i="11"/>
  <c r="T69" i="11"/>
  <c r="U69" i="11"/>
  <c r="W69" i="11"/>
  <c r="V69" i="11"/>
  <c r="O68" i="11"/>
  <c r="T68" i="11"/>
  <c r="U68" i="11"/>
  <c r="W68" i="11"/>
  <c r="V68" i="11"/>
  <c r="O67" i="11"/>
  <c r="T67" i="11"/>
  <c r="U67" i="11"/>
  <c r="W67" i="11"/>
  <c r="V67" i="11"/>
  <c r="O66" i="11"/>
  <c r="T66" i="11"/>
  <c r="U66" i="11"/>
  <c r="W66" i="11"/>
  <c r="V66" i="11"/>
  <c r="O65" i="11"/>
  <c r="T65" i="11"/>
  <c r="U65" i="11"/>
  <c r="W65" i="11"/>
  <c r="V65" i="11"/>
  <c r="O64" i="11"/>
  <c r="T64" i="11"/>
  <c r="U64" i="11"/>
  <c r="W64" i="11"/>
  <c r="V64" i="11"/>
  <c r="O63" i="11"/>
  <c r="T63" i="11"/>
  <c r="U63" i="11"/>
  <c r="W63" i="11"/>
  <c r="V63" i="11"/>
  <c r="O62" i="11"/>
  <c r="T62" i="11"/>
  <c r="U62" i="11"/>
  <c r="W62" i="11"/>
  <c r="V62" i="11"/>
  <c r="O61" i="11"/>
  <c r="T61" i="11"/>
  <c r="U61" i="11"/>
  <c r="W61" i="11"/>
  <c r="V61" i="11"/>
  <c r="O60" i="11"/>
  <c r="T60" i="11"/>
  <c r="U60" i="11"/>
  <c r="W60" i="11"/>
  <c r="V60" i="11"/>
  <c r="O59" i="11"/>
  <c r="T59" i="11"/>
  <c r="U59" i="11"/>
  <c r="W59" i="11"/>
  <c r="V59" i="11"/>
  <c r="O58" i="11"/>
  <c r="T58" i="11"/>
  <c r="U58" i="11"/>
  <c r="W58" i="11"/>
  <c r="V58" i="11"/>
  <c r="O57" i="11"/>
  <c r="T57" i="11"/>
  <c r="U57" i="11"/>
  <c r="W57" i="11"/>
  <c r="V57" i="11"/>
  <c r="O56" i="11"/>
  <c r="T56" i="11"/>
  <c r="U56" i="11"/>
  <c r="W56" i="11"/>
  <c r="V56" i="11"/>
  <c r="O55" i="11"/>
  <c r="T55" i="11"/>
  <c r="U55" i="11"/>
  <c r="W55" i="11"/>
  <c r="V55" i="11"/>
  <c r="O54" i="11"/>
  <c r="T54" i="11"/>
  <c r="U54" i="11"/>
  <c r="W54" i="11"/>
  <c r="V54" i="11"/>
  <c r="O53" i="11"/>
  <c r="T53" i="11"/>
  <c r="U53" i="11"/>
  <c r="W53" i="11"/>
  <c r="V53" i="11"/>
  <c r="O52" i="11"/>
  <c r="T52" i="11"/>
  <c r="U52" i="11"/>
  <c r="W52" i="11"/>
  <c r="V52" i="11"/>
  <c r="O51" i="11"/>
  <c r="T51" i="11"/>
  <c r="U51" i="11"/>
  <c r="W51" i="11"/>
  <c r="V51" i="11"/>
  <c r="O50" i="11"/>
  <c r="T50" i="11"/>
  <c r="U50" i="11"/>
  <c r="W50" i="11"/>
  <c r="V50" i="11"/>
  <c r="O49" i="11"/>
  <c r="T49" i="11"/>
  <c r="U49" i="11"/>
  <c r="W49" i="11"/>
  <c r="V49" i="11"/>
  <c r="O48" i="11"/>
  <c r="T48" i="11"/>
  <c r="U48" i="11"/>
  <c r="W48" i="11"/>
  <c r="V48" i="11"/>
  <c r="O47" i="11"/>
  <c r="T47" i="11"/>
  <c r="U47" i="11"/>
  <c r="W47" i="11"/>
  <c r="V47" i="11"/>
  <c r="O46" i="11"/>
  <c r="T46" i="11"/>
  <c r="U46" i="11"/>
  <c r="W46" i="11"/>
  <c r="V46" i="11"/>
  <c r="O45" i="11"/>
  <c r="T45" i="11"/>
  <c r="U45" i="11"/>
  <c r="W45" i="11"/>
  <c r="V45" i="11"/>
  <c r="O44" i="11"/>
  <c r="T44" i="11"/>
  <c r="U44" i="11"/>
  <c r="W44" i="11"/>
  <c r="V44" i="11"/>
  <c r="O43" i="11"/>
  <c r="T43" i="11"/>
  <c r="U43" i="11"/>
  <c r="W43" i="11"/>
  <c r="V43" i="11"/>
  <c r="O42" i="11"/>
  <c r="T42" i="11"/>
  <c r="U42" i="11"/>
  <c r="W42" i="11"/>
  <c r="V42" i="11"/>
  <c r="O41" i="11"/>
  <c r="T41" i="11"/>
  <c r="U41" i="11"/>
  <c r="W41" i="11"/>
  <c r="V41" i="11"/>
  <c r="O40" i="11"/>
  <c r="T40" i="11"/>
  <c r="U40" i="11"/>
  <c r="W40" i="11"/>
  <c r="V40" i="11"/>
  <c r="O39" i="11"/>
  <c r="T39" i="11"/>
  <c r="U39" i="11"/>
  <c r="W39" i="11"/>
  <c r="V39" i="11"/>
  <c r="O38" i="11"/>
  <c r="T38" i="11"/>
  <c r="U38" i="11"/>
  <c r="W38" i="11"/>
  <c r="V38" i="11"/>
  <c r="O37" i="11"/>
  <c r="T37" i="11"/>
  <c r="U37" i="11"/>
  <c r="W37" i="11"/>
  <c r="V37" i="11"/>
  <c r="O36" i="11"/>
  <c r="T36" i="11"/>
  <c r="U36" i="11"/>
  <c r="W36" i="11"/>
  <c r="V36" i="11"/>
  <c r="O35" i="11"/>
  <c r="T35" i="11"/>
  <c r="U35" i="11"/>
  <c r="W35" i="11"/>
  <c r="V35" i="11"/>
  <c r="O34" i="11"/>
  <c r="T34" i="11"/>
  <c r="U34" i="11"/>
  <c r="W34" i="11"/>
  <c r="V34" i="11"/>
  <c r="O33" i="11"/>
  <c r="T33" i="11"/>
  <c r="U33" i="11"/>
  <c r="W33" i="11"/>
  <c r="V33" i="11"/>
  <c r="O32" i="11"/>
  <c r="T32" i="11"/>
  <c r="U32" i="11"/>
  <c r="W32" i="11"/>
  <c r="V32" i="11"/>
  <c r="O31" i="11"/>
  <c r="T31" i="11"/>
  <c r="U31" i="11"/>
  <c r="W31" i="11"/>
  <c r="V31" i="11"/>
  <c r="O30" i="11"/>
  <c r="T30" i="11"/>
  <c r="U30" i="11"/>
  <c r="W30" i="11"/>
  <c r="V30" i="11"/>
  <c r="O29" i="11"/>
  <c r="T29" i="11"/>
  <c r="U29" i="11"/>
  <c r="W29" i="11"/>
  <c r="V29" i="11"/>
  <c r="O28" i="11"/>
  <c r="T28" i="11"/>
  <c r="U28" i="11"/>
  <c r="W28" i="11"/>
  <c r="V28" i="11"/>
  <c r="O27" i="11"/>
  <c r="T27" i="11"/>
  <c r="U27" i="11"/>
  <c r="W27" i="11"/>
  <c r="V27" i="11"/>
  <c r="O26" i="11"/>
  <c r="T26" i="11"/>
  <c r="U26" i="11"/>
  <c r="W26" i="11"/>
  <c r="V26" i="11"/>
  <c r="O25" i="11"/>
  <c r="T25" i="11"/>
  <c r="U25" i="11"/>
  <c r="W25" i="11"/>
  <c r="V25" i="11"/>
  <c r="O24" i="11"/>
  <c r="T24" i="11"/>
  <c r="U24" i="11"/>
  <c r="W24" i="11"/>
  <c r="V24" i="11"/>
  <c r="O23" i="11"/>
  <c r="T23" i="11"/>
  <c r="U23" i="11"/>
  <c r="W23" i="11"/>
  <c r="V23" i="11"/>
  <c r="O22" i="11"/>
  <c r="T22" i="11"/>
  <c r="U22" i="11"/>
  <c r="W22" i="11"/>
  <c r="V22" i="11"/>
  <c r="O21" i="11"/>
  <c r="T21" i="11"/>
  <c r="U21" i="11"/>
  <c r="W21" i="11"/>
  <c r="V21" i="11"/>
  <c r="O20" i="11"/>
  <c r="T20" i="11"/>
  <c r="U20" i="11"/>
  <c r="W20" i="11"/>
  <c r="V20" i="11"/>
  <c r="O19" i="11"/>
  <c r="T19" i="11"/>
  <c r="U19" i="11"/>
  <c r="W19" i="11"/>
  <c r="V19" i="11"/>
  <c r="O18" i="11"/>
  <c r="T18" i="11"/>
  <c r="U18" i="11"/>
  <c r="W18" i="11"/>
  <c r="V18" i="11"/>
  <c r="O17" i="11"/>
  <c r="T17" i="11"/>
  <c r="U17" i="11"/>
  <c r="W17" i="11"/>
  <c r="V17" i="11"/>
  <c r="O16" i="11"/>
  <c r="T16" i="11"/>
  <c r="U16" i="11"/>
  <c r="W16" i="11"/>
  <c r="V16" i="11"/>
  <c r="O15" i="11"/>
  <c r="U15" i="11"/>
  <c r="W15" i="11"/>
  <c r="V15" i="11"/>
  <c r="O14" i="11"/>
  <c r="U14" i="11"/>
  <c r="W14" i="11"/>
  <c r="V14" i="11"/>
  <c r="O13" i="11"/>
  <c r="T13" i="11"/>
  <c r="U13" i="11"/>
  <c r="W13" i="11"/>
  <c r="V13" i="11"/>
  <c r="O12" i="11"/>
  <c r="T12" i="11"/>
  <c r="U12" i="11"/>
  <c r="W12" i="11"/>
  <c r="V12" i="11"/>
  <c r="O11" i="11"/>
  <c r="W11" i="11"/>
  <c r="V11" i="11"/>
  <c r="O10" i="11"/>
  <c r="T10" i="11"/>
  <c r="W10" i="11"/>
  <c r="V10" i="11"/>
  <c r="O9" i="11"/>
  <c r="T9" i="11"/>
  <c r="W9" i="11"/>
  <c r="V9" i="11"/>
  <c r="O8" i="11"/>
  <c r="U8" i="11"/>
  <c r="W8" i="11"/>
  <c r="V8" i="11"/>
  <c r="M65" i="10"/>
  <c r="L64" i="10"/>
  <c r="M64" i="10"/>
  <c r="M63" i="10"/>
  <c r="M62" i="10"/>
  <c r="M61" i="10"/>
  <c r="M60" i="10"/>
  <c r="M59" i="10"/>
  <c r="M58" i="10"/>
  <c r="M57" i="10"/>
  <c r="L56" i="10"/>
  <c r="M56" i="10"/>
  <c r="M54" i="10"/>
  <c r="M53" i="10"/>
  <c r="M52" i="10"/>
  <c r="M50" i="10"/>
  <c r="M49" i="10"/>
  <c r="L48" i="10"/>
  <c r="M48" i="10"/>
  <c r="M47" i="10"/>
  <c r="M46" i="10"/>
  <c r="M45" i="10"/>
  <c r="M44" i="10"/>
  <c r="M43" i="10"/>
  <c r="M42" i="10"/>
  <c r="M41" i="10"/>
  <c r="M39" i="10"/>
  <c r="M38" i="10"/>
  <c r="M37" i="10"/>
  <c r="M36" i="10"/>
  <c r="M34" i="10"/>
  <c r="M33" i="10"/>
  <c r="M30" i="10"/>
  <c r="M29" i="10"/>
  <c r="M28" i="10"/>
  <c r="L26" i="10"/>
  <c r="M26" i="10"/>
  <c r="M25" i="10"/>
  <c r="M23" i="10"/>
  <c r="M22" i="10"/>
  <c r="M21" i="10"/>
  <c r="M20" i="10"/>
  <c r="M19" i="10"/>
  <c r="D8" i="9"/>
  <c r="E8" i="9"/>
  <c r="F8" i="9"/>
  <c r="G8" i="9"/>
  <c r="H8" i="9"/>
  <c r="I8" i="9"/>
  <c r="J8" i="9"/>
  <c r="K8" i="9"/>
  <c r="L8" i="9"/>
  <c r="M8" i="9"/>
  <c r="N8" i="9"/>
  <c r="O8" i="9"/>
  <c r="Q8" i="9"/>
  <c r="T8" i="9"/>
  <c r="I30" i="9"/>
  <c r="I24" i="9"/>
  <c r="F24" i="9"/>
  <c r="M57" i="8"/>
  <c r="M25" i="8"/>
  <c r="L64" i="8"/>
  <c r="M64" i="8"/>
  <c r="L56" i="8"/>
  <c r="M56" i="8"/>
  <c r="M55" i="8"/>
  <c r="M31" i="8"/>
  <c r="M29" i="8"/>
  <c r="M60" i="8"/>
  <c r="M52" i="8"/>
  <c r="M44" i="8"/>
  <c r="M28" i="8"/>
  <c r="M51" i="8"/>
  <c r="M27" i="8"/>
  <c r="Y71" i="9"/>
  <c r="X71" i="9"/>
  <c r="S71" i="9"/>
  <c r="R71" i="9"/>
  <c r="Q71" i="9"/>
  <c r="P71" i="9"/>
  <c r="M65" i="8"/>
  <c r="N71" i="9"/>
  <c r="M71" i="9"/>
  <c r="L71" i="9"/>
  <c r="K71" i="9"/>
  <c r="J71" i="9"/>
  <c r="I71" i="9"/>
  <c r="H71" i="9"/>
  <c r="G71" i="9"/>
  <c r="F71" i="9"/>
  <c r="E71" i="9"/>
  <c r="D71" i="9"/>
  <c r="O71" i="9"/>
  <c r="T71" i="9"/>
  <c r="C71" i="9"/>
  <c r="B71" i="9"/>
  <c r="Y70" i="9"/>
  <c r="X70" i="9"/>
  <c r="S70" i="9"/>
  <c r="R70" i="9"/>
  <c r="Q70" i="9"/>
  <c r="P70" i="9"/>
  <c r="N70" i="9"/>
  <c r="M70" i="9"/>
  <c r="L70" i="9"/>
  <c r="K70" i="9"/>
  <c r="J70" i="9"/>
  <c r="I70" i="9"/>
  <c r="H70" i="9"/>
  <c r="G70" i="9"/>
  <c r="F70" i="9"/>
  <c r="E70" i="9"/>
  <c r="D70" i="9"/>
  <c r="O70" i="9"/>
  <c r="T70" i="9"/>
  <c r="C70" i="9"/>
  <c r="B70" i="9"/>
  <c r="Y69" i="9"/>
  <c r="X69" i="9"/>
  <c r="S69" i="9"/>
  <c r="R69" i="9"/>
  <c r="Q69" i="9"/>
  <c r="P69" i="9"/>
  <c r="M63" i="8"/>
  <c r="N69" i="9"/>
  <c r="M69" i="9"/>
  <c r="L69" i="9"/>
  <c r="K69" i="9"/>
  <c r="J69" i="9"/>
  <c r="I69" i="9"/>
  <c r="H69" i="9"/>
  <c r="G69" i="9"/>
  <c r="D69" i="9"/>
  <c r="E69" i="9"/>
  <c r="F69" i="9"/>
  <c r="O69" i="9"/>
  <c r="T69" i="9"/>
  <c r="C69" i="9"/>
  <c r="B69" i="9"/>
  <c r="Y68" i="9"/>
  <c r="X68" i="9"/>
  <c r="S68" i="9"/>
  <c r="R68" i="9"/>
  <c r="Q68" i="9"/>
  <c r="P68" i="9"/>
  <c r="M62" i="8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Y67" i="9"/>
  <c r="X67" i="9"/>
  <c r="S67" i="9"/>
  <c r="R67" i="9"/>
  <c r="Q67" i="9"/>
  <c r="P67" i="9"/>
  <c r="M61" i="8"/>
  <c r="N67" i="9"/>
  <c r="M67" i="9"/>
  <c r="L67" i="9"/>
  <c r="K67" i="9"/>
  <c r="J67" i="9"/>
  <c r="I67" i="9"/>
  <c r="H67" i="9"/>
  <c r="G67" i="9"/>
  <c r="F67" i="9"/>
  <c r="E67" i="9"/>
  <c r="D67" i="9"/>
  <c r="O67" i="9"/>
  <c r="T67" i="9"/>
  <c r="C67" i="9"/>
  <c r="B67" i="9"/>
  <c r="Y66" i="9"/>
  <c r="X66" i="9"/>
  <c r="S66" i="9"/>
  <c r="R66" i="9"/>
  <c r="Q66" i="9"/>
  <c r="P66" i="9"/>
  <c r="N66" i="9"/>
  <c r="M66" i="9"/>
  <c r="L66" i="9"/>
  <c r="K66" i="9"/>
  <c r="J66" i="9"/>
  <c r="I66" i="9"/>
  <c r="H66" i="9"/>
  <c r="G66" i="9"/>
  <c r="F66" i="9"/>
  <c r="E66" i="9"/>
  <c r="D66" i="9"/>
  <c r="O66" i="9"/>
  <c r="T66" i="9"/>
  <c r="C66" i="9"/>
  <c r="B66" i="9"/>
  <c r="Y65" i="9"/>
  <c r="X65" i="9"/>
  <c r="S65" i="9"/>
  <c r="R65" i="9"/>
  <c r="Q65" i="9"/>
  <c r="P65" i="9"/>
  <c r="M59" i="8"/>
  <c r="N65" i="9"/>
  <c r="M65" i="9"/>
  <c r="L65" i="9"/>
  <c r="K65" i="9"/>
  <c r="J65" i="9"/>
  <c r="I65" i="9"/>
  <c r="H65" i="9"/>
  <c r="G65" i="9"/>
  <c r="D65" i="9"/>
  <c r="E65" i="9"/>
  <c r="F65" i="9"/>
  <c r="O65" i="9"/>
  <c r="T65" i="9"/>
  <c r="C65" i="9"/>
  <c r="B65" i="9"/>
  <c r="Y64" i="9"/>
  <c r="X64" i="9"/>
  <c r="S64" i="9"/>
  <c r="R64" i="9"/>
  <c r="Q64" i="9"/>
  <c r="P64" i="9"/>
  <c r="M58" i="8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A64" i="9"/>
  <c r="Y63" i="9"/>
  <c r="X63" i="9"/>
  <c r="S63" i="9"/>
  <c r="R63" i="9"/>
  <c r="Q63" i="9"/>
  <c r="P63" i="9"/>
  <c r="N63" i="9"/>
  <c r="M63" i="9"/>
  <c r="L63" i="9"/>
  <c r="K63" i="9"/>
  <c r="J63" i="9"/>
  <c r="I63" i="9"/>
  <c r="H63" i="9"/>
  <c r="G63" i="9"/>
  <c r="F63" i="9"/>
  <c r="D63" i="9"/>
  <c r="E63" i="9"/>
  <c r="O63" i="9"/>
  <c r="T63" i="9"/>
  <c r="C63" i="9"/>
  <c r="B63" i="9"/>
  <c r="Y62" i="9"/>
  <c r="X62" i="9"/>
  <c r="S62" i="9"/>
  <c r="R62" i="9"/>
  <c r="Q62" i="9"/>
  <c r="P62" i="9"/>
  <c r="N62" i="9"/>
  <c r="M62" i="9"/>
  <c r="L62" i="9"/>
  <c r="K62" i="9"/>
  <c r="J62" i="9"/>
  <c r="I62" i="9"/>
  <c r="H62" i="9"/>
  <c r="G62" i="9"/>
  <c r="F62" i="9"/>
  <c r="E62" i="9"/>
  <c r="D62" i="9"/>
  <c r="O62" i="9"/>
  <c r="T62" i="9"/>
  <c r="C62" i="9"/>
  <c r="B62" i="9"/>
  <c r="Y61" i="9"/>
  <c r="X61" i="9"/>
  <c r="S61" i="9"/>
  <c r="R61" i="9"/>
  <c r="Q61" i="9"/>
  <c r="P61" i="9"/>
  <c r="N61" i="9"/>
  <c r="M61" i="9"/>
  <c r="L61" i="9"/>
  <c r="K61" i="9"/>
  <c r="J61" i="9"/>
  <c r="I61" i="9"/>
  <c r="H61" i="9"/>
  <c r="G61" i="9"/>
  <c r="F61" i="9"/>
  <c r="E61" i="9"/>
  <c r="D61" i="9"/>
  <c r="O61" i="9"/>
  <c r="T61" i="9"/>
  <c r="C61" i="9"/>
  <c r="B61" i="9"/>
  <c r="Y60" i="9"/>
  <c r="X60" i="9"/>
  <c r="S60" i="9"/>
  <c r="R60" i="9"/>
  <c r="Q60" i="9"/>
  <c r="P60" i="9"/>
  <c r="M54" i="8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Y59" i="9"/>
  <c r="X59" i="9"/>
  <c r="S59" i="9"/>
  <c r="R59" i="9"/>
  <c r="Q59" i="9"/>
  <c r="P59" i="9"/>
  <c r="M53" i="8"/>
  <c r="N59" i="9"/>
  <c r="M59" i="9"/>
  <c r="L59" i="9"/>
  <c r="K59" i="9"/>
  <c r="J59" i="9"/>
  <c r="I59" i="9"/>
  <c r="H59" i="9"/>
  <c r="G59" i="9"/>
  <c r="F59" i="9"/>
  <c r="D59" i="9"/>
  <c r="E59" i="9"/>
  <c r="O59" i="9"/>
  <c r="T59" i="9"/>
  <c r="C59" i="9"/>
  <c r="B59" i="9"/>
  <c r="Y58" i="9"/>
  <c r="X58" i="9"/>
  <c r="S58" i="9"/>
  <c r="R58" i="9"/>
  <c r="Q58" i="9"/>
  <c r="P58" i="9"/>
  <c r="N58" i="9"/>
  <c r="M58" i="9"/>
  <c r="L58" i="9"/>
  <c r="K58" i="9"/>
  <c r="J58" i="9"/>
  <c r="I58" i="9"/>
  <c r="H58" i="9"/>
  <c r="G58" i="9"/>
  <c r="F58" i="9"/>
  <c r="E58" i="9"/>
  <c r="D58" i="9"/>
  <c r="O58" i="9"/>
  <c r="T58" i="9"/>
  <c r="C58" i="9"/>
  <c r="B58" i="9"/>
  <c r="Y57" i="9"/>
  <c r="X57" i="9"/>
  <c r="S57" i="9"/>
  <c r="R57" i="9"/>
  <c r="Q57" i="9"/>
  <c r="P57" i="9"/>
  <c r="N57" i="9"/>
  <c r="M57" i="9"/>
  <c r="L57" i="9"/>
  <c r="K57" i="9"/>
  <c r="J57" i="9"/>
  <c r="I57" i="9"/>
  <c r="H57" i="9"/>
  <c r="G57" i="9"/>
  <c r="F57" i="9"/>
  <c r="E57" i="9"/>
  <c r="D57" i="9"/>
  <c r="O57" i="9"/>
  <c r="T57" i="9"/>
  <c r="C57" i="9"/>
  <c r="B57" i="9"/>
  <c r="Y56" i="9"/>
  <c r="X56" i="9"/>
  <c r="S56" i="9"/>
  <c r="R56" i="9"/>
  <c r="Q56" i="9"/>
  <c r="P56" i="9"/>
  <c r="M50" i="8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A56" i="9"/>
  <c r="Y55" i="9"/>
  <c r="X55" i="9"/>
  <c r="S55" i="9"/>
  <c r="R55" i="9"/>
  <c r="Q55" i="9"/>
  <c r="P55" i="9"/>
  <c r="M49" i="8"/>
  <c r="N55" i="9"/>
  <c r="M55" i="9"/>
  <c r="L55" i="9"/>
  <c r="K55" i="9"/>
  <c r="J55" i="9"/>
  <c r="I55" i="9"/>
  <c r="H55" i="9"/>
  <c r="G55" i="9"/>
  <c r="D55" i="9"/>
  <c r="E55" i="9"/>
  <c r="F55" i="9"/>
  <c r="O55" i="9"/>
  <c r="T55" i="9"/>
  <c r="C55" i="9"/>
  <c r="B55" i="9"/>
  <c r="Y54" i="9"/>
  <c r="X54" i="9"/>
  <c r="S54" i="9"/>
  <c r="R54" i="9"/>
  <c r="Q54" i="9"/>
  <c r="P54" i="9"/>
  <c r="L48" i="8"/>
  <c r="M48" i="8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Y53" i="9"/>
  <c r="X53" i="9"/>
  <c r="S53" i="9"/>
  <c r="R53" i="9"/>
  <c r="Q53" i="9"/>
  <c r="P53" i="9"/>
  <c r="M47" i="8"/>
  <c r="N53" i="9"/>
  <c r="M53" i="9"/>
  <c r="L53" i="9"/>
  <c r="K53" i="9"/>
  <c r="J53" i="9"/>
  <c r="I53" i="9"/>
  <c r="H53" i="9"/>
  <c r="G53" i="9"/>
  <c r="F53" i="9"/>
  <c r="E53" i="9"/>
  <c r="D53" i="9"/>
  <c r="O53" i="9"/>
  <c r="T53" i="9"/>
  <c r="C53" i="9"/>
  <c r="B53" i="9"/>
  <c r="Y52" i="9"/>
  <c r="X52" i="9"/>
  <c r="S52" i="9"/>
  <c r="R52" i="9"/>
  <c r="Q52" i="9"/>
  <c r="P52" i="9"/>
  <c r="M46" i="8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Y51" i="9"/>
  <c r="X51" i="9"/>
  <c r="S51" i="9"/>
  <c r="R51" i="9"/>
  <c r="Q51" i="9"/>
  <c r="P51" i="9"/>
  <c r="M45" i="8"/>
  <c r="N51" i="9"/>
  <c r="M51" i="9"/>
  <c r="L51" i="9"/>
  <c r="K51" i="9"/>
  <c r="J51" i="9"/>
  <c r="I51" i="9"/>
  <c r="H51" i="9"/>
  <c r="G51" i="9"/>
  <c r="D51" i="9"/>
  <c r="E51" i="9"/>
  <c r="F51" i="9"/>
  <c r="O51" i="9"/>
  <c r="T51" i="9"/>
  <c r="C51" i="9"/>
  <c r="B51" i="9"/>
  <c r="Y50" i="9"/>
  <c r="X50" i="9"/>
  <c r="S50" i="9"/>
  <c r="R50" i="9"/>
  <c r="Q50" i="9"/>
  <c r="P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Y49" i="9"/>
  <c r="X49" i="9"/>
  <c r="S49" i="9"/>
  <c r="R49" i="9"/>
  <c r="Q49" i="9"/>
  <c r="P49" i="9"/>
  <c r="M43" i="8"/>
  <c r="N49" i="9"/>
  <c r="M49" i="9"/>
  <c r="L49" i="9"/>
  <c r="K49" i="9"/>
  <c r="J49" i="9"/>
  <c r="I49" i="9"/>
  <c r="H49" i="9"/>
  <c r="G49" i="9"/>
  <c r="F49" i="9"/>
  <c r="E49" i="9"/>
  <c r="D49" i="9"/>
  <c r="O49" i="9"/>
  <c r="T49" i="9"/>
  <c r="C49" i="9"/>
  <c r="B49" i="9"/>
  <c r="Y48" i="9"/>
  <c r="X48" i="9"/>
  <c r="S48" i="9"/>
  <c r="R48" i="9"/>
  <c r="Q48" i="9"/>
  <c r="P48" i="9"/>
  <c r="M42" i="8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A48" i="9"/>
  <c r="Y47" i="9"/>
  <c r="X47" i="9"/>
  <c r="S47" i="9"/>
  <c r="R47" i="9"/>
  <c r="Q47" i="9"/>
  <c r="P47" i="9"/>
  <c r="M41" i="8"/>
  <c r="N47" i="9"/>
  <c r="M47" i="9"/>
  <c r="L47" i="9"/>
  <c r="K47" i="9"/>
  <c r="J47" i="9"/>
  <c r="I47" i="9"/>
  <c r="H47" i="9"/>
  <c r="G47" i="9"/>
  <c r="F47" i="9"/>
  <c r="E47" i="9"/>
  <c r="D47" i="9"/>
  <c r="O47" i="9"/>
  <c r="C47" i="9"/>
  <c r="B47" i="9"/>
  <c r="Y46" i="9"/>
  <c r="X46" i="9"/>
  <c r="S46" i="9"/>
  <c r="R46" i="9"/>
  <c r="Q46" i="9"/>
  <c r="P46" i="9"/>
  <c r="N46" i="9"/>
  <c r="M46" i="9"/>
  <c r="L46" i="9"/>
  <c r="K46" i="9"/>
  <c r="J46" i="9"/>
  <c r="I46" i="9"/>
  <c r="H46" i="9"/>
  <c r="G46" i="9"/>
  <c r="D46" i="9"/>
  <c r="E46" i="9"/>
  <c r="F46" i="9"/>
  <c r="O46" i="9"/>
  <c r="C46" i="9"/>
  <c r="B46" i="9"/>
  <c r="Y45" i="9"/>
  <c r="X45" i="9"/>
  <c r="S45" i="9"/>
  <c r="R45" i="9"/>
  <c r="Q45" i="9"/>
  <c r="P45" i="9"/>
  <c r="M39" i="8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Y44" i="9"/>
  <c r="X44" i="9"/>
  <c r="S44" i="9"/>
  <c r="R44" i="9"/>
  <c r="Q44" i="9"/>
  <c r="P44" i="9"/>
  <c r="M38" i="8"/>
  <c r="N44" i="9"/>
  <c r="M44" i="9"/>
  <c r="L44" i="9"/>
  <c r="K44" i="9"/>
  <c r="J44" i="9"/>
  <c r="I44" i="9"/>
  <c r="H44" i="9"/>
  <c r="G44" i="9"/>
  <c r="F44" i="9"/>
  <c r="E44" i="9"/>
  <c r="D44" i="9"/>
  <c r="O44" i="9"/>
  <c r="T44" i="9"/>
  <c r="C44" i="9"/>
  <c r="B44" i="9"/>
  <c r="Y43" i="9"/>
  <c r="X43" i="9"/>
  <c r="S43" i="9"/>
  <c r="R43" i="9"/>
  <c r="Q43" i="9"/>
  <c r="P43" i="9"/>
  <c r="M37" i="8"/>
  <c r="N43" i="9"/>
  <c r="M43" i="9"/>
  <c r="L43" i="9"/>
  <c r="K43" i="9"/>
  <c r="J43" i="9"/>
  <c r="I43" i="9"/>
  <c r="H43" i="9"/>
  <c r="G43" i="9"/>
  <c r="F43" i="9"/>
  <c r="E43" i="9"/>
  <c r="D43" i="9"/>
  <c r="O43" i="9"/>
  <c r="C43" i="9"/>
  <c r="B43" i="9"/>
  <c r="Y42" i="9"/>
  <c r="X42" i="9"/>
  <c r="S42" i="9"/>
  <c r="R42" i="9"/>
  <c r="Q42" i="9"/>
  <c r="P42" i="9"/>
  <c r="M36" i="8"/>
  <c r="N42" i="9"/>
  <c r="M42" i="9"/>
  <c r="L42" i="9"/>
  <c r="K42" i="9"/>
  <c r="J42" i="9"/>
  <c r="I42" i="9"/>
  <c r="H42" i="9"/>
  <c r="G42" i="9"/>
  <c r="D42" i="9"/>
  <c r="E42" i="9"/>
  <c r="F42" i="9"/>
  <c r="O42" i="9"/>
  <c r="T42" i="9"/>
  <c r="C42" i="9"/>
  <c r="B42" i="9"/>
  <c r="Y41" i="9"/>
  <c r="X41" i="9"/>
  <c r="S41" i="9"/>
  <c r="R41" i="9"/>
  <c r="Q41" i="9"/>
  <c r="P41" i="9"/>
  <c r="M35" i="8"/>
  <c r="N41" i="9"/>
  <c r="M41" i="9"/>
  <c r="L41" i="9"/>
  <c r="K41" i="9"/>
  <c r="J41" i="9"/>
  <c r="I41" i="9"/>
  <c r="H41" i="9"/>
  <c r="G41" i="9"/>
  <c r="F41" i="9"/>
  <c r="D41" i="9"/>
  <c r="E41" i="9"/>
  <c r="O41" i="9"/>
  <c r="T41" i="9"/>
  <c r="C41" i="9"/>
  <c r="B41" i="9"/>
  <c r="Y40" i="9"/>
  <c r="X40" i="9"/>
  <c r="S40" i="9"/>
  <c r="R40" i="9"/>
  <c r="Q40" i="9"/>
  <c r="P40" i="9"/>
  <c r="M34" i="8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A40" i="9"/>
  <c r="Y39" i="9"/>
  <c r="X39" i="9"/>
  <c r="S39" i="9"/>
  <c r="R39" i="9"/>
  <c r="Q39" i="9"/>
  <c r="P39" i="9"/>
  <c r="M33" i="8"/>
  <c r="N39" i="9"/>
  <c r="M39" i="9"/>
  <c r="L39" i="9"/>
  <c r="K39" i="9"/>
  <c r="J39" i="9"/>
  <c r="I39" i="9"/>
  <c r="H39" i="9"/>
  <c r="G39" i="9"/>
  <c r="F39" i="9"/>
  <c r="E39" i="9"/>
  <c r="D39" i="9"/>
  <c r="O39" i="9"/>
  <c r="T39" i="9"/>
  <c r="U39" i="9"/>
  <c r="W39" i="9"/>
  <c r="C39" i="9"/>
  <c r="B39" i="9"/>
  <c r="Y38" i="9"/>
  <c r="X38" i="9"/>
  <c r="S38" i="9"/>
  <c r="R38" i="9"/>
  <c r="Q38" i="9"/>
  <c r="P38" i="9"/>
  <c r="N38" i="9"/>
  <c r="M38" i="9"/>
  <c r="L38" i="9"/>
  <c r="K38" i="9"/>
  <c r="J38" i="9"/>
  <c r="I38" i="9"/>
  <c r="H38" i="9"/>
  <c r="G38" i="9"/>
  <c r="F38" i="9"/>
  <c r="E38" i="9"/>
  <c r="D38" i="9"/>
  <c r="O38" i="9"/>
  <c r="T38" i="9"/>
  <c r="U38" i="9"/>
  <c r="W38" i="9"/>
  <c r="C38" i="9"/>
  <c r="B38" i="9"/>
  <c r="Y37" i="9"/>
  <c r="X37" i="9"/>
  <c r="S37" i="9"/>
  <c r="R37" i="9"/>
  <c r="Q37" i="9"/>
  <c r="P37" i="9"/>
  <c r="N37" i="9"/>
  <c r="M37" i="9"/>
  <c r="L37" i="9"/>
  <c r="K37" i="9"/>
  <c r="J37" i="9"/>
  <c r="I37" i="9"/>
  <c r="H37" i="9"/>
  <c r="G37" i="9"/>
  <c r="D37" i="9"/>
  <c r="E37" i="9"/>
  <c r="F37" i="9"/>
  <c r="O37" i="9"/>
  <c r="T37" i="9"/>
  <c r="U37" i="9"/>
  <c r="W37" i="9"/>
  <c r="C37" i="9"/>
  <c r="B37" i="9"/>
  <c r="Y36" i="9"/>
  <c r="X36" i="9"/>
  <c r="S36" i="9"/>
  <c r="R36" i="9"/>
  <c r="Q36" i="9"/>
  <c r="P36" i="9"/>
  <c r="M30" i="8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Y35" i="9"/>
  <c r="X35" i="9"/>
  <c r="S35" i="9"/>
  <c r="R35" i="9"/>
  <c r="Q35" i="9"/>
  <c r="P35" i="9"/>
  <c r="N35" i="9"/>
  <c r="M35" i="9"/>
  <c r="L35" i="9"/>
  <c r="K35" i="9"/>
  <c r="J35" i="9"/>
  <c r="I35" i="9"/>
  <c r="H35" i="9"/>
  <c r="G35" i="9"/>
  <c r="F35" i="9"/>
  <c r="E35" i="9"/>
  <c r="D35" i="9"/>
  <c r="O35" i="9"/>
  <c r="T35" i="9"/>
  <c r="U35" i="9"/>
  <c r="W35" i="9"/>
  <c r="C35" i="9"/>
  <c r="B35" i="9"/>
  <c r="Y34" i="9"/>
  <c r="X34" i="9"/>
  <c r="S34" i="9"/>
  <c r="R34" i="9"/>
  <c r="Q34" i="9"/>
  <c r="P34" i="9"/>
  <c r="N34" i="9"/>
  <c r="M34" i="9"/>
  <c r="L34" i="9"/>
  <c r="K34" i="9"/>
  <c r="J34" i="9"/>
  <c r="I34" i="9"/>
  <c r="H34" i="9"/>
  <c r="G34" i="9"/>
  <c r="F34" i="9"/>
  <c r="E34" i="9"/>
  <c r="D34" i="9"/>
  <c r="O34" i="9"/>
  <c r="T34" i="9"/>
  <c r="U34" i="9"/>
  <c r="W34" i="9"/>
  <c r="C34" i="9"/>
  <c r="B34" i="9"/>
  <c r="Y33" i="9"/>
  <c r="X33" i="9"/>
  <c r="S33" i="9"/>
  <c r="R33" i="9"/>
  <c r="Q33" i="9"/>
  <c r="P33" i="9"/>
  <c r="N33" i="9"/>
  <c r="M33" i="9"/>
  <c r="L33" i="9"/>
  <c r="K33" i="9"/>
  <c r="J33" i="9"/>
  <c r="I33" i="9"/>
  <c r="H33" i="9"/>
  <c r="G33" i="9"/>
  <c r="D33" i="9"/>
  <c r="E33" i="9"/>
  <c r="F33" i="9"/>
  <c r="O33" i="9"/>
  <c r="T33" i="9"/>
  <c r="U33" i="9"/>
  <c r="W33" i="9"/>
  <c r="C33" i="9"/>
  <c r="B33" i="9"/>
  <c r="Y32" i="9"/>
  <c r="X32" i="9"/>
  <c r="S32" i="9"/>
  <c r="R32" i="9"/>
  <c r="Q32" i="9"/>
  <c r="P32" i="9"/>
  <c r="L26" i="8"/>
  <c r="M26" i="8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A32" i="9"/>
  <c r="Y31" i="9"/>
  <c r="X31" i="9"/>
  <c r="S31" i="9"/>
  <c r="R31" i="9"/>
  <c r="Q31" i="9"/>
  <c r="P31" i="9"/>
  <c r="N31" i="9"/>
  <c r="M31" i="9"/>
  <c r="L31" i="9"/>
  <c r="K31" i="9"/>
  <c r="J31" i="9"/>
  <c r="I31" i="9"/>
  <c r="H31" i="9"/>
  <c r="G31" i="9"/>
  <c r="F31" i="9"/>
  <c r="D31" i="9"/>
  <c r="E31" i="9"/>
  <c r="O31" i="9"/>
  <c r="T31" i="9"/>
  <c r="C31" i="9"/>
  <c r="B31" i="9"/>
  <c r="Y30" i="9"/>
  <c r="X30" i="9"/>
  <c r="S30" i="9"/>
  <c r="R30" i="9"/>
  <c r="Q30" i="9"/>
  <c r="P30" i="9"/>
  <c r="N30" i="9"/>
  <c r="M30" i="9"/>
  <c r="L30" i="9"/>
  <c r="K30" i="9"/>
  <c r="J30" i="9"/>
  <c r="H30" i="9"/>
  <c r="G30" i="9"/>
  <c r="F30" i="9"/>
  <c r="E30" i="9"/>
  <c r="D30" i="9"/>
  <c r="O30" i="9"/>
  <c r="T30" i="9"/>
  <c r="C30" i="9"/>
  <c r="B30" i="9"/>
  <c r="Y29" i="9"/>
  <c r="X29" i="9"/>
  <c r="S29" i="9"/>
  <c r="R29" i="9"/>
  <c r="Q29" i="9"/>
  <c r="P29" i="9"/>
  <c r="M23" i="8"/>
  <c r="N29" i="9"/>
  <c r="M29" i="9"/>
  <c r="L29" i="9"/>
  <c r="K29" i="9"/>
  <c r="J29" i="9"/>
  <c r="I29" i="9"/>
  <c r="H29" i="9"/>
  <c r="G29" i="9"/>
  <c r="F29" i="9"/>
  <c r="E29" i="9"/>
  <c r="D29" i="9"/>
  <c r="O29" i="9"/>
  <c r="T29" i="9"/>
  <c r="C29" i="9"/>
  <c r="B29" i="9"/>
  <c r="Y28" i="9"/>
  <c r="X28" i="9"/>
  <c r="S28" i="9"/>
  <c r="R28" i="9"/>
  <c r="Q28" i="9"/>
  <c r="P28" i="9"/>
  <c r="M22" i="8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Y27" i="9"/>
  <c r="X27" i="9"/>
  <c r="S27" i="9"/>
  <c r="R27" i="9"/>
  <c r="Q27" i="9"/>
  <c r="P27" i="9"/>
  <c r="M21" i="8"/>
  <c r="N27" i="9"/>
  <c r="M27" i="9"/>
  <c r="L27" i="9"/>
  <c r="K27" i="9"/>
  <c r="J27" i="9"/>
  <c r="I27" i="9"/>
  <c r="H27" i="9"/>
  <c r="G27" i="9"/>
  <c r="F27" i="9"/>
  <c r="D27" i="9"/>
  <c r="E27" i="9"/>
  <c r="O27" i="9"/>
  <c r="T27" i="9"/>
  <c r="C27" i="9"/>
  <c r="B27" i="9"/>
  <c r="Y26" i="9"/>
  <c r="X26" i="9"/>
  <c r="S26" i="9"/>
  <c r="R26" i="9"/>
  <c r="Q26" i="9"/>
  <c r="P26" i="9"/>
  <c r="M20" i="8"/>
  <c r="N26" i="9"/>
  <c r="M26" i="9"/>
  <c r="L26" i="9"/>
  <c r="K26" i="9"/>
  <c r="J26" i="9"/>
  <c r="I26" i="9"/>
  <c r="H26" i="9"/>
  <c r="G26" i="9"/>
  <c r="F26" i="9"/>
  <c r="E26" i="9"/>
  <c r="D26" i="9"/>
  <c r="O26" i="9"/>
  <c r="T26" i="9"/>
  <c r="C26" i="9"/>
  <c r="B26" i="9"/>
  <c r="Y25" i="9"/>
  <c r="X25" i="9"/>
  <c r="S25" i="9"/>
  <c r="R25" i="9"/>
  <c r="Q25" i="9"/>
  <c r="P25" i="9"/>
  <c r="M19" i="8"/>
  <c r="N25" i="9"/>
  <c r="M25" i="9"/>
  <c r="L25" i="9"/>
  <c r="K25" i="9"/>
  <c r="J25" i="9"/>
  <c r="I25" i="9"/>
  <c r="H25" i="9"/>
  <c r="G25" i="9"/>
  <c r="F25" i="9"/>
  <c r="E25" i="9"/>
  <c r="D25" i="9"/>
  <c r="O25" i="9"/>
  <c r="T25" i="9"/>
  <c r="C25" i="9"/>
  <c r="B25" i="9"/>
  <c r="Y24" i="9"/>
  <c r="X24" i="9"/>
  <c r="S24" i="9"/>
  <c r="R24" i="9"/>
  <c r="Q24" i="9"/>
  <c r="P24" i="9"/>
  <c r="N24" i="9"/>
  <c r="M24" i="9"/>
  <c r="L24" i="9"/>
  <c r="K24" i="9"/>
  <c r="J24" i="9"/>
  <c r="H24" i="9"/>
  <c r="G24" i="9"/>
  <c r="E24" i="9"/>
  <c r="D24" i="9"/>
  <c r="C24" i="9"/>
  <c r="B24" i="9"/>
  <c r="A24" i="9"/>
  <c r="Y23" i="9"/>
  <c r="X23" i="9"/>
  <c r="S23" i="9"/>
  <c r="R23" i="9"/>
  <c r="Q23" i="9"/>
  <c r="P23" i="9"/>
  <c r="N23" i="9"/>
  <c r="M23" i="9"/>
  <c r="L23" i="9"/>
  <c r="K23" i="9"/>
  <c r="J23" i="9"/>
  <c r="I23" i="9"/>
  <c r="H23" i="9"/>
  <c r="G23" i="9"/>
  <c r="D23" i="9"/>
  <c r="E23" i="9"/>
  <c r="F23" i="9"/>
  <c r="O23" i="9"/>
  <c r="T23" i="9"/>
  <c r="C23" i="9"/>
  <c r="B23" i="9"/>
  <c r="Y22" i="9"/>
  <c r="X22" i="9"/>
  <c r="S22" i="9"/>
  <c r="R22" i="9"/>
  <c r="Q22" i="9"/>
  <c r="P22" i="9"/>
  <c r="N22" i="9"/>
  <c r="M22" i="9"/>
  <c r="L22" i="9"/>
  <c r="K22" i="9"/>
  <c r="J22" i="9"/>
  <c r="I22" i="9"/>
  <c r="H22" i="9"/>
  <c r="G22" i="9"/>
  <c r="F22" i="9"/>
  <c r="D22" i="9"/>
  <c r="E22" i="9"/>
  <c r="O22" i="9"/>
  <c r="T22" i="9"/>
  <c r="C22" i="9"/>
  <c r="B22" i="9"/>
  <c r="Y21" i="9"/>
  <c r="X21" i="9"/>
  <c r="S21" i="9"/>
  <c r="R21" i="9"/>
  <c r="Q21" i="9"/>
  <c r="P21" i="9"/>
  <c r="N21" i="9"/>
  <c r="M21" i="9"/>
  <c r="L21" i="9"/>
  <c r="K21" i="9"/>
  <c r="J21" i="9"/>
  <c r="I21" i="9"/>
  <c r="H21" i="9"/>
  <c r="G21" i="9"/>
  <c r="F21" i="9"/>
  <c r="E21" i="9"/>
  <c r="D21" i="9"/>
  <c r="O21" i="9"/>
  <c r="T21" i="9"/>
  <c r="C21" i="9"/>
  <c r="B21" i="9"/>
  <c r="Y20" i="9"/>
  <c r="X20" i="9"/>
  <c r="S20" i="9"/>
  <c r="R20" i="9"/>
  <c r="Q20" i="9"/>
  <c r="P20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Y19" i="9"/>
  <c r="X19" i="9"/>
  <c r="S19" i="9"/>
  <c r="R19" i="9"/>
  <c r="Q19" i="9"/>
  <c r="P19" i="9"/>
  <c r="N19" i="9"/>
  <c r="M19" i="9"/>
  <c r="L19" i="9"/>
  <c r="K19" i="9"/>
  <c r="J19" i="9"/>
  <c r="I19" i="9"/>
  <c r="H19" i="9"/>
  <c r="G19" i="9"/>
  <c r="D19" i="9"/>
  <c r="E19" i="9"/>
  <c r="F19" i="9"/>
  <c r="O19" i="9"/>
  <c r="T19" i="9"/>
  <c r="C19" i="9"/>
  <c r="B19" i="9"/>
  <c r="Y18" i="9"/>
  <c r="X18" i="9"/>
  <c r="S18" i="9"/>
  <c r="R18" i="9"/>
  <c r="Q18" i="9"/>
  <c r="P18" i="9"/>
  <c r="N18" i="9"/>
  <c r="M18" i="9"/>
  <c r="L18" i="9"/>
  <c r="K18" i="9"/>
  <c r="J18" i="9"/>
  <c r="I18" i="9"/>
  <c r="H18" i="9"/>
  <c r="G18" i="9"/>
  <c r="F18" i="9"/>
  <c r="D18" i="9"/>
  <c r="E18" i="9"/>
  <c r="O18" i="9"/>
  <c r="T18" i="9"/>
  <c r="C18" i="9"/>
  <c r="B18" i="9"/>
  <c r="Y17" i="9"/>
  <c r="X17" i="9"/>
  <c r="S17" i="9"/>
  <c r="R17" i="9"/>
  <c r="Q17" i="9"/>
  <c r="P17" i="9"/>
  <c r="N17" i="9"/>
  <c r="M17" i="9"/>
  <c r="L17" i="9"/>
  <c r="K17" i="9"/>
  <c r="J17" i="9"/>
  <c r="I17" i="9"/>
  <c r="H17" i="9"/>
  <c r="G17" i="9"/>
  <c r="F17" i="9"/>
  <c r="E17" i="9"/>
  <c r="D17" i="9"/>
  <c r="O17" i="9"/>
  <c r="T17" i="9"/>
  <c r="C17" i="9"/>
  <c r="B17" i="9"/>
  <c r="Y16" i="9"/>
  <c r="X16" i="9"/>
  <c r="S16" i="9"/>
  <c r="R16" i="9"/>
  <c r="Q16" i="9"/>
  <c r="P16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A16" i="9"/>
  <c r="Y15" i="9"/>
  <c r="X15" i="9"/>
  <c r="S15" i="9"/>
  <c r="R15" i="9"/>
  <c r="Q15" i="9"/>
  <c r="P15" i="9"/>
  <c r="N15" i="9"/>
  <c r="M15" i="9"/>
  <c r="L15" i="9"/>
  <c r="K15" i="9"/>
  <c r="J15" i="9"/>
  <c r="I15" i="9"/>
  <c r="H15" i="9"/>
  <c r="G15" i="9"/>
  <c r="F15" i="9"/>
  <c r="E15" i="9"/>
  <c r="D15" i="9"/>
  <c r="O15" i="9"/>
  <c r="T15" i="9"/>
  <c r="C15" i="9"/>
  <c r="B15" i="9"/>
  <c r="Y14" i="9"/>
  <c r="X14" i="9"/>
  <c r="S14" i="9"/>
  <c r="R14" i="9"/>
  <c r="Q14" i="9"/>
  <c r="P14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Y13" i="9"/>
  <c r="X13" i="9"/>
  <c r="S13" i="9"/>
  <c r="R13" i="9"/>
  <c r="Q13" i="9"/>
  <c r="P13" i="9"/>
  <c r="N13" i="9"/>
  <c r="M13" i="9"/>
  <c r="L13" i="9"/>
  <c r="K13" i="9"/>
  <c r="J13" i="9"/>
  <c r="I13" i="9"/>
  <c r="H13" i="9"/>
  <c r="G13" i="9"/>
  <c r="F13" i="9"/>
  <c r="D13" i="9"/>
  <c r="E13" i="9"/>
  <c r="O13" i="9"/>
  <c r="T13" i="9"/>
  <c r="C13" i="9"/>
  <c r="B13" i="9"/>
  <c r="Y12" i="9"/>
  <c r="X12" i="9"/>
  <c r="S12" i="9"/>
  <c r="R12" i="9"/>
  <c r="Q12" i="9"/>
  <c r="P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Y11" i="9"/>
  <c r="X11" i="9"/>
  <c r="S11" i="9"/>
  <c r="R11" i="9"/>
  <c r="Q11" i="9"/>
  <c r="P11" i="9"/>
  <c r="N11" i="9"/>
  <c r="M11" i="9"/>
  <c r="L11" i="9"/>
  <c r="K11" i="9"/>
  <c r="J11" i="9"/>
  <c r="I11" i="9"/>
  <c r="H11" i="9"/>
  <c r="G11" i="9"/>
  <c r="F11" i="9"/>
  <c r="E11" i="9"/>
  <c r="D11" i="9"/>
  <c r="O11" i="9"/>
  <c r="T11" i="9"/>
  <c r="C11" i="9"/>
  <c r="B11" i="9"/>
  <c r="Y10" i="9"/>
  <c r="X10" i="9"/>
  <c r="S10" i="9"/>
  <c r="R10" i="9"/>
  <c r="Q10" i="9"/>
  <c r="P10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Y9" i="9"/>
  <c r="X9" i="9"/>
  <c r="S9" i="9"/>
  <c r="R9" i="9"/>
  <c r="Q9" i="9"/>
  <c r="P9" i="9"/>
  <c r="N9" i="9"/>
  <c r="M9" i="9"/>
  <c r="L9" i="9"/>
  <c r="K9" i="9"/>
  <c r="J9" i="9"/>
  <c r="I9" i="9"/>
  <c r="H9" i="9"/>
  <c r="G9" i="9"/>
  <c r="F9" i="9"/>
  <c r="D9" i="9"/>
  <c r="E9" i="9"/>
  <c r="O9" i="9"/>
  <c r="T9" i="9"/>
  <c r="C9" i="9"/>
  <c r="B9" i="9"/>
  <c r="Y8" i="9"/>
  <c r="X8" i="9"/>
  <c r="S8" i="9"/>
  <c r="R8" i="9"/>
  <c r="P8" i="9"/>
  <c r="C8" i="9"/>
  <c r="B8" i="9"/>
  <c r="A8" i="9"/>
  <c r="O68" i="9"/>
  <c r="T68" i="9"/>
  <c r="O64" i="9"/>
  <c r="T64" i="9"/>
  <c r="O60" i="9"/>
  <c r="T60" i="9"/>
  <c r="O56" i="9"/>
  <c r="T56" i="9"/>
  <c r="O54" i="9"/>
  <c r="T54" i="9"/>
  <c r="O52" i="9"/>
  <c r="T52" i="9"/>
  <c r="O50" i="9"/>
  <c r="T50" i="9"/>
  <c r="O48" i="9"/>
  <c r="T48" i="9"/>
  <c r="O45" i="9"/>
  <c r="T45" i="9"/>
  <c r="V45" i="9"/>
  <c r="O40" i="9"/>
  <c r="O36" i="9"/>
  <c r="T36" i="9"/>
  <c r="U36" i="9"/>
  <c r="W36" i="9"/>
  <c r="O32" i="9"/>
  <c r="T32" i="9"/>
  <c r="U32" i="9"/>
  <c r="W32" i="9"/>
  <c r="O28" i="9"/>
  <c r="T28" i="9"/>
  <c r="O24" i="9"/>
  <c r="T24" i="9"/>
  <c r="O20" i="9"/>
  <c r="T20" i="9"/>
  <c r="O16" i="9"/>
  <c r="T16" i="9"/>
  <c r="O14" i="9"/>
  <c r="T14" i="9"/>
  <c r="V14" i="9"/>
  <c r="O12" i="9"/>
  <c r="T12" i="9"/>
  <c r="V12" i="9"/>
  <c r="O10" i="9"/>
  <c r="T10" i="9"/>
  <c r="V10" i="9"/>
  <c r="V8" i="9"/>
  <c r="P71" i="7"/>
  <c r="Q71" i="7"/>
  <c r="R71" i="7"/>
  <c r="S71" i="7"/>
  <c r="E71" i="7"/>
  <c r="F71" i="7"/>
  <c r="G71" i="7"/>
  <c r="H71" i="7"/>
  <c r="J71" i="7"/>
  <c r="K71" i="7"/>
  <c r="L71" i="7"/>
  <c r="M71" i="7"/>
  <c r="X71" i="7"/>
  <c r="Y71" i="7"/>
  <c r="D71" i="7"/>
  <c r="B71" i="7"/>
  <c r="C71" i="7"/>
  <c r="P63" i="7"/>
  <c r="Q63" i="7"/>
  <c r="R63" i="7"/>
  <c r="S63" i="7"/>
  <c r="E63" i="7"/>
  <c r="F63" i="7"/>
  <c r="G63" i="7"/>
  <c r="H63" i="7"/>
  <c r="J63" i="7"/>
  <c r="K63" i="7"/>
  <c r="L63" i="7"/>
  <c r="M63" i="7"/>
  <c r="X63" i="7"/>
  <c r="Y63" i="7"/>
  <c r="D63" i="7"/>
  <c r="B63" i="7"/>
  <c r="C63" i="7"/>
  <c r="P55" i="7"/>
  <c r="Q55" i="7"/>
  <c r="R55" i="7"/>
  <c r="S55" i="7"/>
  <c r="D55" i="7"/>
  <c r="E55" i="7"/>
  <c r="F55" i="7"/>
  <c r="G55" i="7"/>
  <c r="H55" i="7"/>
  <c r="J55" i="7"/>
  <c r="K55" i="7"/>
  <c r="L55" i="7"/>
  <c r="M55" i="7"/>
  <c r="X55" i="7"/>
  <c r="Y55" i="7"/>
  <c r="B55" i="7"/>
  <c r="C55" i="7"/>
  <c r="P47" i="7"/>
  <c r="Q47" i="7"/>
  <c r="R47" i="7"/>
  <c r="S47" i="7"/>
  <c r="D47" i="7"/>
  <c r="E47" i="7"/>
  <c r="F47" i="7"/>
  <c r="G47" i="7"/>
  <c r="H47" i="7"/>
  <c r="J47" i="7"/>
  <c r="K47" i="7"/>
  <c r="L47" i="7"/>
  <c r="M47" i="7"/>
  <c r="X47" i="7"/>
  <c r="Y47" i="7"/>
  <c r="B47" i="7"/>
  <c r="C47" i="7"/>
  <c r="P39" i="7"/>
  <c r="Q39" i="7"/>
  <c r="R39" i="7"/>
  <c r="S39" i="7"/>
  <c r="D39" i="7"/>
  <c r="E39" i="7"/>
  <c r="F39" i="7"/>
  <c r="G39" i="7"/>
  <c r="H39" i="7"/>
  <c r="J39" i="7"/>
  <c r="K39" i="7"/>
  <c r="L39" i="7"/>
  <c r="M39" i="7"/>
  <c r="M33" i="6"/>
  <c r="N39" i="7"/>
  <c r="X39" i="7"/>
  <c r="Y39" i="7"/>
  <c r="B39" i="7"/>
  <c r="C39" i="7"/>
  <c r="X31" i="7"/>
  <c r="Y31" i="7"/>
  <c r="P31" i="7"/>
  <c r="Q31" i="7"/>
  <c r="R31" i="7"/>
  <c r="S31" i="7"/>
  <c r="D31" i="7"/>
  <c r="E31" i="7"/>
  <c r="F31" i="7"/>
  <c r="G31" i="7"/>
  <c r="H31" i="7"/>
  <c r="M25" i="6"/>
  <c r="I31" i="7"/>
  <c r="J31" i="7"/>
  <c r="K31" i="7"/>
  <c r="L31" i="7"/>
  <c r="M31" i="7"/>
  <c r="B31" i="7"/>
  <c r="C31" i="7"/>
  <c r="D23" i="7"/>
  <c r="E23" i="7"/>
  <c r="F23" i="7"/>
  <c r="G23" i="7"/>
  <c r="H23" i="7"/>
  <c r="I23" i="7"/>
  <c r="J23" i="7"/>
  <c r="K23" i="7"/>
  <c r="L23" i="7"/>
  <c r="M23" i="7"/>
  <c r="N23" i="7"/>
  <c r="O23" i="7"/>
  <c r="Q23" i="7"/>
  <c r="T23" i="7"/>
  <c r="X23" i="7"/>
  <c r="Y23" i="7"/>
  <c r="P23" i="7"/>
  <c r="R23" i="7"/>
  <c r="S23" i="7"/>
  <c r="B23" i="7"/>
  <c r="C23" i="7"/>
  <c r="D15" i="7"/>
  <c r="E15" i="7"/>
  <c r="F15" i="7"/>
  <c r="G15" i="7"/>
  <c r="H15" i="7"/>
  <c r="I15" i="7"/>
  <c r="J15" i="7"/>
  <c r="K15" i="7"/>
  <c r="L15" i="7"/>
  <c r="M15" i="7"/>
  <c r="N15" i="7"/>
  <c r="O15" i="7"/>
  <c r="Q15" i="7"/>
  <c r="T15" i="7"/>
  <c r="X15" i="7"/>
  <c r="Y15" i="7"/>
  <c r="P15" i="7"/>
  <c r="R15" i="7"/>
  <c r="S15" i="7"/>
  <c r="C15" i="7"/>
  <c r="B15" i="7"/>
  <c r="M65" i="6"/>
  <c r="I71" i="7"/>
  <c r="M57" i="6"/>
  <c r="I63" i="7"/>
  <c r="M49" i="6"/>
  <c r="I55" i="7"/>
  <c r="M41" i="6"/>
  <c r="I47" i="7"/>
  <c r="I39" i="7"/>
  <c r="O39" i="7"/>
  <c r="T39" i="7"/>
  <c r="N31" i="7"/>
  <c r="M51" i="6"/>
  <c r="N57" i="7"/>
  <c r="M27" i="6"/>
  <c r="L56" i="6"/>
  <c r="M56" i="6"/>
  <c r="M53" i="6"/>
  <c r="M50" i="6"/>
  <c r="I56" i="7"/>
  <c r="E56" i="7"/>
  <c r="F56" i="7"/>
  <c r="G56" i="7"/>
  <c r="H56" i="7"/>
  <c r="J56" i="7"/>
  <c r="K56" i="7"/>
  <c r="L56" i="7"/>
  <c r="M56" i="7"/>
  <c r="N56" i="7"/>
  <c r="D56" i="7"/>
  <c r="O56" i="7"/>
  <c r="Q56" i="7"/>
  <c r="T56" i="7"/>
  <c r="L32" i="6"/>
  <c r="M32" i="6"/>
  <c r="M29" i="6"/>
  <c r="L26" i="6"/>
  <c r="M26" i="6"/>
  <c r="Y70" i="7"/>
  <c r="X70" i="7"/>
  <c r="S70" i="7"/>
  <c r="R70" i="7"/>
  <c r="Q70" i="7"/>
  <c r="P70" i="7"/>
  <c r="L70" i="7"/>
  <c r="K70" i="7"/>
  <c r="J70" i="7"/>
  <c r="G70" i="7"/>
  <c r="F70" i="7"/>
  <c r="E70" i="7"/>
  <c r="D70" i="7"/>
  <c r="C70" i="7"/>
  <c r="B70" i="7"/>
  <c r="Y69" i="7"/>
  <c r="X69" i="7"/>
  <c r="S69" i="7"/>
  <c r="R69" i="7"/>
  <c r="Q69" i="7"/>
  <c r="P69" i="7"/>
  <c r="M63" i="6"/>
  <c r="N69" i="7"/>
  <c r="M69" i="7"/>
  <c r="L69" i="7"/>
  <c r="K69" i="7"/>
  <c r="J69" i="7"/>
  <c r="H69" i="7"/>
  <c r="G69" i="7"/>
  <c r="F69" i="7"/>
  <c r="E69" i="7"/>
  <c r="D69" i="7"/>
  <c r="C69" i="7"/>
  <c r="B69" i="7"/>
  <c r="Y68" i="7"/>
  <c r="X68" i="7"/>
  <c r="S68" i="7"/>
  <c r="R68" i="7"/>
  <c r="Q68" i="7"/>
  <c r="P68" i="7"/>
  <c r="M62" i="6"/>
  <c r="N68" i="7"/>
  <c r="M68" i="7"/>
  <c r="L68" i="7"/>
  <c r="K68" i="7"/>
  <c r="J68" i="7"/>
  <c r="H68" i="7"/>
  <c r="G68" i="7"/>
  <c r="F68" i="7"/>
  <c r="E68" i="7"/>
  <c r="D68" i="7"/>
  <c r="C68" i="7"/>
  <c r="B68" i="7"/>
  <c r="Y67" i="7"/>
  <c r="X67" i="7"/>
  <c r="S67" i="7"/>
  <c r="R67" i="7"/>
  <c r="Q67" i="7"/>
  <c r="P67" i="7"/>
  <c r="M61" i="6"/>
  <c r="N67" i="7"/>
  <c r="M67" i="7"/>
  <c r="L67" i="7"/>
  <c r="K67" i="7"/>
  <c r="J67" i="7"/>
  <c r="H67" i="7"/>
  <c r="G67" i="7"/>
  <c r="F67" i="7"/>
  <c r="E67" i="7"/>
  <c r="D67" i="7"/>
  <c r="C67" i="7"/>
  <c r="B67" i="7"/>
  <c r="Y66" i="7"/>
  <c r="X66" i="7"/>
  <c r="S66" i="7"/>
  <c r="R66" i="7"/>
  <c r="Q66" i="7"/>
  <c r="P66" i="7"/>
  <c r="M60" i="6"/>
  <c r="N66" i="7"/>
  <c r="M66" i="7"/>
  <c r="L66" i="7"/>
  <c r="K66" i="7"/>
  <c r="J66" i="7"/>
  <c r="H66" i="7"/>
  <c r="G66" i="7"/>
  <c r="F66" i="7"/>
  <c r="E66" i="7"/>
  <c r="D66" i="7"/>
  <c r="C66" i="7"/>
  <c r="B66" i="7"/>
  <c r="Y65" i="7"/>
  <c r="X65" i="7"/>
  <c r="S65" i="7"/>
  <c r="R65" i="7"/>
  <c r="Q65" i="7"/>
  <c r="P65" i="7"/>
  <c r="M59" i="6"/>
  <c r="N65" i="7"/>
  <c r="M65" i="7"/>
  <c r="L65" i="7"/>
  <c r="K65" i="7"/>
  <c r="J65" i="7"/>
  <c r="H65" i="7"/>
  <c r="G65" i="7"/>
  <c r="F65" i="7"/>
  <c r="E65" i="7"/>
  <c r="D65" i="7"/>
  <c r="C65" i="7"/>
  <c r="B65" i="7"/>
  <c r="Y64" i="7"/>
  <c r="X64" i="7"/>
  <c r="S64" i="7"/>
  <c r="R64" i="7"/>
  <c r="Q64" i="7"/>
  <c r="P64" i="7"/>
  <c r="M58" i="6"/>
  <c r="N64" i="7"/>
  <c r="M64" i="7"/>
  <c r="L64" i="7"/>
  <c r="K64" i="7"/>
  <c r="J64" i="7"/>
  <c r="H64" i="7"/>
  <c r="G64" i="7"/>
  <c r="F64" i="7"/>
  <c r="E64" i="7"/>
  <c r="D64" i="7"/>
  <c r="C64" i="7"/>
  <c r="B64" i="7"/>
  <c r="A64" i="7"/>
  <c r="Y62" i="7"/>
  <c r="X62" i="7"/>
  <c r="S62" i="7"/>
  <c r="R62" i="7"/>
  <c r="Q62" i="7"/>
  <c r="P62" i="7"/>
  <c r="N62" i="7"/>
  <c r="M62" i="7"/>
  <c r="L62" i="7"/>
  <c r="K62" i="7"/>
  <c r="J62" i="7"/>
  <c r="I62" i="7"/>
  <c r="H62" i="7"/>
  <c r="G62" i="7"/>
  <c r="F62" i="7"/>
  <c r="E62" i="7"/>
  <c r="D62" i="7"/>
  <c r="C62" i="7"/>
  <c r="B62" i="7"/>
  <c r="Y61" i="7"/>
  <c r="X61" i="7"/>
  <c r="S61" i="7"/>
  <c r="R61" i="7"/>
  <c r="Q61" i="7"/>
  <c r="P61" i="7"/>
  <c r="M55" i="6"/>
  <c r="M61" i="7"/>
  <c r="L61" i="7"/>
  <c r="K61" i="7"/>
  <c r="J61" i="7"/>
  <c r="H61" i="7"/>
  <c r="G61" i="7"/>
  <c r="F61" i="7"/>
  <c r="E61" i="7"/>
  <c r="D61" i="7"/>
  <c r="C61" i="7"/>
  <c r="B61" i="7"/>
  <c r="Y60" i="7"/>
  <c r="X60" i="7"/>
  <c r="S60" i="7"/>
  <c r="R60" i="7"/>
  <c r="Q60" i="7"/>
  <c r="P60" i="7"/>
  <c r="M54" i="6"/>
  <c r="I60" i="7"/>
  <c r="E60" i="7"/>
  <c r="F60" i="7"/>
  <c r="G60" i="7"/>
  <c r="H60" i="7"/>
  <c r="J60" i="7"/>
  <c r="K60" i="7"/>
  <c r="L60" i="7"/>
  <c r="M60" i="7"/>
  <c r="N60" i="7"/>
  <c r="D60" i="7"/>
  <c r="O60" i="7"/>
  <c r="C60" i="7"/>
  <c r="B60" i="7"/>
  <c r="Y59" i="7"/>
  <c r="X59" i="7"/>
  <c r="S59" i="7"/>
  <c r="R59" i="7"/>
  <c r="Q59" i="7"/>
  <c r="P59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Y58" i="7"/>
  <c r="X58" i="7"/>
  <c r="S58" i="7"/>
  <c r="R58" i="7"/>
  <c r="Q58" i="7"/>
  <c r="P58" i="7"/>
  <c r="M52" i="6"/>
  <c r="M58" i="7"/>
  <c r="L58" i="7"/>
  <c r="K58" i="7"/>
  <c r="J58" i="7"/>
  <c r="H58" i="7"/>
  <c r="G58" i="7"/>
  <c r="F58" i="7"/>
  <c r="E58" i="7"/>
  <c r="D58" i="7"/>
  <c r="C58" i="7"/>
  <c r="B58" i="7"/>
  <c r="Y57" i="7"/>
  <c r="X57" i="7"/>
  <c r="S57" i="7"/>
  <c r="R57" i="7"/>
  <c r="Q57" i="7"/>
  <c r="P57" i="7"/>
  <c r="M57" i="7"/>
  <c r="L57" i="7"/>
  <c r="K57" i="7"/>
  <c r="J57" i="7"/>
  <c r="H57" i="7"/>
  <c r="G57" i="7"/>
  <c r="F57" i="7"/>
  <c r="E57" i="7"/>
  <c r="D57" i="7"/>
  <c r="C57" i="7"/>
  <c r="B57" i="7"/>
  <c r="Y56" i="7"/>
  <c r="X56" i="7"/>
  <c r="S56" i="7"/>
  <c r="R56" i="7"/>
  <c r="P56" i="7"/>
  <c r="C56" i="7"/>
  <c r="B56" i="7"/>
  <c r="A56" i="7"/>
  <c r="Y54" i="7"/>
  <c r="X54" i="7"/>
  <c r="S54" i="7"/>
  <c r="R54" i="7"/>
  <c r="Q54" i="7"/>
  <c r="P54" i="7"/>
  <c r="L54" i="7"/>
  <c r="K54" i="7"/>
  <c r="J54" i="7"/>
  <c r="G54" i="7"/>
  <c r="F54" i="7"/>
  <c r="E54" i="7"/>
  <c r="D54" i="7"/>
  <c r="C54" i="7"/>
  <c r="B54" i="7"/>
  <c r="Y53" i="7"/>
  <c r="X53" i="7"/>
  <c r="S53" i="7"/>
  <c r="R53" i="7"/>
  <c r="Q53" i="7"/>
  <c r="P53" i="7"/>
  <c r="M47" i="6"/>
  <c r="N53" i="7"/>
  <c r="M53" i="7"/>
  <c r="L53" i="7"/>
  <c r="K53" i="7"/>
  <c r="J53" i="7"/>
  <c r="H53" i="7"/>
  <c r="G53" i="7"/>
  <c r="F53" i="7"/>
  <c r="E53" i="7"/>
  <c r="D53" i="7"/>
  <c r="C53" i="7"/>
  <c r="B53" i="7"/>
  <c r="Y52" i="7"/>
  <c r="X52" i="7"/>
  <c r="S52" i="7"/>
  <c r="R52" i="7"/>
  <c r="Q52" i="7"/>
  <c r="P52" i="7"/>
  <c r="M46" i="6"/>
  <c r="N52" i="7"/>
  <c r="M52" i="7"/>
  <c r="L52" i="7"/>
  <c r="K52" i="7"/>
  <c r="J52" i="7"/>
  <c r="H52" i="7"/>
  <c r="G52" i="7"/>
  <c r="F52" i="7"/>
  <c r="E52" i="7"/>
  <c r="D52" i="7"/>
  <c r="C52" i="7"/>
  <c r="B52" i="7"/>
  <c r="Y51" i="7"/>
  <c r="X51" i="7"/>
  <c r="S51" i="7"/>
  <c r="R51" i="7"/>
  <c r="Q51" i="7"/>
  <c r="P51" i="7"/>
  <c r="M45" i="6"/>
  <c r="N51" i="7"/>
  <c r="M51" i="7"/>
  <c r="L51" i="7"/>
  <c r="K51" i="7"/>
  <c r="J51" i="7"/>
  <c r="H51" i="7"/>
  <c r="G51" i="7"/>
  <c r="F51" i="7"/>
  <c r="E51" i="7"/>
  <c r="D51" i="7"/>
  <c r="C51" i="7"/>
  <c r="B51" i="7"/>
  <c r="Y50" i="7"/>
  <c r="X50" i="7"/>
  <c r="S50" i="7"/>
  <c r="R50" i="7"/>
  <c r="Q50" i="7"/>
  <c r="P50" i="7"/>
  <c r="M44" i="6"/>
  <c r="N50" i="7"/>
  <c r="M50" i="7"/>
  <c r="L50" i="7"/>
  <c r="K50" i="7"/>
  <c r="J50" i="7"/>
  <c r="H50" i="7"/>
  <c r="G50" i="7"/>
  <c r="F50" i="7"/>
  <c r="E50" i="7"/>
  <c r="D50" i="7"/>
  <c r="C50" i="7"/>
  <c r="B50" i="7"/>
  <c r="Y49" i="7"/>
  <c r="X49" i="7"/>
  <c r="S49" i="7"/>
  <c r="R49" i="7"/>
  <c r="Q49" i="7"/>
  <c r="P49" i="7"/>
  <c r="M43" i="6"/>
  <c r="N49" i="7"/>
  <c r="M49" i="7"/>
  <c r="L49" i="7"/>
  <c r="K49" i="7"/>
  <c r="J49" i="7"/>
  <c r="H49" i="7"/>
  <c r="G49" i="7"/>
  <c r="F49" i="7"/>
  <c r="E49" i="7"/>
  <c r="D49" i="7"/>
  <c r="C49" i="7"/>
  <c r="B49" i="7"/>
  <c r="Y48" i="7"/>
  <c r="X48" i="7"/>
  <c r="S48" i="7"/>
  <c r="R48" i="7"/>
  <c r="Q48" i="7"/>
  <c r="P48" i="7"/>
  <c r="M42" i="6"/>
  <c r="N48" i="7"/>
  <c r="M48" i="7"/>
  <c r="L48" i="7"/>
  <c r="K48" i="7"/>
  <c r="J48" i="7"/>
  <c r="H48" i="7"/>
  <c r="G48" i="7"/>
  <c r="F48" i="7"/>
  <c r="E48" i="7"/>
  <c r="D48" i="7"/>
  <c r="C48" i="7"/>
  <c r="B48" i="7"/>
  <c r="A48" i="7"/>
  <c r="Y46" i="7"/>
  <c r="X46" i="7"/>
  <c r="S46" i="7"/>
  <c r="R46" i="7"/>
  <c r="Q46" i="7"/>
  <c r="P46" i="7"/>
  <c r="L46" i="7"/>
  <c r="K46" i="7"/>
  <c r="J46" i="7"/>
  <c r="G46" i="7"/>
  <c r="F46" i="7"/>
  <c r="E46" i="7"/>
  <c r="D46" i="7"/>
  <c r="C46" i="7"/>
  <c r="B46" i="7"/>
  <c r="Y45" i="7"/>
  <c r="X45" i="7"/>
  <c r="S45" i="7"/>
  <c r="R45" i="7"/>
  <c r="Q45" i="7"/>
  <c r="P45" i="7"/>
  <c r="M39" i="6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Y44" i="7"/>
  <c r="X44" i="7"/>
  <c r="S44" i="7"/>
  <c r="R44" i="7"/>
  <c r="Q44" i="7"/>
  <c r="P44" i="7"/>
  <c r="M38" i="6"/>
  <c r="N44" i="7"/>
  <c r="E44" i="7"/>
  <c r="F44" i="7"/>
  <c r="G44" i="7"/>
  <c r="H44" i="7"/>
  <c r="I44" i="7"/>
  <c r="J44" i="7"/>
  <c r="K44" i="7"/>
  <c r="L44" i="7"/>
  <c r="M44" i="7"/>
  <c r="D44" i="7"/>
  <c r="O44" i="7"/>
  <c r="T44" i="7"/>
  <c r="C44" i="7"/>
  <c r="B44" i="7"/>
  <c r="Y43" i="7"/>
  <c r="X43" i="7"/>
  <c r="S43" i="7"/>
  <c r="R43" i="7"/>
  <c r="Q43" i="7"/>
  <c r="P43" i="7"/>
  <c r="M37" i="6"/>
  <c r="N43" i="7"/>
  <c r="E43" i="7"/>
  <c r="F43" i="7"/>
  <c r="G43" i="7"/>
  <c r="H43" i="7"/>
  <c r="I43" i="7"/>
  <c r="J43" i="7"/>
  <c r="K43" i="7"/>
  <c r="L43" i="7"/>
  <c r="M43" i="7"/>
  <c r="D43" i="7"/>
  <c r="O43" i="7"/>
  <c r="T43" i="7"/>
  <c r="V43" i="7"/>
  <c r="C43" i="7"/>
  <c r="B43" i="7"/>
  <c r="Y42" i="7"/>
  <c r="X42" i="7"/>
  <c r="S42" i="7"/>
  <c r="R42" i="7"/>
  <c r="Q42" i="7"/>
  <c r="P42" i="7"/>
  <c r="M36" i="6"/>
  <c r="N42" i="7"/>
  <c r="E42" i="7"/>
  <c r="F42" i="7"/>
  <c r="G42" i="7"/>
  <c r="H42" i="7"/>
  <c r="I42" i="7"/>
  <c r="J42" i="7"/>
  <c r="K42" i="7"/>
  <c r="L42" i="7"/>
  <c r="M42" i="7"/>
  <c r="D42" i="7"/>
  <c r="O42" i="7"/>
  <c r="C42" i="7"/>
  <c r="B42" i="7"/>
  <c r="Y41" i="7"/>
  <c r="X41" i="7"/>
  <c r="S41" i="7"/>
  <c r="R41" i="7"/>
  <c r="Q41" i="7"/>
  <c r="P41" i="7"/>
  <c r="M35" i="6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Y40" i="7"/>
  <c r="X40" i="7"/>
  <c r="S40" i="7"/>
  <c r="R40" i="7"/>
  <c r="Q40" i="7"/>
  <c r="P40" i="7"/>
  <c r="M34" i="6"/>
  <c r="N40" i="7"/>
  <c r="E40" i="7"/>
  <c r="F40" i="7"/>
  <c r="G40" i="7"/>
  <c r="H40" i="7"/>
  <c r="I40" i="7"/>
  <c r="J40" i="7"/>
  <c r="K40" i="7"/>
  <c r="L40" i="7"/>
  <c r="M40" i="7"/>
  <c r="D40" i="7"/>
  <c r="O40" i="7"/>
  <c r="T40" i="7"/>
  <c r="C40" i="7"/>
  <c r="B40" i="7"/>
  <c r="A40" i="7"/>
  <c r="Y38" i="7"/>
  <c r="X38" i="7"/>
  <c r="S38" i="7"/>
  <c r="R38" i="7"/>
  <c r="Q38" i="7"/>
  <c r="P38" i="7"/>
  <c r="N38" i="7"/>
  <c r="M38" i="7"/>
  <c r="L38" i="7"/>
  <c r="K38" i="7"/>
  <c r="J38" i="7"/>
  <c r="I38" i="7"/>
  <c r="H38" i="7"/>
  <c r="G38" i="7"/>
  <c r="F38" i="7"/>
  <c r="E38" i="7"/>
  <c r="D38" i="7"/>
  <c r="C38" i="7"/>
  <c r="B38" i="7"/>
  <c r="Y37" i="7"/>
  <c r="X37" i="7"/>
  <c r="S37" i="7"/>
  <c r="R37" i="7"/>
  <c r="Q37" i="7"/>
  <c r="P37" i="7"/>
  <c r="M37" i="7"/>
  <c r="L37" i="7"/>
  <c r="K37" i="7"/>
  <c r="J37" i="7"/>
  <c r="H37" i="7"/>
  <c r="G37" i="7"/>
  <c r="F37" i="7"/>
  <c r="E37" i="7"/>
  <c r="D37" i="7"/>
  <c r="C37" i="7"/>
  <c r="B37" i="7"/>
  <c r="Y36" i="7"/>
  <c r="X36" i="7"/>
  <c r="S36" i="7"/>
  <c r="R36" i="7"/>
  <c r="Q36" i="7"/>
  <c r="P36" i="7"/>
  <c r="M30" i="6"/>
  <c r="N36" i="7"/>
  <c r="M36" i="7"/>
  <c r="L36" i="7"/>
  <c r="K36" i="7"/>
  <c r="J36" i="7"/>
  <c r="H36" i="7"/>
  <c r="G36" i="7"/>
  <c r="F36" i="7"/>
  <c r="E36" i="7"/>
  <c r="D36" i="7"/>
  <c r="C36" i="7"/>
  <c r="B36" i="7"/>
  <c r="Y35" i="7"/>
  <c r="X35" i="7"/>
  <c r="S35" i="7"/>
  <c r="R35" i="7"/>
  <c r="Q35" i="7"/>
  <c r="P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Y34" i="7"/>
  <c r="X34" i="7"/>
  <c r="S34" i="7"/>
  <c r="R34" i="7"/>
  <c r="Q34" i="7"/>
  <c r="P34" i="7"/>
  <c r="M34" i="7"/>
  <c r="L34" i="7"/>
  <c r="K34" i="7"/>
  <c r="J34" i="7"/>
  <c r="H34" i="7"/>
  <c r="G34" i="7"/>
  <c r="F34" i="7"/>
  <c r="E34" i="7"/>
  <c r="D34" i="7"/>
  <c r="C34" i="7"/>
  <c r="B34" i="7"/>
  <c r="Y33" i="7"/>
  <c r="X33" i="7"/>
  <c r="S33" i="7"/>
  <c r="R33" i="7"/>
  <c r="Q33" i="7"/>
  <c r="P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Y32" i="7"/>
  <c r="X32" i="7"/>
  <c r="S32" i="7"/>
  <c r="R32" i="7"/>
  <c r="Q32" i="7"/>
  <c r="P32" i="7"/>
  <c r="M32" i="7"/>
  <c r="L32" i="7"/>
  <c r="K32" i="7"/>
  <c r="J32" i="7"/>
  <c r="H32" i="7"/>
  <c r="G32" i="7"/>
  <c r="F32" i="7"/>
  <c r="E32" i="7"/>
  <c r="D32" i="7"/>
  <c r="C32" i="7"/>
  <c r="B32" i="7"/>
  <c r="A32" i="7"/>
  <c r="Y30" i="7"/>
  <c r="X30" i="7"/>
  <c r="S30" i="7"/>
  <c r="R30" i="7"/>
  <c r="Q30" i="7"/>
  <c r="P30" i="7"/>
  <c r="L30" i="7"/>
  <c r="K30" i="7"/>
  <c r="J30" i="7"/>
  <c r="G30" i="7"/>
  <c r="F30" i="7"/>
  <c r="E30" i="7"/>
  <c r="D30" i="7"/>
  <c r="C30" i="7"/>
  <c r="B30" i="7"/>
  <c r="Y29" i="7"/>
  <c r="X29" i="7"/>
  <c r="S29" i="7"/>
  <c r="R29" i="7"/>
  <c r="Q29" i="7"/>
  <c r="P29" i="7"/>
  <c r="M23" i="6"/>
  <c r="M29" i="7"/>
  <c r="L29" i="7"/>
  <c r="K29" i="7"/>
  <c r="J29" i="7"/>
  <c r="H29" i="7"/>
  <c r="G29" i="7"/>
  <c r="F29" i="7"/>
  <c r="E29" i="7"/>
  <c r="D29" i="7"/>
  <c r="C29" i="7"/>
  <c r="B29" i="7"/>
  <c r="Y28" i="7"/>
  <c r="X28" i="7"/>
  <c r="S28" i="7"/>
  <c r="R28" i="7"/>
  <c r="Q28" i="7"/>
  <c r="P28" i="7"/>
  <c r="M22" i="6"/>
  <c r="M28" i="7"/>
  <c r="L28" i="7"/>
  <c r="K28" i="7"/>
  <c r="J28" i="7"/>
  <c r="H28" i="7"/>
  <c r="G28" i="7"/>
  <c r="F28" i="7"/>
  <c r="E28" i="7"/>
  <c r="D28" i="7"/>
  <c r="C28" i="7"/>
  <c r="B28" i="7"/>
  <c r="Y27" i="7"/>
  <c r="X27" i="7"/>
  <c r="S27" i="7"/>
  <c r="R27" i="7"/>
  <c r="Q27" i="7"/>
  <c r="P27" i="7"/>
  <c r="M21" i="6"/>
  <c r="M27" i="7"/>
  <c r="L27" i="7"/>
  <c r="K27" i="7"/>
  <c r="J27" i="7"/>
  <c r="H27" i="7"/>
  <c r="G27" i="7"/>
  <c r="F27" i="7"/>
  <c r="E27" i="7"/>
  <c r="D27" i="7"/>
  <c r="C27" i="7"/>
  <c r="B27" i="7"/>
  <c r="Y26" i="7"/>
  <c r="X26" i="7"/>
  <c r="S26" i="7"/>
  <c r="R26" i="7"/>
  <c r="Q26" i="7"/>
  <c r="P26" i="7"/>
  <c r="M20" i="6"/>
  <c r="M26" i="7"/>
  <c r="L26" i="7"/>
  <c r="K26" i="7"/>
  <c r="J26" i="7"/>
  <c r="H26" i="7"/>
  <c r="G26" i="7"/>
  <c r="F26" i="7"/>
  <c r="E26" i="7"/>
  <c r="D26" i="7"/>
  <c r="C26" i="7"/>
  <c r="B26" i="7"/>
  <c r="Y25" i="7"/>
  <c r="X25" i="7"/>
  <c r="S25" i="7"/>
  <c r="R25" i="7"/>
  <c r="Q25" i="7"/>
  <c r="P25" i="7"/>
  <c r="M19" i="6"/>
  <c r="N25" i="7"/>
  <c r="M25" i="7"/>
  <c r="L25" i="7"/>
  <c r="K25" i="7"/>
  <c r="J25" i="7"/>
  <c r="H25" i="7"/>
  <c r="G25" i="7"/>
  <c r="F25" i="7"/>
  <c r="E25" i="7"/>
  <c r="D25" i="7"/>
  <c r="C25" i="7"/>
  <c r="B25" i="7"/>
  <c r="Y24" i="7"/>
  <c r="X24" i="7"/>
  <c r="S24" i="7"/>
  <c r="R24" i="7"/>
  <c r="Q24" i="7"/>
  <c r="P24" i="7"/>
  <c r="N24" i="7"/>
  <c r="M24" i="7"/>
  <c r="L24" i="7"/>
  <c r="K24" i="7"/>
  <c r="J24" i="7"/>
  <c r="I24" i="7"/>
  <c r="H24" i="7"/>
  <c r="G24" i="7"/>
  <c r="F24" i="7"/>
  <c r="E24" i="7"/>
  <c r="D24" i="7"/>
  <c r="O24" i="7"/>
  <c r="T24" i="7"/>
  <c r="C24" i="7"/>
  <c r="B24" i="7"/>
  <c r="A24" i="7"/>
  <c r="Y22" i="7"/>
  <c r="X22" i="7"/>
  <c r="S22" i="7"/>
  <c r="R22" i="7"/>
  <c r="Q22" i="7"/>
  <c r="P22" i="7"/>
  <c r="N22" i="7"/>
  <c r="M22" i="7"/>
  <c r="L22" i="7"/>
  <c r="K22" i="7"/>
  <c r="J22" i="7"/>
  <c r="I22" i="7"/>
  <c r="H22" i="7"/>
  <c r="G22" i="7"/>
  <c r="F22" i="7"/>
  <c r="E22" i="7"/>
  <c r="D22" i="7"/>
  <c r="C22" i="7"/>
  <c r="B22" i="7"/>
  <c r="Y21" i="7"/>
  <c r="X21" i="7"/>
  <c r="S21" i="7"/>
  <c r="R21" i="7"/>
  <c r="Q21" i="7"/>
  <c r="P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Y20" i="7"/>
  <c r="X20" i="7"/>
  <c r="S20" i="7"/>
  <c r="R20" i="7"/>
  <c r="Q20" i="7"/>
  <c r="P20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Y19" i="7"/>
  <c r="X19" i="7"/>
  <c r="S19" i="7"/>
  <c r="R19" i="7"/>
  <c r="Q19" i="7"/>
  <c r="P19" i="7"/>
  <c r="N19" i="7"/>
  <c r="M19" i="7"/>
  <c r="L19" i="7"/>
  <c r="K19" i="7"/>
  <c r="J19" i="7"/>
  <c r="I19" i="7"/>
  <c r="H19" i="7"/>
  <c r="G19" i="7"/>
  <c r="F19" i="7"/>
  <c r="E19" i="7"/>
  <c r="D19" i="7"/>
  <c r="O19" i="7"/>
  <c r="T19" i="7"/>
  <c r="C19" i="7"/>
  <c r="B19" i="7"/>
  <c r="Y18" i="7"/>
  <c r="X18" i="7"/>
  <c r="S18" i="7"/>
  <c r="R18" i="7"/>
  <c r="Q18" i="7"/>
  <c r="P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Y17" i="7"/>
  <c r="X17" i="7"/>
  <c r="S17" i="7"/>
  <c r="R17" i="7"/>
  <c r="Q17" i="7"/>
  <c r="P17" i="7"/>
  <c r="N17" i="7"/>
  <c r="M17" i="7"/>
  <c r="L17" i="7"/>
  <c r="K17" i="7"/>
  <c r="J17" i="7"/>
  <c r="I17" i="7"/>
  <c r="H17" i="7"/>
  <c r="G17" i="7"/>
  <c r="F17" i="7"/>
  <c r="E17" i="7"/>
  <c r="D17" i="7"/>
  <c r="C17" i="7"/>
  <c r="B17" i="7"/>
  <c r="Y16" i="7"/>
  <c r="X16" i="7"/>
  <c r="S16" i="7"/>
  <c r="R16" i="7"/>
  <c r="Q16" i="7"/>
  <c r="P16" i="7"/>
  <c r="N16" i="7"/>
  <c r="M16" i="7"/>
  <c r="L16" i="7"/>
  <c r="K16" i="7"/>
  <c r="J16" i="7"/>
  <c r="I16" i="7"/>
  <c r="H16" i="7"/>
  <c r="G16" i="7"/>
  <c r="F16" i="7"/>
  <c r="E16" i="7"/>
  <c r="D16" i="7"/>
  <c r="C16" i="7"/>
  <c r="B16" i="7"/>
  <c r="A16" i="7"/>
  <c r="Y14" i="7"/>
  <c r="X14" i="7"/>
  <c r="S14" i="7"/>
  <c r="R14" i="7"/>
  <c r="Q14" i="7"/>
  <c r="P14" i="7"/>
  <c r="N14" i="7"/>
  <c r="M14" i="7"/>
  <c r="L14" i="7"/>
  <c r="K14" i="7"/>
  <c r="J14" i="7"/>
  <c r="I14" i="7"/>
  <c r="H14" i="7"/>
  <c r="G14" i="7"/>
  <c r="E14" i="7"/>
  <c r="F14" i="7"/>
  <c r="D14" i="7"/>
  <c r="O14" i="7"/>
  <c r="T14" i="7"/>
  <c r="C14" i="7"/>
  <c r="B14" i="7"/>
  <c r="Y13" i="7"/>
  <c r="X13" i="7"/>
  <c r="S13" i="7"/>
  <c r="R13" i="7"/>
  <c r="Q13" i="7"/>
  <c r="P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Y12" i="7"/>
  <c r="X12" i="7"/>
  <c r="S12" i="7"/>
  <c r="R12" i="7"/>
  <c r="Q12" i="7"/>
  <c r="P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Y11" i="7"/>
  <c r="X11" i="7"/>
  <c r="S11" i="7"/>
  <c r="R11" i="7"/>
  <c r="Q11" i="7"/>
  <c r="P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Y10" i="7"/>
  <c r="X10" i="7"/>
  <c r="S10" i="7"/>
  <c r="R10" i="7"/>
  <c r="Q10" i="7"/>
  <c r="P10" i="7"/>
  <c r="N10" i="7"/>
  <c r="M10" i="7"/>
  <c r="L10" i="7"/>
  <c r="K10" i="7"/>
  <c r="J10" i="7"/>
  <c r="I10" i="7"/>
  <c r="H10" i="7"/>
  <c r="G10" i="7"/>
  <c r="E10" i="7"/>
  <c r="F10" i="7"/>
  <c r="D10" i="7"/>
  <c r="O10" i="7"/>
  <c r="T10" i="7"/>
  <c r="C10" i="7"/>
  <c r="B10" i="7"/>
  <c r="Y9" i="7"/>
  <c r="X9" i="7"/>
  <c r="S9" i="7"/>
  <c r="R9" i="7"/>
  <c r="Q9" i="7"/>
  <c r="P9" i="7"/>
  <c r="N9" i="7"/>
  <c r="M9" i="7"/>
  <c r="L9" i="7"/>
  <c r="K9" i="7"/>
  <c r="J9" i="7"/>
  <c r="I9" i="7"/>
  <c r="H9" i="7"/>
  <c r="G9" i="7"/>
  <c r="F9" i="7"/>
  <c r="E9" i="7"/>
  <c r="D9" i="7"/>
  <c r="C9" i="7"/>
  <c r="B9" i="7"/>
  <c r="Y8" i="7"/>
  <c r="X8" i="7"/>
  <c r="S8" i="7"/>
  <c r="R8" i="7"/>
  <c r="Q8" i="7"/>
  <c r="P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8" i="7"/>
  <c r="O62" i="7"/>
  <c r="T62" i="7"/>
  <c r="U62" i="7"/>
  <c r="W62" i="7"/>
  <c r="T60" i="7"/>
  <c r="O59" i="7"/>
  <c r="T59" i="7"/>
  <c r="U59" i="7"/>
  <c r="W59" i="7"/>
  <c r="O45" i="7"/>
  <c r="T45" i="7"/>
  <c r="U43" i="7"/>
  <c r="W43" i="7"/>
  <c r="T42" i="7"/>
  <c r="O41" i="7"/>
  <c r="T41" i="7"/>
  <c r="U41" i="7"/>
  <c r="W41" i="7"/>
  <c r="O38" i="7"/>
  <c r="T38" i="7"/>
  <c r="O35" i="7"/>
  <c r="T35" i="7"/>
  <c r="O33" i="7"/>
  <c r="T33" i="7"/>
  <c r="V33" i="7"/>
  <c r="I25" i="7"/>
  <c r="O25" i="7"/>
  <c r="T25" i="7"/>
  <c r="U25" i="7"/>
  <c r="W25" i="7"/>
  <c r="O22" i="7"/>
  <c r="T22" i="7"/>
  <c r="V22" i="7"/>
  <c r="U22" i="7"/>
  <c r="W22" i="7"/>
  <c r="O21" i="7"/>
  <c r="T21" i="7"/>
  <c r="O20" i="7"/>
  <c r="T20" i="7"/>
  <c r="U20" i="7"/>
  <c r="W20" i="7"/>
  <c r="V20" i="7"/>
  <c r="O18" i="7"/>
  <c r="T18" i="7"/>
  <c r="V18" i="7"/>
  <c r="U18" i="7"/>
  <c r="W18" i="7"/>
  <c r="O17" i="7"/>
  <c r="T17" i="7"/>
  <c r="O16" i="7"/>
  <c r="T16" i="7"/>
  <c r="U16" i="7"/>
  <c r="W16" i="7"/>
  <c r="V16" i="7"/>
  <c r="O13" i="7"/>
  <c r="T13" i="7"/>
  <c r="V13" i="7"/>
  <c r="U13" i="7"/>
  <c r="W13" i="7"/>
  <c r="O12" i="7"/>
  <c r="T12" i="7"/>
  <c r="O11" i="7"/>
  <c r="T11" i="7"/>
  <c r="U11" i="7"/>
  <c r="W11" i="7"/>
  <c r="O9" i="7"/>
  <c r="T9" i="7"/>
  <c r="V9" i="7"/>
  <c r="O8" i="7"/>
  <c r="T8" i="7"/>
  <c r="L64" i="6"/>
  <c r="L48" i="6"/>
  <c r="L40" i="6"/>
  <c r="M31" i="6"/>
  <c r="M28" i="6"/>
  <c r="N34" i="7"/>
  <c r="L24" i="6"/>
  <c r="M24" i="6"/>
  <c r="D54" i="2"/>
  <c r="E54" i="2"/>
  <c r="F54" i="2"/>
  <c r="G54" i="2"/>
  <c r="H54" i="2"/>
  <c r="M48" i="1"/>
  <c r="I54" i="2"/>
  <c r="J54" i="2"/>
  <c r="K54" i="2"/>
  <c r="L54" i="2"/>
  <c r="M54" i="2"/>
  <c r="N54" i="2"/>
  <c r="O54" i="2"/>
  <c r="T54" i="2"/>
  <c r="U54" i="2"/>
  <c r="W54" i="2"/>
  <c r="D55" i="2"/>
  <c r="E55" i="2"/>
  <c r="F55" i="2"/>
  <c r="D56" i="2"/>
  <c r="E56" i="2"/>
  <c r="F56" i="2"/>
  <c r="D57" i="2"/>
  <c r="E57" i="2"/>
  <c r="F57" i="2"/>
  <c r="G57" i="2"/>
  <c r="D58" i="2"/>
  <c r="E58" i="2"/>
  <c r="F58" i="2"/>
  <c r="G58" i="2"/>
  <c r="D59" i="2"/>
  <c r="E59" i="2"/>
  <c r="F59" i="2"/>
  <c r="G59" i="2"/>
  <c r="D60" i="2"/>
  <c r="E60" i="2"/>
  <c r="F60" i="2"/>
  <c r="G60" i="2"/>
  <c r="D61" i="2"/>
  <c r="E61" i="2"/>
  <c r="F61" i="2"/>
  <c r="G61" i="2"/>
  <c r="D62" i="2"/>
  <c r="E62" i="2"/>
  <c r="F62" i="2"/>
  <c r="G62" i="2"/>
  <c r="D63" i="2"/>
  <c r="E63" i="2"/>
  <c r="F63" i="2"/>
  <c r="G63" i="2"/>
  <c r="D64" i="2"/>
  <c r="E64" i="2"/>
  <c r="F64" i="2"/>
  <c r="D65" i="2"/>
  <c r="E65" i="2"/>
  <c r="F65" i="2"/>
  <c r="G65" i="2"/>
  <c r="D66" i="2"/>
  <c r="E66" i="2"/>
  <c r="F66" i="2"/>
  <c r="G66" i="2"/>
  <c r="D67" i="2"/>
  <c r="E67" i="2"/>
  <c r="F67" i="2"/>
  <c r="G67" i="2"/>
  <c r="D68" i="2"/>
  <c r="E68" i="2"/>
  <c r="F68" i="2"/>
  <c r="G68" i="2"/>
  <c r="D69" i="2"/>
  <c r="E69" i="2"/>
  <c r="F69" i="2"/>
  <c r="G69" i="2"/>
  <c r="D70" i="2"/>
  <c r="E70" i="2"/>
  <c r="F70" i="2"/>
  <c r="G70" i="2"/>
  <c r="D71" i="2"/>
  <c r="E71" i="2"/>
  <c r="F71" i="2"/>
  <c r="D72" i="2"/>
  <c r="E72" i="2"/>
  <c r="F72" i="2"/>
  <c r="D35" i="2"/>
  <c r="E35" i="2"/>
  <c r="F35" i="2"/>
  <c r="G35" i="2"/>
  <c r="D36" i="2"/>
  <c r="E36" i="2"/>
  <c r="F36" i="2"/>
  <c r="G36" i="2"/>
  <c r="H36" i="2"/>
  <c r="M30" i="1"/>
  <c r="I36" i="2"/>
  <c r="J36" i="2"/>
  <c r="K36" i="2"/>
  <c r="L36" i="2"/>
  <c r="M36" i="2"/>
  <c r="N36" i="2"/>
  <c r="O36" i="2"/>
  <c r="Q36" i="2"/>
  <c r="T36" i="2"/>
  <c r="V36" i="2"/>
  <c r="D37" i="2"/>
  <c r="E37" i="2"/>
  <c r="F37" i="2"/>
  <c r="G37" i="2"/>
  <c r="D38" i="2"/>
  <c r="E38" i="2"/>
  <c r="F38" i="2"/>
  <c r="G38" i="2"/>
  <c r="D39" i="2"/>
  <c r="E39" i="2"/>
  <c r="F39" i="2"/>
  <c r="G39" i="2"/>
  <c r="D40" i="2"/>
  <c r="E40" i="2"/>
  <c r="F40" i="2"/>
  <c r="G40" i="2"/>
  <c r="H40" i="2"/>
  <c r="M34" i="1"/>
  <c r="I40" i="2"/>
  <c r="J40" i="2"/>
  <c r="K40" i="2"/>
  <c r="L40" i="2"/>
  <c r="M40" i="2"/>
  <c r="N40" i="2"/>
  <c r="O40" i="2"/>
  <c r="Q40" i="2"/>
  <c r="T40" i="2"/>
  <c r="V40" i="2"/>
  <c r="D41" i="2"/>
  <c r="E41" i="2"/>
  <c r="F41" i="2"/>
  <c r="G41" i="2"/>
  <c r="D42" i="2"/>
  <c r="E42" i="2"/>
  <c r="F42" i="2"/>
  <c r="G42" i="2"/>
  <c r="D43" i="2"/>
  <c r="E43" i="2"/>
  <c r="F43" i="2"/>
  <c r="G43" i="2"/>
  <c r="D44" i="2"/>
  <c r="E44" i="2"/>
  <c r="F44" i="2"/>
  <c r="G44" i="2"/>
  <c r="H44" i="2"/>
  <c r="M38" i="1"/>
  <c r="I44" i="2"/>
  <c r="J44" i="2"/>
  <c r="K44" i="2"/>
  <c r="L44" i="2"/>
  <c r="M44" i="2"/>
  <c r="N44" i="2"/>
  <c r="O44" i="2"/>
  <c r="Q44" i="2"/>
  <c r="T44" i="2"/>
  <c r="V44" i="2"/>
  <c r="D45" i="2"/>
  <c r="E45" i="2"/>
  <c r="F45" i="2"/>
  <c r="G45" i="2"/>
  <c r="D46" i="2"/>
  <c r="E46" i="2"/>
  <c r="F46" i="2"/>
  <c r="G46" i="2"/>
  <c r="H46" i="2"/>
  <c r="M40" i="1"/>
  <c r="I46" i="2"/>
  <c r="J46" i="2"/>
  <c r="K46" i="2"/>
  <c r="L46" i="2"/>
  <c r="M46" i="2"/>
  <c r="N46" i="2"/>
  <c r="O46" i="2"/>
  <c r="T46" i="2"/>
  <c r="V46" i="2"/>
  <c r="D47" i="2"/>
  <c r="E47" i="2"/>
  <c r="F47" i="2"/>
  <c r="G47" i="2"/>
  <c r="D48" i="2"/>
  <c r="E48" i="2"/>
  <c r="F48" i="2"/>
  <c r="G48" i="2"/>
  <c r="H48" i="2"/>
  <c r="M42" i="1"/>
  <c r="I48" i="2"/>
  <c r="J48" i="2"/>
  <c r="K48" i="2"/>
  <c r="L48" i="2"/>
  <c r="M48" i="2"/>
  <c r="N48" i="2"/>
  <c r="O48" i="2"/>
  <c r="Q48" i="2"/>
  <c r="T48" i="2"/>
  <c r="V48" i="2"/>
  <c r="D49" i="2"/>
  <c r="E49" i="2"/>
  <c r="F49" i="2"/>
  <c r="G49" i="2"/>
  <c r="D50" i="2"/>
  <c r="E50" i="2"/>
  <c r="F50" i="2"/>
  <c r="G50" i="2"/>
  <c r="D51" i="2"/>
  <c r="E51" i="2"/>
  <c r="F51" i="2"/>
  <c r="G51" i="2"/>
  <c r="H51" i="2"/>
  <c r="M45" i="1"/>
  <c r="I51" i="2"/>
  <c r="J51" i="2"/>
  <c r="K51" i="2"/>
  <c r="L51" i="2"/>
  <c r="M51" i="2"/>
  <c r="N51" i="2"/>
  <c r="O51" i="2"/>
  <c r="T51" i="2"/>
  <c r="S51" i="2"/>
  <c r="U51" i="2"/>
  <c r="W51" i="2"/>
  <c r="D52" i="2"/>
  <c r="E52" i="2"/>
  <c r="F52" i="2"/>
  <c r="G52" i="2"/>
  <c r="D53" i="2"/>
  <c r="E53" i="2"/>
  <c r="F53" i="2"/>
  <c r="G53" i="2"/>
  <c r="D9" i="2"/>
  <c r="E9" i="2"/>
  <c r="F9" i="2"/>
  <c r="G9" i="2"/>
  <c r="H9" i="2"/>
  <c r="I9" i="2"/>
  <c r="J9" i="2"/>
  <c r="K9" i="2"/>
  <c r="L9" i="2"/>
  <c r="M9" i="2"/>
  <c r="N9" i="2"/>
  <c r="O9" i="2"/>
  <c r="T9" i="2"/>
  <c r="V9" i="2"/>
  <c r="D10" i="2"/>
  <c r="E10" i="2"/>
  <c r="F10" i="2"/>
  <c r="G10" i="2"/>
  <c r="H10" i="2"/>
  <c r="I10" i="2"/>
  <c r="J10" i="2"/>
  <c r="K10" i="2"/>
  <c r="L10" i="2"/>
  <c r="M10" i="2"/>
  <c r="N10" i="2"/>
  <c r="O10" i="2"/>
  <c r="D11" i="2"/>
  <c r="E11" i="2"/>
  <c r="F11" i="2"/>
  <c r="G11" i="2"/>
  <c r="H11" i="2"/>
  <c r="I11" i="2"/>
  <c r="J11" i="2"/>
  <c r="K11" i="2"/>
  <c r="L11" i="2"/>
  <c r="M11" i="2"/>
  <c r="N11" i="2"/>
  <c r="O11" i="2"/>
  <c r="Q11" i="2"/>
  <c r="T11" i="2"/>
  <c r="D12" i="2"/>
  <c r="E12" i="2"/>
  <c r="F12" i="2"/>
  <c r="G12" i="2"/>
  <c r="H12" i="2"/>
  <c r="I12" i="2"/>
  <c r="J12" i="2"/>
  <c r="K12" i="2"/>
  <c r="L12" i="2"/>
  <c r="M12" i="2"/>
  <c r="N12" i="2"/>
  <c r="O12" i="2"/>
  <c r="D13" i="2"/>
  <c r="E13" i="2"/>
  <c r="F13" i="2"/>
  <c r="G13" i="2"/>
  <c r="H13" i="2"/>
  <c r="I13" i="2"/>
  <c r="J13" i="2"/>
  <c r="K13" i="2"/>
  <c r="L13" i="2"/>
  <c r="M13" i="2"/>
  <c r="N13" i="2"/>
  <c r="O13" i="2"/>
  <c r="T13" i="2"/>
  <c r="D14" i="2"/>
  <c r="E14" i="2"/>
  <c r="F14" i="2"/>
  <c r="G14" i="2"/>
  <c r="H14" i="2"/>
  <c r="I14" i="2"/>
  <c r="J14" i="2"/>
  <c r="K14" i="2"/>
  <c r="L14" i="2"/>
  <c r="M14" i="2"/>
  <c r="N14" i="2"/>
  <c r="O14" i="2"/>
  <c r="Q14" i="2"/>
  <c r="T14" i="2"/>
  <c r="V14" i="2"/>
  <c r="D15" i="2"/>
  <c r="E15" i="2"/>
  <c r="F15" i="2"/>
  <c r="G15" i="2"/>
  <c r="H15" i="2"/>
  <c r="I15" i="2"/>
  <c r="J15" i="2"/>
  <c r="K15" i="2"/>
  <c r="L15" i="2"/>
  <c r="M15" i="2"/>
  <c r="N15" i="2"/>
  <c r="O15" i="2"/>
  <c r="T15" i="2"/>
  <c r="V15" i="2"/>
  <c r="D16" i="2"/>
  <c r="E16" i="2"/>
  <c r="F16" i="2"/>
  <c r="G16" i="2"/>
  <c r="H16" i="2"/>
  <c r="I16" i="2"/>
  <c r="J16" i="2"/>
  <c r="K16" i="2"/>
  <c r="L16" i="2"/>
  <c r="M16" i="2"/>
  <c r="N16" i="2"/>
  <c r="O16" i="2"/>
  <c r="Q16" i="2"/>
  <c r="T16" i="2"/>
  <c r="D17" i="2"/>
  <c r="E17" i="2"/>
  <c r="F17" i="2"/>
  <c r="G17" i="2"/>
  <c r="D18" i="2"/>
  <c r="E18" i="2"/>
  <c r="F18" i="2"/>
  <c r="G18" i="2"/>
  <c r="H18" i="2"/>
  <c r="I18" i="2"/>
  <c r="J18" i="2"/>
  <c r="K18" i="2"/>
  <c r="L18" i="2"/>
  <c r="M18" i="2"/>
  <c r="N18" i="2"/>
  <c r="O18" i="2"/>
  <c r="T18" i="2"/>
  <c r="D19" i="2"/>
  <c r="E19" i="2"/>
  <c r="F19" i="2"/>
  <c r="G19" i="2"/>
  <c r="H19" i="2"/>
  <c r="I19" i="2"/>
  <c r="J19" i="2"/>
  <c r="K19" i="2"/>
  <c r="L19" i="2"/>
  <c r="M19" i="2"/>
  <c r="N19" i="2"/>
  <c r="O19" i="2"/>
  <c r="T19" i="2"/>
  <c r="S19" i="2"/>
  <c r="U19" i="2"/>
  <c r="W19" i="2"/>
  <c r="D20" i="2"/>
  <c r="E20" i="2"/>
  <c r="F20" i="2"/>
  <c r="G20" i="2"/>
  <c r="H20" i="2"/>
  <c r="I20" i="2"/>
  <c r="J20" i="2"/>
  <c r="K20" i="2"/>
  <c r="L20" i="2"/>
  <c r="M20" i="2"/>
  <c r="N20" i="2"/>
  <c r="O20" i="2"/>
  <c r="Q20" i="2"/>
  <c r="T20" i="2"/>
  <c r="D21" i="2"/>
  <c r="E21" i="2"/>
  <c r="F21" i="2"/>
  <c r="G21" i="2"/>
  <c r="H21" i="2"/>
  <c r="I21" i="2"/>
  <c r="J21" i="2"/>
  <c r="K21" i="2"/>
  <c r="L21" i="2"/>
  <c r="M21" i="2"/>
  <c r="N21" i="2"/>
  <c r="O21" i="2"/>
  <c r="T21" i="2"/>
  <c r="D22" i="2"/>
  <c r="E22" i="2"/>
  <c r="F22" i="2"/>
  <c r="G22" i="2"/>
  <c r="H22" i="2"/>
  <c r="I22" i="2"/>
  <c r="J22" i="2"/>
  <c r="K22" i="2"/>
  <c r="L22" i="2"/>
  <c r="M22" i="2"/>
  <c r="N22" i="2"/>
  <c r="O22" i="2"/>
  <c r="T22" i="2"/>
  <c r="D23" i="2"/>
  <c r="E23" i="2"/>
  <c r="F23" i="2"/>
  <c r="G23" i="2"/>
  <c r="H23" i="2"/>
  <c r="I23" i="2"/>
  <c r="J23" i="2"/>
  <c r="K23" i="2"/>
  <c r="L23" i="2"/>
  <c r="M23" i="2"/>
  <c r="N23" i="2"/>
  <c r="O23" i="2"/>
  <c r="Q23" i="2"/>
  <c r="T23" i="2"/>
  <c r="D24" i="2"/>
  <c r="E24" i="2"/>
  <c r="F24" i="2"/>
  <c r="G24" i="2"/>
  <c r="H24" i="2"/>
  <c r="I24" i="2"/>
  <c r="J24" i="2"/>
  <c r="K24" i="2"/>
  <c r="L24" i="2"/>
  <c r="M24" i="2"/>
  <c r="N24" i="2"/>
  <c r="O24" i="2"/>
  <c r="D25" i="2"/>
  <c r="E25" i="2"/>
  <c r="F25" i="2"/>
  <c r="G25" i="2"/>
  <c r="D26" i="2"/>
  <c r="E26" i="2"/>
  <c r="F26" i="2"/>
  <c r="G26" i="2"/>
  <c r="D27" i="2"/>
  <c r="E27" i="2"/>
  <c r="F27" i="2"/>
  <c r="G27" i="2"/>
  <c r="H27" i="2"/>
  <c r="M21" i="1"/>
  <c r="I27" i="2"/>
  <c r="J27" i="2"/>
  <c r="K27" i="2"/>
  <c r="L27" i="2"/>
  <c r="M27" i="2"/>
  <c r="N27" i="2"/>
  <c r="O27" i="2"/>
  <c r="T27" i="2"/>
  <c r="D28" i="2"/>
  <c r="E28" i="2"/>
  <c r="F28" i="2"/>
  <c r="G28" i="2"/>
  <c r="D29" i="2"/>
  <c r="E29" i="2"/>
  <c r="F29" i="2"/>
  <c r="G29" i="2"/>
  <c r="H29" i="2"/>
  <c r="M23" i="1"/>
  <c r="I29" i="2"/>
  <c r="J29" i="2"/>
  <c r="K29" i="2"/>
  <c r="L29" i="2"/>
  <c r="M29" i="2"/>
  <c r="N29" i="2"/>
  <c r="O29" i="2"/>
  <c r="T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  <c r="H34" i="2"/>
  <c r="M28" i="1"/>
  <c r="I34" i="2"/>
  <c r="J34" i="2"/>
  <c r="K34" i="2"/>
  <c r="L34" i="2"/>
  <c r="M34" i="2"/>
  <c r="N34" i="2"/>
  <c r="O34" i="2"/>
  <c r="T34" i="2"/>
  <c r="V34" i="2"/>
  <c r="D8" i="2"/>
  <c r="E8" i="2"/>
  <c r="F8" i="2"/>
  <c r="G8" i="2"/>
  <c r="H8" i="2"/>
  <c r="I8" i="2"/>
  <c r="J8" i="2"/>
  <c r="K8" i="2"/>
  <c r="L8" i="2"/>
  <c r="M8" i="2"/>
  <c r="N8" i="2"/>
  <c r="O8" i="2"/>
  <c r="Q8" i="2"/>
  <c r="T8" i="2"/>
  <c r="R9" i="2"/>
  <c r="T10" i="2"/>
  <c r="S10" i="2"/>
  <c r="U10" i="2"/>
  <c r="W10" i="2"/>
  <c r="T12" i="2"/>
  <c r="V12" i="2"/>
  <c r="U14" i="2"/>
  <c r="W14" i="2"/>
  <c r="R15" i="2"/>
  <c r="U15" i="2"/>
  <c r="W15" i="2"/>
  <c r="S16" i="2"/>
  <c r="R18" i="2"/>
  <c r="Q24" i="2"/>
  <c r="S24" i="2"/>
  <c r="J72" i="2"/>
  <c r="K72" i="2"/>
  <c r="J71" i="2"/>
  <c r="K71" i="2"/>
  <c r="J70" i="2"/>
  <c r="K70" i="2"/>
  <c r="L70" i="2"/>
  <c r="J69" i="2"/>
  <c r="K69" i="2"/>
  <c r="L69" i="2"/>
  <c r="J68" i="2"/>
  <c r="K68" i="2"/>
  <c r="L68" i="2"/>
  <c r="J67" i="2"/>
  <c r="K67" i="2"/>
  <c r="L67" i="2"/>
  <c r="J66" i="2"/>
  <c r="K66" i="2"/>
  <c r="L66" i="2"/>
  <c r="J65" i="2"/>
  <c r="K65" i="2"/>
  <c r="L65" i="2"/>
  <c r="J64" i="2"/>
  <c r="K64" i="2"/>
  <c r="J63" i="2"/>
  <c r="K63" i="2"/>
  <c r="L63" i="2"/>
  <c r="J62" i="2"/>
  <c r="K62" i="2"/>
  <c r="H62" i="2"/>
  <c r="M56" i="1"/>
  <c r="I62" i="2"/>
  <c r="L62" i="2"/>
  <c r="M62" i="2"/>
  <c r="N62" i="2"/>
  <c r="O62" i="2"/>
  <c r="J61" i="2"/>
  <c r="K61" i="2"/>
  <c r="L61" i="2"/>
  <c r="J60" i="2"/>
  <c r="K60" i="2"/>
  <c r="L60" i="2"/>
  <c r="J59" i="2"/>
  <c r="H59" i="2"/>
  <c r="M53" i="1"/>
  <c r="I59" i="2"/>
  <c r="K59" i="2"/>
  <c r="L59" i="2"/>
  <c r="M59" i="2"/>
  <c r="N59" i="2"/>
  <c r="O59" i="2"/>
  <c r="J58" i="2"/>
  <c r="K58" i="2"/>
  <c r="L58" i="2"/>
  <c r="J57" i="2"/>
  <c r="K57" i="2"/>
  <c r="L57" i="2"/>
  <c r="J56" i="2"/>
  <c r="K56" i="2"/>
  <c r="J55" i="2"/>
  <c r="K55" i="2"/>
  <c r="J53" i="2"/>
  <c r="K53" i="2"/>
  <c r="L53" i="2"/>
  <c r="J52" i="2"/>
  <c r="K52" i="2"/>
  <c r="L52" i="2"/>
  <c r="J50" i="2"/>
  <c r="K50" i="2"/>
  <c r="L50" i="2"/>
  <c r="J49" i="2"/>
  <c r="H49" i="2"/>
  <c r="M43" i="1"/>
  <c r="I49" i="2"/>
  <c r="K49" i="2"/>
  <c r="L49" i="2"/>
  <c r="M49" i="2"/>
  <c r="N49" i="2"/>
  <c r="O49" i="2"/>
  <c r="Q49" i="2"/>
  <c r="T49" i="2"/>
  <c r="J47" i="2"/>
  <c r="K47" i="2"/>
  <c r="L47" i="2"/>
  <c r="J45" i="2"/>
  <c r="K45" i="2"/>
  <c r="L45" i="2"/>
  <c r="J43" i="2"/>
  <c r="K43" i="2"/>
  <c r="L43" i="2"/>
  <c r="J42" i="2"/>
  <c r="K42" i="2"/>
  <c r="L42" i="2"/>
  <c r="J41" i="2"/>
  <c r="K41" i="2"/>
  <c r="L41" i="2"/>
  <c r="J39" i="2"/>
  <c r="K39" i="2"/>
  <c r="L39" i="2"/>
  <c r="J38" i="2"/>
  <c r="K38" i="2"/>
  <c r="L38" i="2"/>
  <c r="J37" i="2"/>
  <c r="K37" i="2"/>
  <c r="L37" i="2"/>
  <c r="J35" i="2"/>
  <c r="K35" i="2"/>
  <c r="L35" i="2"/>
  <c r="J33" i="2"/>
  <c r="K33" i="2"/>
  <c r="L33" i="2"/>
  <c r="J31" i="2"/>
  <c r="K31" i="2"/>
  <c r="L31" i="2"/>
  <c r="J32" i="2"/>
  <c r="K32" i="2"/>
  <c r="L32" i="2"/>
  <c r="J30" i="2"/>
  <c r="K30" i="2"/>
  <c r="L30" i="2"/>
  <c r="J28" i="2"/>
  <c r="K28" i="2"/>
  <c r="L28" i="2"/>
  <c r="J26" i="2"/>
  <c r="K26" i="2"/>
  <c r="L26" i="2"/>
  <c r="J25" i="2"/>
  <c r="K25" i="2"/>
  <c r="L25" i="2"/>
  <c r="J17" i="2"/>
  <c r="K17" i="2"/>
  <c r="L17" i="2"/>
  <c r="X9" i="2"/>
  <c r="Y9" i="2"/>
  <c r="X10" i="2"/>
  <c r="Y10" i="2"/>
  <c r="X11" i="2"/>
  <c r="Y11" i="2"/>
  <c r="X12" i="2"/>
  <c r="Y12" i="2"/>
  <c r="X13" i="2"/>
  <c r="Y13" i="2"/>
  <c r="X14" i="2"/>
  <c r="Y14" i="2"/>
  <c r="X15" i="2"/>
  <c r="Y15" i="2"/>
  <c r="X16" i="2"/>
  <c r="Y16" i="2"/>
  <c r="X17" i="2"/>
  <c r="Y17" i="2"/>
  <c r="X18" i="2"/>
  <c r="Y18" i="2"/>
  <c r="X19" i="2"/>
  <c r="Y19" i="2"/>
  <c r="X20" i="2"/>
  <c r="Y20" i="2"/>
  <c r="X21" i="2"/>
  <c r="Y21" i="2"/>
  <c r="X22" i="2"/>
  <c r="Y22" i="2"/>
  <c r="X23" i="2"/>
  <c r="Y23" i="2"/>
  <c r="X24" i="2"/>
  <c r="Y24" i="2"/>
  <c r="X25" i="2"/>
  <c r="Y25" i="2"/>
  <c r="X26" i="2"/>
  <c r="Y26" i="2"/>
  <c r="X27" i="2"/>
  <c r="Y27" i="2"/>
  <c r="X28" i="2"/>
  <c r="Y28" i="2"/>
  <c r="X29" i="2"/>
  <c r="Y29" i="2"/>
  <c r="X30" i="2"/>
  <c r="Y30" i="2"/>
  <c r="X31" i="2"/>
  <c r="Y31" i="2"/>
  <c r="X32" i="2"/>
  <c r="Y32" i="2"/>
  <c r="X33" i="2"/>
  <c r="Y33" i="2"/>
  <c r="X34" i="2"/>
  <c r="Y34" i="2"/>
  <c r="X35" i="2"/>
  <c r="Y35" i="2"/>
  <c r="X36" i="2"/>
  <c r="Y36" i="2"/>
  <c r="X37" i="2"/>
  <c r="Y37" i="2"/>
  <c r="X38" i="2"/>
  <c r="Y38" i="2"/>
  <c r="X39" i="2"/>
  <c r="Y39" i="2"/>
  <c r="X40" i="2"/>
  <c r="Y40" i="2"/>
  <c r="X41" i="2"/>
  <c r="Y41" i="2"/>
  <c r="X42" i="2"/>
  <c r="Y42" i="2"/>
  <c r="X43" i="2"/>
  <c r="Y43" i="2"/>
  <c r="X44" i="2"/>
  <c r="Y44" i="2"/>
  <c r="X45" i="2"/>
  <c r="Y45" i="2"/>
  <c r="X46" i="2"/>
  <c r="Y46" i="2"/>
  <c r="X47" i="2"/>
  <c r="Y47" i="2"/>
  <c r="X48" i="2"/>
  <c r="Y48" i="2"/>
  <c r="X49" i="2"/>
  <c r="Y49" i="2"/>
  <c r="X50" i="2"/>
  <c r="Y50" i="2"/>
  <c r="X51" i="2"/>
  <c r="Y51" i="2"/>
  <c r="X52" i="2"/>
  <c r="Y52" i="2"/>
  <c r="X53" i="2"/>
  <c r="Y53" i="2"/>
  <c r="X54" i="2"/>
  <c r="Y54" i="2"/>
  <c r="X55" i="2"/>
  <c r="Y55" i="2"/>
  <c r="X56" i="2"/>
  <c r="Y56" i="2"/>
  <c r="X57" i="2"/>
  <c r="Y57" i="2"/>
  <c r="X58" i="2"/>
  <c r="Y58" i="2"/>
  <c r="X59" i="2"/>
  <c r="Y59" i="2"/>
  <c r="X60" i="2"/>
  <c r="Y60" i="2"/>
  <c r="X61" i="2"/>
  <c r="Y61" i="2"/>
  <c r="X62" i="2"/>
  <c r="Y62" i="2"/>
  <c r="X63" i="2"/>
  <c r="Y63" i="2"/>
  <c r="X64" i="2"/>
  <c r="Y64" i="2"/>
  <c r="X65" i="2"/>
  <c r="Y65" i="2"/>
  <c r="X66" i="2"/>
  <c r="Y66" i="2"/>
  <c r="X67" i="2"/>
  <c r="Y67" i="2"/>
  <c r="X68" i="2"/>
  <c r="Y68" i="2"/>
  <c r="X69" i="2"/>
  <c r="Y69" i="2"/>
  <c r="X70" i="2"/>
  <c r="Y70" i="2"/>
  <c r="X71" i="2"/>
  <c r="Y71" i="2"/>
  <c r="X72" i="2"/>
  <c r="Y72" i="2"/>
  <c r="Y8" i="2"/>
  <c r="X8" i="2"/>
  <c r="P9" i="2"/>
  <c r="Q9" i="2"/>
  <c r="S9" i="2"/>
  <c r="P10" i="2"/>
  <c r="Q10" i="2"/>
  <c r="R10" i="2"/>
  <c r="P11" i="2"/>
  <c r="R11" i="2"/>
  <c r="S11" i="2"/>
  <c r="P12" i="2"/>
  <c r="Q12" i="2"/>
  <c r="R12" i="2"/>
  <c r="S12" i="2"/>
  <c r="P13" i="2"/>
  <c r="Q13" i="2"/>
  <c r="R13" i="2"/>
  <c r="S13" i="2"/>
  <c r="P14" i="2"/>
  <c r="R14" i="2"/>
  <c r="S14" i="2"/>
  <c r="P15" i="2"/>
  <c r="Q15" i="2"/>
  <c r="S15" i="2"/>
  <c r="P16" i="2"/>
  <c r="R16" i="2"/>
  <c r="P17" i="2"/>
  <c r="Q17" i="2"/>
  <c r="R17" i="2"/>
  <c r="S17" i="2"/>
  <c r="P18" i="2"/>
  <c r="Q18" i="2"/>
  <c r="S18" i="2"/>
  <c r="P19" i="2"/>
  <c r="Q19" i="2"/>
  <c r="R19" i="2"/>
  <c r="P20" i="2"/>
  <c r="R20" i="2"/>
  <c r="S20" i="2"/>
  <c r="P21" i="2"/>
  <c r="Q21" i="2"/>
  <c r="R21" i="2"/>
  <c r="S21" i="2"/>
  <c r="P22" i="2"/>
  <c r="Q22" i="2"/>
  <c r="R22" i="2"/>
  <c r="S22" i="2"/>
  <c r="P23" i="2"/>
  <c r="R23" i="2"/>
  <c r="S23" i="2"/>
  <c r="P24" i="2"/>
  <c r="R24" i="2"/>
  <c r="P25" i="2"/>
  <c r="Q25" i="2"/>
  <c r="R25" i="2"/>
  <c r="S25" i="2"/>
  <c r="P26" i="2"/>
  <c r="Q26" i="2"/>
  <c r="R26" i="2"/>
  <c r="S26" i="2"/>
  <c r="P27" i="2"/>
  <c r="Q27" i="2"/>
  <c r="R27" i="2"/>
  <c r="S27" i="2"/>
  <c r="P28" i="2"/>
  <c r="Q28" i="2"/>
  <c r="R28" i="2"/>
  <c r="S28" i="2"/>
  <c r="P29" i="2"/>
  <c r="Q29" i="2"/>
  <c r="R29" i="2"/>
  <c r="S29" i="2"/>
  <c r="P30" i="2"/>
  <c r="Q30" i="2"/>
  <c r="R30" i="2"/>
  <c r="S30" i="2"/>
  <c r="P31" i="2"/>
  <c r="Q31" i="2"/>
  <c r="R31" i="2"/>
  <c r="S31" i="2"/>
  <c r="P32" i="2"/>
  <c r="Q32" i="2"/>
  <c r="R32" i="2"/>
  <c r="S32" i="2"/>
  <c r="P33" i="2"/>
  <c r="Q33" i="2"/>
  <c r="R33" i="2"/>
  <c r="S33" i="2"/>
  <c r="P34" i="2"/>
  <c r="Q34" i="2"/>
  <c r="R34" i="2"/>
  <c r="S34" i="2"/>
  <c r="P35" i="2"/>
  <c r="Q35" i="2"/>
  <c r="R35" i="2"/>
  <c r="S35" i="2"/>
  <c r="P36" i="2"/>
  <c r="R36" i="2"/>
  <c r="S36" i="2"/>
  <c r="P37" i="2"/>
  <c r="Q37" i="2"/>
  <c r="R37" i="2"/>
  <c r="S37" i="2"/>
  <c r="P38" i="2"/>
  <c r="Q38" i="2"/>
  <c r="R38" i="2"/>
  <c r="S38" i="2"/>
  <c r="P39" i="2"/>
  <c r="Q39" i="2"/>
  <c r="R39" i="2"/>
  <c r="S39" i="2"/>
  <c r="P40" i="2"/>
  <c r="R40" i="2"/>
  <c r="S40" i="2"/>
  <c r="P41" i="2"/>
  <c r="Q41" i="2"/>
  <c r="R41" i="2"/>
  <c r="S41" i="2"/>
  <c r="P42" i="2"/>
  <c r="Q42" i="2"/>
  <c r="R42" i="2"/>
  <c r="S42" i="2"/>
  <c r="P43" i="2"/>
  <c r="Q43" i="2"/>
  <c r="R43" i="2"/>
  <c r="S43" i="2"/>
  <c r="P44" i="2"/>
  <c r="R44" i="2"/>
  <c r="S44" i="2"/>
  <c r="P45" i="2"/>
  <c r="Q45" i="2"/>
  <c r="R45" i="2"/>
  <c r="S45" i="2"/>
  <c r="P46" i="2"/>
  <c r="Q46" i="2"/>
  <c r="R46" i="2"/>
  <c r="S46" i="2"/>
  <c r="P47" i="2"/>
  <c r="Q47" i="2"/>
  <c r="R47" i="2"/>
  <c r="S47" i="2"/>
  <c r="P48" i="2"/>
  <c r="R48" i="2"/>
  <c r="S48" i="2"/>
  <c r="P49" i="2"/>
  <c r="R49" i="2"/>
  <c r="S49" i="2"/>
  <c r="P50" i="2"/>
  <c r="Q50" i="2"/>
  <c r="R50" i="2"/>
  <c r="S50" i="2"/>
  <c r="P51" i="2"/>
  <c r="Q51" i="2"/>
  <c r="R51" i="2"/>
  <c r="P52" i="2"/>
  <c r="Q52" i="2"/>
  <c r="R52" i="2"/>
  <c r="S52" i="2"/>
  <c r="P53" i="2"/>
  <c r="Q53" i="2"/>
  <c r="R53" i="2"/>
  <c r="S53" i="2"/>
  <c r="P54" i="2"/>
  <c r="Q54" i="2"/>
  <c r="R54" i="2"/>
  <c r="S54" i="2"/>
  <c r="P55" i="2"/>
  <c r="Q55" i="2"/>
  <c r="R55" i="2"/>
  <c r="S55" i="2"/>
  <c r="P56" i="2"/>
  <c r="Q56" i="2"/>
  <c r="R56" i="2"/>
  <c r="S56" i="2"/>
  <c r="P57" i="2"/>
  <c r="Q57" i="2"/>
  <c r="R57" i="2"/>
  <c r="S57" i="2"/>
  <c r="P58" i="2"/>
  <c r="Q58" i="2"/>
  <c r="R58" i="2"/>
  <c r="S58" i="2"/>
  <c r="P59" i="2"/>
  <c r="Q59" i="2"/>
  <c r="R59" i="2"/>
  <c r="S59" i="2"/>
  <c r="P60" i="2"/>
  <c r="Q60" i="2"/>
  <c r="R60" i="2"/>
  <c r="S60" i="2"/>
  <c r="P61" i="2"/>
  <c r="Q61" i="2"/>
  <c r="R61" i="2"/>
  <c r="S61" i="2"/>
  <c r="P62" i="2"/>
  <c r="Q62" i="2"/>
  <c r="R62" i="2"/>
  <c r="S62" i="2"/>
  <c r="P63" i="2"/>
  <c r="Q63" i="2"/>
  <c r="R63" i="2"/>
  <c r="S63" i="2"/>
  <c r="P64" i="2"/>
  <c r="Q64" i="2"/>
  <c r="R64" i="2"/>
  <c r="S64" i="2"/>
  <c r="P65" i="2"/>
  <c r="Q65" i="2"/>
  <c r="R65" i="2"/>
  <c r="S65" i="2"/>
  <c r="P66" i="2"/>
  <c r="Q66" i="2"/>
  <c r="R66" i="2"/>
  <c r="S66" i="2"/>
  <c r="P67" i="2"/>
  <c r="Q67" i="2"/>
  <c r="R67" i="2"/>
  <c r="S67" i="2"/>
  <c r="P68" i="2"/>
  <c r="Q68" i="2"/>
  <c r="R68" i="2"/>
  <c r="S68" i="2"/>
  <c r="P69" i="2"/>
  <c r="Q69" i="2"/>
  <c r="R69" i="2"/>
  <c r="S69" i="2"/>
  <c r="P70" i="2"/>
  <c r="Q70" i="2"/>
  <c r="R70" i="2"/>
  <c r="S70" i="2"/>
  <c r="P71" i="2"/>
  <c r="Q71" i="2"/>
  <c r="R71" i="2"/>
  <c r="S71" i="2"/>
  <c r="P72" i="2"/>
  <c r="Q72" i="2"/>
  <c r="R72" i="2"/>
  <c r="S72" i="2"/>
  <c r="R8" i="2"/>
  <c r="S8" i="2"/>
  <c r="P8" i="2"/>
  <c r="B70" i="2"/>
  <c r="C70" i="2"/>
  <c r="B71" i="2"/>
  <c r="C71" i="2"/>
  <c r="B72" i="2"/>
  <c r="C72" i="2"/>
  <c r="B53" i="2"/>
  <c r="C53" i="2"/>
  <c r="B54" i="2"/>
  <c r="C54" i="2"/>
  <c r="B55" i="2"/>
  <c r="C55" i="2"/>
  <c r="B56" i="2"/>
  <c r="C56" i="2"/>
  <c r="A57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A65" i="2"/>
  <c r="B65" i="2"/>
  <c r="C65" i="2"/>
  <c r="B66" i="2"/>
  <c r="C66" i="2"/>
  <c r="B67" i="2"/>
  <c r="C67" i="2"/>
  <c r="B68" i="2"/>
  <c r="C68" i="2"/>
  <c r="B69" i="2"/>
  <c r="C69" i="2"/>
  <c r="B40" i="2"/>
  <c r="C40" i="2"/>
  <c r="A41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A49" i="2"/>
  <c r="B49" i="2"/>
  <c r="C49" i="2"/>
  <c r="B50" i="2"/>
  <c r="C50" i="2"/>
  <c r="B51" i="2"/>
  <c r="C51" i="2"/>
  <c r="B52" i="2"/>
  <c r="C5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A17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A25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A33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C8" i="2"/>
  <c r="B8" i="2"/>
  <c r="A8" i="2"/>
  <c r="L71" i="2"/>
  <c r="M69" i="2"/>
  <c r="M61" i="2"/>
  <c r="L55" i="2"/>
  <c r="M53" i="2"/>
  <c r="M45" i="2"/>
  <c r="M43" i="2"/>
  <c r="M42" i="2"/>
  <c r="M41" i="2"/>
  <c r="M38" i="2"/>
  <c r="M37" i="2"/>
  <c r="M35" i="2"/>
  <c r="M32" i="2"/>
  <c r="M30" i="2"/>
  <c r="M28" i="2"/>
  <c r="M26" i="2"/>
  <c r="G55" i="2"/>
  <c r="H61" i="2"/>
  <c r="H69" i="2"/>
  <c r="G71" i="2"/>
  <c r="H35" i="2"/>
  <c r="H37" i="2"/>
  <c r="H38" i="2"/>
  <c r="H41" i="2"/>
  <c r="H42" i="2"/>
  <c r="H43" i="2"/>
  <c r="H45" i="2"/>
  <c r="H53" i="2"/>
  <c r="H26" i="2"/>
  <c r="H28" i="2"/>
  <c r="H30" i="2"/>
  <c r="H32" i="2"/>
  <c r="M51" i="1"/>
  <c r="M57" i="2"/>
  <c r="M52" i="1"/>
  <c r="I58" i="2"/>
  <c r="M58" i="2"/>
  <c r="M54" i="1"/>
  <c r="N60" i="2"/>
  <c r="M60" i="2"/>
  <c r="M59" i="1"/>
  <c r="N65" i="2"/>
  <c r="M65" i="2"/>
  <c r="M60" i="1"/>
  <c r="M66" i="2"/>
  <c r="M61" i="1"/>
  <c r="I67" i="2"/>
  <c r="M67" i="2"/>
  <c r="M62" i="1"/>
  <c r="M68" i="2"/>
  <c r="M64" i="1"/>
  <c r="I70" i="2"/>
  <c r="M70" i="2"/>
  <c r="M44" i="1"/>
  <c r="M50" i="2"/>
  <c r="M46" i="1"/>
  <c r="M52" i="2"/>
  <c r="L49" i="1"/>
  <c r="M55" i="2"/>
  <c r="M49" i="1"/>
  <c r="N55" i="2"/>
  <c r="I55" i="2"/>
  <c r="L50" i="1"/>
  <c r="M50" i="1"/>
  <c r="N56" i="2"/>
  <c r="I56" i="2"/>
  <c r="L56" i="2"/>
  <c r="N57" i="2"/>
  <c r="M55" i="1"/>
  <c r="N61" i="2"/>
  <c r="L57" i="1"/>
  <c r="M57" i="1"/>
  <c r="N63" i="2"/>
  <c r="I63" i="2"/>
  <c r="M63" i="2"/>
  <c r="L58" i="1"/>
  <c r="M58" i="1"/>
  <c r="L64" i="2"/>
  <c r="N66" i="2"/>
  <c r="N68" i="2"/>
  <c r="M63" i="1"/>
  <c r="N69" i="2"/>
  <c r="L65" i="1"/>
  <c r="M65" i="1"/>
  <c r="I71" i="2"/>
  <c r="M71" i="2"/>
  <c r="N71" i="2"/>
  <c r="L66" i="1"/>
  <c r="M66" i="1"/>
  <c r="H72" i="2"/>
  <c r="I72" i="2"/>
  <c r="L72" i="2"/>
  <c r="M72" i="2"/>
  <c r="N72" i="2"/>
  <c r="M29" i="1"/>
  <c r="M31" i="1"/>
  <c r="N37" i="2"/>
  <c r="M32" i="1"/>
  <c r="N38" i="2"/>
  <c r="L33" i="1"/>
  <c r="M33" i="1"/>
  <c r="N39" i="2"/>
  <c r="I39" i="2"/>
  <c r="M39" i="2"/>
  <c r="M35" i="1"/>
  <c r="N41" i="2"/>
  <c r="M36" i="1"/>
  <c r="N42" i="2"/>
  <c r="M37" i="1"/>
  <c r="N43" i="2"/>
  <c r="M39" i="1"/>
  <c r="N45" i="2"/>
  <c r="L41" i="1"/>
  <c r="M41" i="1"/>
  <c r="M47" i="2"/>
  <c r="M47" i="1"/>
  <c r="L11" i="1"/>
  <c r="M11" i="1"/>
  <c r="N17" i="2"/>
  <c r="I17" i="2"/>
  <c r="M17" i="2"/>
  <c r="L19" i="1"/>
  <c r="M25" i="2"/>
  <c r="M19" i="1"/>
  <c r="M20" i="1"/>
  <c r="N26" i="2"/>
  <c r="M22" i="1"/>
  <c r="N28" i="2"/>
  <c r="M24" i="1"/>
  <c r="N30" i="2"/>
  <c r="L25" i="1"/>
  <c r="M25" i="1"/>
  <c r="N31" i="2"/>
  <c r="I31" i="2"/>
  <c r="M31" i="2"/>
  <c r="M26" i="1"/>
  <c r="N32" i="2"/>
  <c r="L27" i="1"/>
  <c r="M27" i="1"/>
  <c r="M33" i="2"/>
  <c r="H17" i="2"/>
  <c r="I26" i="2"/>
  <c r="I28" i="2"/>
  <c r="I30" i="2"/>
  <c r="H31" i="2"/>
  <c r="I32" i="2"/>
  <c r="U34" i="2"/>
  <c r="W34" i="2"/>
  <c r="H39" i="2"/>
  <c r="I42" i="2"/>
  <c r="U44" i="2"/>
  <c r="W44" i="2"/>
  <c r="H50" i="2"/>
  <c r="H52" i="2"/>
  <c r="H55" i="2"/>
  <c r="O55" i="2"/>
  <c r="T55" i="2"/>
  <c r="G56" i="2"/>
  <c r="I57" i="2"/>
  <c r="H57" i="2"/>
  <c r="O57" i="2"/>
  <c r="T57" i="2"/>
  <c r="V57" i="2"/>
  <c r="H58" i="2"/>
  <c r="T59" i="2"/>
  <c r="I60" i="2"/>
  <c r="H60" i="2"/>
  <c r="I61" i="2"/>
  <c r="O61" i="2"/>
  <c r="T61" i="2"/>
  <c r="T62" i="2"/>
  <c r="H63" i="2"/>
  <c r="I65" i="2"/>
  <c r="H65" i="2"/>
  <c r="I66" i="2"/>
  <c r="H66" i="2"/>
  <c r="H67" i="2"/>
  <c r="I68" i="2"/>
  <c r="H68" i="2"/>
  <c r="O68" i="2"/>
  <c r="T68" i="2"/>
  <c r="I69" i="2"/>
  <c r="O69" i="2"/>
  <c r="T69" i="2"/>
  <c r="V69" i="2"/>
  <c r="U69" i="2"/>
  <c r="W69" i="2"/>
  <c r="H70" i="2"/>
  <c r="H71" i="2"/>
  <c r="G72" i="2"/>
  <c r="O72" i="2"/>
  <c r="T72" i="2"/>
  <c r="V72" i="2"/>
  <c r="E52" i="5"/>
  <c r="F52" i="5"/>
  <c r="G52" i="5"/>
  <c r="J52" i="5"/>
  <c r="K52" i="5"/>
  <c r="L52" i="5"/>
  <c r="D52" i="5"/>
  <c r="F59" i="5"/>
  <c r="K59" i="5"/>
  <c r="E59" i="5"/>
  <c r="G59" i="5"/>
  <c r="J59" i="5"/>
  <c r="L59" i="5"/>
  <c r="D59" i="5"/>
  <c r="E17" i="5"/>
  <c r="F17" i="5"/>
  <c r="G17" i="5"/>
  <c r="H17" i="5"/>
  <c r="I17" i="5"/>
  <c r="J17" i="5"/>
  <c r="K17" i="5"/>
  <c r="L17" i="5"/>
  <c r="M17" i="5"/>
  <c r="N17" i="5"/>
  <c r="D17" i="5"/>
  <c r="O17" i="5"/>
  <c r="T17" i="5"/>
  <c r="S17" i="5"/>
  <c r="U17" i="5"/>
  <c r="W17" i="5"/>
  <c r="E10" i="5"/>
  <c r="F10" i="5"/>
  <c r="G10" i="5"/>
  <c r="H10" i="5"/>
  <c r="I10" i="5"/>
  <c r="J10" i="5"/>
  <c r="K10" i="5"/>
  <c r="L10" i="5"/>
  <c r="M10" i="5"/>
  <c r="N10" i="5"/>
  <c r="D10" i="5"/>
  <c r="S10" i="5"/>
  <c r="E45" i="5"/>
  <c r="F45" i="5"/>
  <c r="G45" i="5"/>
  <c r="J45" i="5"/>
  <c r="K45" i="5"/>
  <c r="L45" i="5"/>
  <c r="D45" i="5"/>
  <c r="E11" i="5"/>
  <c r="F11" i="5"/>
  <c r="G11" i="5"/>
  <c r="H11" i="5"/>
  <c r="I11" i="5"/>
  <c r="J11" i="5"/>
  <c r="K11" i="5"/>
  <c r="L11" i="5"/>
  <c r="M11" i="5"/>
  <c r="N11" i="5"/>
  <c r="D11" i="5"/>
  <c r="O11" i="5"/>
  <c r="Q11" i="5"/>
  <c r="T11" i="5"/>
  <c r="U11" i="5"/>
  <c r="E9" i="5"/>
  <c r="F9" i="5"/>
  <c r="G9" i="5"/>
  <c r="H9" i="5"/>
  <c r="I9" i="5"/>
  <c r="J9" i="5"/>
  <c r="K9" i="5"/>
  <c r="L9" i="5"/>
  <c r="M9" i="5"/>
  <c r="N9" i="5"/>
  <c r="D9" i="5"/>
  <c r="R9" i="5"/>
  <c r="Y63" i="5"/>
  <c r="X63" i="5"/>
  <c r="S63" i="5"/>
  <c r="R63" i="5"/>
  <c r="Q63" i="5"/>
  <c r="P63" i="5"/>
  <c r="L63" i="5"/>
  <c r="K63" i="5"/>
  <c r="J63" i="5"/>
  <c r="G63" i="5"/>
  <c r="F63" i="5"/>
  <c r="E63" i="5"/>
  <c r="D63" i="5"/>
  <c r="C63" i="5"/>
  <c r="B63" i="5"/>
  <c r="Y62" i="5"/>
  <c r="X62" i="5"/>
  <c r="S62" i="5"/>
  <c r="R62" i="5"/>
  <c r="Q62" i="5"/>
  <c r="P62" i="5"/>
  <c r="L62" i="5"/>
  <c r="K62" i="5"/>
  <c r="J62" i="5"/>
  <c r="G62" i="5"/>
  <c r="F62" i="5"/>
  <c r="E62" i="5"/>
  <c r="D62" i="5"/>
  <c r="C62" i="5"/>
  <c r="B62" i="5"/>
  <c r="Y61" i="5"/>
  <c r="X61" i="5"/>
  <c r="S61" i="5"/>
  <c r="R61" i="5"/>
  <c r="Q61" i="5"/>
  <c r="P61" i="5"/>
  <c r="M61" i="5"/>
  <c r="L61" i="5"/>
  <c r="K61" i="5"/>
  <c r="J61" i="5"/>
  <c r="H61" i="5"/>
  <c r="G61" i="5"/>
  <c r="F61" i="5"/>
  <c r="E61" i="5"/>
  <c r="D61" i="5"/>
  <c r="C61" i="5"/>
  <c r="B61" i="5"/>
  <c r="Y60" i="5"/>
  <c r="X60" i="5"/>
  <c r="S60" i="5"/>
  <c r="R60" i="5"/>
  <c r="Q60" i="5"/>
  <c r="P60" i="5"/>
  <c r="L60" i="5"/>
  <c r="K60" i="5"/>
  <c r="J60" i="5"/>
  <c r="G60" i="5"/>
  <c r="F60" i="5"/>
  <c r="E60" i="5"/>
  <c r="D60" i="5"/>
  <c r="C60" i="5"/>
  <c r="B60" i="5"/>
  <c r="Y59" i="5"/>
  <c r="X59" i="5"/>
  <c r="S59" i="5"/>
  <c r="R59" i="5"/>
  <c r="Q59" i="5"/>
  <c r="P59" i="5"/>
  <c r="C59" i="5"/>
  <c r="B59" i="5"/>
  <c r="Y58" i="5"/>
  <c r="X58" i="5"/>
  <c r="S58" i="5"/>
  <c r="R58" i="5"/>
  <c r="Q58" i="5"/>
  <c r="P58" i="5"/>
  <c r="L58" i="5"/>
  <c r="K58" i="5"/>
  <c r="J58" i="5"/>
  <c r="G58" i="5"/>
  <c r="F58" i="5"/>
  <c r="E58" i="5"/>
  <c r="D58" i="5"/>
  <c r="C58" i="5"/>
  <c r="B58" i="5"/>
  <c r="Y57" i="5"/>
  <c r="X57" i="5"/>
  <c r="S57" i="5"/>
  <c r="R57" i="5"/>
  <c r="Q57" i="5"/>
  <c r="P57" i="5"/>
  <c r="L57" i="5"/>
  <c r="K57" i="5"/>
  <c r="J57" i="5"/>
  <c r="G57" i="5"/>
  <c r="F57" i="5"/>
  <c r="E57" i="5"/>
  <c r="D57" i="5"/>
  <c r="C57" i="5"/>
  <c r="B57" i="5"/>
  <c r="A57" i="5"/>
  <c r="Y56" i="5"/>
  <c r="X56" i="5"/>
  <c r="S56" i="5"/>
  <c r="R56" i="5"/>
  <c r="Q56" i="5"/>
  <c r="P56" i="5"/>
  <c r="L56" i="5"/>
  <c r="K56" i="5"/>
  <c r="J56" i="5"/>
  <c r="G56" i="5"/>
  <c r="F56" i="5"/>
  <c r="E56" i="5"/>
  <c r="D56" i="5"/>
  <c r="C56" i="5"/>
  <c r="B56" i="5"/>
  <c r="Y55" i="5"/>
  <c r="X55" i="5"/>
  <c r="S55" i="5"/>
  <c r="R55" i="5"/>
  <c r="Q55" i="5"/>
  <c r="P55" i="5"/>
  <c r="L55" i="5"/>
  <c r="K55" i="5"/>
  <c r="J55" i="5"/>
  <c r="G55" i="5"/>
  <c r="F55" i="5"/>
  <c r="E55" i="5"/>
  <c r="D55" i="5"/>
  <c r="C55" i="5"/>
  <c r="B55" i="5"/>
  <c r="Y54" i="5"/>
  <c r="X54" i="5"/>
  <c r="S54" i="5"/>
  <c r="R54" i="5"/>
  <c r="Q54" i="5"/>
  <c r="P54" i="5"/>
  <c r="M54" i="5"/>
  <c r="L54" i="5"/>
  <c r="K54" i="5"/>
  <c r="J54" i="5"/>
  <c r="H54" i="5"/>
  <c r="G54" i="5"/>
  <c r="F54" i="5"/>
  <c r="E54" i="5"/>
  <c r="D54" i="5"/>
  <c r="C54" i="5"/>
  <c r="B54" i="5"/>
  <c r="Y53" i="5"/>
  <c r="X53" i="5"/>
  <c r="S53" i="5"/>
  <c r="R53" i="5"/>
  <c r="Q53" i="5"/>
  <c r="P53" i="5"/>
  <c r="L53" i="5"/>
  <c r="K53" i="5"/>
  <c r="J53" i="5"/>
  <c r="G53" i="5"/>
  <c r="F53" i="5"/>
  <c r="E53" i="5"/>
  <c r="D53" i="5"/>
  <c r="C53" i="5"/>
  <c r="B53" i="5"/>
  <c r="Y52" i="5"/>
  <c r="X52" i="5"/>
  <c r="S52" i="5"/>
  <c r="R52" i="5"/>
  <c r="Q52" i="5"/>
  <c r="P52" i="5"/>
  <c r="C52" i="5"/>
  <c r="B52" i="5"/>
  <c r="Y51" i="5"/>
  <c r="X51" i="5"/>
  <c r="S51" i="5"/>
  <c r="R51" i="5"/>
  <c r="Q51" i="5"/>
  <c r="P51" i="5"/>
  <c r="L51" i="5"/>
  <c r="K51" i="5"/>
  <c r="J51" i="5"/>
  <c r="G51" i="5"/>
  <c r="F51" i="5"/>
  <c r="E51" i="5"/>
  <c r="D51" i="5"/>
  <c r="C51" i="5"/>
  <c r="B51" i="5"/>
  <c r="Y50" i="5"/>
  <c r="X50" i="5"/>
  <c r="S50" i="5"/>
  <c r="R50" i="5"/>
  <c r="Q50" i="5"/>
  <c r="P50" i="5"/>
  <c r="L50" i="5"/>
  <c r="K50" i="5"/>
  <c r="J50" i="5"/>
  <c r="G50" i="5"/>
  <c r="F50" i="5"/>
  <c r="E50" i="5"/>
  <c r="D50" i="5"/>
  <c r="C50" i="5"/>
  <c r="B50" i="5"/>
  <c r="A50" i="5"/>
  <c r="Y49" i="5"/>
  <c r="X49" i="5"/>
  <c r="S49" i="5"/>
  <c r="R49" i="5"/>
  <c r="Q49" i="5"/>
  <c r="P49" i="5"/>
  <c r="L49" i="5"/>
  <c r="K49" i="5"/>
  <c r="J49" i="5"/>
  <c r="G49" i="5"/>
  <c r="F49" i="5"/>
  <c r="E49" i="5"/>
  <c r="D49" i="5"/>
  <c r="C49" i="5"/>
  <c r="B49" i="5"/>
  <c r="Y48" i="5"/>
  <c r="X48" i="5"/>
  <c r="S48" i="5"/>
  <c r="R48" i="5"/>
  <c r="Q48" i="5"/>
  <c r="P48" i="5"/>
  <c r="L48" i="5"/>
  <c r="K48" i="5"/>
  <c r="J48" i="5"/>
  <c r="G48" i="5"/>
  <c r="F48" i="5"/>
  <c r="E48" i="5"/>
  <c r="D48" i="5"/>
  <c r="C48" i="5"/>
  <c r="B48" i="5"/>
  <c r="Y47" i="5"/>
  <c r="X47" i="5"/>
  <c r="S47" i="5"/>
  <c r="R47" i="5"/>
  <c r="Q47" i="5"/>
  <c r="P47" i="5"/>
  <c r="M47" i="5"/>
  <c r="L47" i="5"/>
  <c r="K47" i="5"/>
  <c r="J47" i="5"/>
  <c r="H47" i="5"/>
  <c r="G47" i="5"/>
  <c r="F47" i="5"/>
  <c r="E47" i="5"/>
  <c r="D47" i="5"/>
  <c r="C47" i="5"/>
  <c r="B47" i="5"/>
  <c r="Y46" i="5"/>
  <c r="X46" i="5"/>
  <c r="S46" i="5"/>
  <c r="R46" i="5"/>
  <c r="Q46" i="5"/>
  <c r="P46" i="5"/>
  <c r="L46" i="5"/>
  <c r="K46" i="5"/>
  <c r="J46" i="5"/>
  <c r="G46" i="5"/>
  <c r="F46" i="5"/>
  <c r="E46" i="5"/>
  <c r="D46" i="5"/>
  <c r="C46" i="5"/>
  <c r="B46" i="5"/>
  <c r="Y45" i="5"/>
  <c r="X45" i="5"/>
  <c r="S45" i="5"/>
  <c r="R45" i="5"/>
  <c r="Q45" i="5"/>
  <c r="P45" i="5"/>
  <c r="C45" i="5"/>
  <c r="B45" i="5"/>
  <c r="Y44" i="5"/>
  <c r="X44" i="5"/>
  <c r="S44" i="5"/>
  <c r="R44" i="5"/>
  <c r="Q44" i="5"/>
  <c r="P44" i="5"/>
  <c r="L44" i="5"/>
  <c r="K44" i="5"/>
  <c r="J44" i="5"/>
  <c r="G44" i="5"/>
  <c r="F44" i="5"/>
  <c r="E44" i="5"/>
  <c r="D44" i="5"/>
  <c r="C44" i="5"/>
  <c r="B44" i="5"/>
  <c r="Y43" i="5"/>
  <c r="X43" i="5"/>
  <c r="S43" i="5"/>
  <c r="R43" i="5"/>
  <c r="Q43" i="5"/>
  <c r="P43" i="5"/>
  <c r="L43" i="5"/>
  <c r="K43" i="5"/>
  <c r="J43" i="5"/>
  <c r="G43" i="5"/>
  <c r="F43" i="5"/>
  <c r="E43" i="5"/>
  <c r="D43" i="5"/>
  <c r="C43" i="5"/>
  <c r="B43" i="5"/>
  <c r="A43" i="5"/>
  <c r="Y42" i="5"/>
  <c r="X42" i="5"/>
  <c r="S42" i="5"/>
  <c r="R42" i="5"/>
  <c r="Q42" i="5"/>
  <c r="P42" i="5"/>
  <c r="L42" i="5"/>
  <c r="K42" i="5"/>
  <c r="J42" i="5"/>
  <c r="G42" i="5"/>
  <c r="F42" i="5"/>
  <c r="E42" i="5"/>
  <c r="D42" i="5"/>
  <c r="C42" i="5"/>
  <c r="B42" i="5"/>
  <c r="Y41" i="5"/>
  <c r="X41" i="5"/>
  <c r="S41" i="5"/>
  <c r="R41" i="5"/>
  <c r="Q41" i="5"/>
  <c r="P41" i="5"/>
  <c r="M41" i="5"/>
  <c r="L41" i="5"/>
  <c r="K41" i="5"/>
  <c r="J41" i="5"/>
  <c r="H41" i="5"/>
  <c r="G41" i="5"/>
  <c r="F41" i="5"/>
  <c r="E41" i="5"/>
  <c r="D41" i="5"/>
  <c r="C41" i="5"/>
  <c r="B41" i="5"/>
  <c r="Y40" i="5"/>
  <c r="X40" i="5"/>
  <c r="S40" i="5"/>
  <c r="R40" i="5"/>
  <c r="Q40" i="5"/>
  <c r="P40" i="5"/>
  <c r="M40" i="5"/>
  <c r="L40" i="5"/>
  <c r="K40" i="5"/>
  <c r="J40" i="5"/>
  <c r="H40" i="5"/>
  <c r="G40" i="5"/>
  <c r="F40" i="5"/>
  <c r="E40" i="5"/>
  <c r="D40" i="5"/>
  <c r="C40" i="5"/>
  <c r="B40" i="5"/>
  <c r="Y39" i="5"/>
  <c r="X39" i="5"/>
  <c r="S39" i="5"/>
  <c r="R39" i="5"/>
  <c r="Q39" i="5"/>
  <c r="P39" i="5"/>
  <c r="M39" i="5"/>
  <c r="L39" i="5"/>
  <c r="K39" i="5"/>
  <c r="J39" i="5"/>
  <c r="H39" i="5"/>
  <c r="G39" i="5"/>
  <c r="F39" i="5"/>
  <c r="E39" i="5"/>
  <c r="D39" i="5"/>
  <c r="C39" i="5"/>
  <c r="B39" i="5"/>
  <c r="Y38" i="5"/>
  <c r="X38" i="5"/>
  <c r="S38" i="5"/>
  <c r="R38" i="5"/>
  <c r="Q38" i="5"/>
  <c r="P38" i="5"/>
  <c r="M38" i="5"/>
  <c r="L38" i="5"/>
  <c r="K38" i="5"/>
  <c r="J38" i="5"/>
  <c r="H38" i="5"/>
  <c r="G38" i="5"/>
  <c r="F38" i="5"/>
  <c r="E38" i="5"/>
  <c r="D38" i="5"/>
  <c r="C38" i="5"/>
  <c r="B38" i="5"/>
  <c r="Y37" i="5"/>
  <c r="X37" i="5"/>
  <c r="S37" i="5"/>
  <c r="R37" i="5"/>
  <c r="Q37" i="5"/>
  <c r="P37" i="5"/>
  <c r="M37" i="5"/>
  <c r="L37" i="5"/>
  <c r="K37" i="5"/>
  <c r="J37" i="5"/>
  <c r="H37" i="5"/>
  <c r="G37" i="5"/>
  <c r="F37" i="5"/>
  <c r="E37" i="5"/>
  <c r="D37" i="5"/>
  <c r="C37" i="5"/>
  <c r="B37" i="5"/>
  <c r="Y36" i="5"/>
  <c r="X36" i="5"/>
  <c r="S36" i="5"/>
  <c r="R36" i="5"/>
  <c r="Q36" i="5"/>
  <c r="P36" i="5"/>
  <c r="M36" i="5"/>
  <c r="L36" i="5"/>
  <c r="K36" i="5"/>
  <c r="J36" i="5"/>
  <c r="H36" i="5"/>
  <c r="G36" i="5"/>
  <c r="F36" i="5"/>
  <c r="E36" i="5"/>
  <c r="D36" i="5"/>
  <c r="C36" i="5"/>
  <c r="B36" i="5"/>
  <c r="A36" i="5"/>
  <c r="Y35" i="5"/>
  <c r="X35" i="5"/>
  <c r="S35" i="5"/>
  <c r="R35" i="5"/>
  <c r="Q35" i="5"/>
  <c r="P35" i="5"/>
  <c r="L35" i="5"/>
  <c r="K35" i="5"/>
  <c r="J35" i="5"/>
  <c r="G35" i="5"/>
  <c r="F35" i="5"/>
  <c r="E35" i="5"/>
  <c r="D35" i="5"/>
  <c r="C35" i="5"/>
  <c r="B35" i="5"/>
  <c r="Y34" i="5"/>
  <c r="X34" i="5"/>
  <c r="S34" i="5"/>
  <c r="R34" i="5"/>
  <c r="Q34" i="5"/>
  <c r="P34" i="5"/>
  <c r="M34" i="5"/>
  <c r="L34" i="5"/>
  <c r="K34" i="5"/>
  <c r="J34" i="5"/>
  <c r="H34" i="5"/>
  <c r="G34" i="5"/>
  <c r="F34" i="5"/>
  <c r="E34" i="5"/>
  <c r="D34" i="5"/>
  <c r="C34" i="5"/>
  <c r="B34" i="5"/>
  <c r="Y33" i="5"/>
  <c r="X33" i="5"/>
  <c r="S33" i="5"/>
  <c r="R33" i="5"/>
  <c r="Q33" i="5"/>
  <c r="P33" i="5"/>
  <c r="M33" i="5"/>
  <c r="L33" i="5"/>
  <c r="K33" i="5"/>
  <c r="J33" i="5"/>
  <c r="H33" i="5"/>
  <c r="G33" i="5"/>
  <c r="F33" i="5"/>
  <c r="E33" i="5"/>
  <c r="D33" i="5"/>
  <c r="C33" i="5"/>
  <c r="B33" i="5"/>
  <c r="Y32" i="5"/>
  <c r="X32" i="5"/>
  <c r="S32" i="5"/>
  <c r="R32" i="5"/>
  <c r="Q32" i="5"/>
  <c r="P32" i="5"/>
  <c r="M32" i="5"/>
  <c r="L32" i="5"/>
  <c r="K32" i="5"/>
  <c r="J32" i="5"/>
  <c r="H32" i="5"/>
  <c r="G32" i="5"/>
  <c r="F32" i="5"/>
  <c r="E32" i="5"/>
  <c r="D32" i="5"/>
  <c r="C32" i="5"/>
  <c r="B32" i="5"/>
  <c r="Y31" i="5"/>
  <c r="X31" i="5"/>
  <c r="S31" i="5"/>
  <c r="R31" i="5"/>
  <c r="Q31" i="5"/>
  <c r="P31" i="5"/>
  <c r="M31" i="5"/>
  <c r="L31" i="5"/>
  <c r="K31" i="5"/>
  <c r="J31" i="5"/>
  <c r="H31" i="5"/>
  <c r="G31" i="5"/>
  <c r="F31" i="5"/>
  <c r="E31" i="5"/>
  <c r="D31" i="5"/>
  <c r="C31" i="5"/>
  <c r="B31" i="5"/>
  <c r="Y30" i="5"/>
  <c r="X30" i="5"/>
  <c r="S30" i="5"/>
  <c r="R30" i="5"/>
  <c r="Q30" i="5"/>
  <c r="P30" i="5"/>
  <c r="M30" i="5"/>
  <c r="L30" i="5"/>
  <c r="K30" i="5"/>
  <c r="J30" i="5"/>
  <c r="H30" i="5"/>
  <c r="G30" i="5"/>
  <c r="F30" i="5"/>
  <c r="E30" i="5"/>
  <c r="D30" i="5"/>
  <c r="C30" i="5"/>
  <c r="B30" i="5"/>
  <c r="Y29" i="5"/>
  <c r="X29" i="5"/>
  <c r="S29" i="5"/>
  <c r="R29" i="5"/>
  <c r="Q29" i="5"/>
  <c r="P29" i="5"/>
  <c r="L29" i="5"/>
  <c r="K29" i="5"/>
  <c r="J29" i="5"/>
  <c r="G29" i="5"/>
  <c r="F29" i="5"/>
  <c r="E29" i="5"/>
  <c r="D29" i="5"/>
  <c r="C29" i="5"/>
  <c r="B29" i="5"/>
  <c r="A29" i="5"/>
  <c r="Y28" i="5"/>
  <c r="X28" i="5"/>
  <c r="S28" i="5"/>
  <c r="R28" i="5"/>
  <c r="Q28" i="5"/>
  <c r="P28" i="5"/>
  <c r="L28" i="5"/>
  <c r="K28" i="5"/>
  <c r="J28" i="5"/>
  <c r="G28" i="5"/>
  <c r="F28" i="5"/>
  <c r="E28" i="5"/>
  <c r="D28" i="5"/>
  <c r="C28" i="5"/>
  <c r="B28" i="5"/>
  <c r="Y27" i="5"/>
  <c r="X27" i="5"/>
  <c r="S27" i="5"/>
  <c r="R27" i="5"/>
  <c r="Q27" i="5"/>
  <c r="P27" i="5"/>
  <c r="M27" i="5"/>
  <c r="L27" i="5"/>
  <c r="K27" i="5"/>
  <c r="J27" i="5"/>
  <c r="H27" i="5"/>
  <c r="G27" i="5"/>
  <c r="F27" i="5"/>
  <c r="E27" i="5"/>
  <c r="D27" i="5"/>
  <c r="C27" i="5"/>
  <c r="B27" i="5"/>
  <c r="Y26" i="5"/>
  <c r="X26" i="5"/>
  <c r="S26" i="5"/>
  <c r="R26" i="5"/>
  <c r="Q26" i="5"/>
  <c r="P26" i="5"/>
  <c r="M26" i="5"/>
  <c r="L26" i="5"/>
  <c r="K26" i="5"/>
  <c r="J26" i="5"/>
  <c r="H26" i="5"/>
  <c r="G26" i="5"/>
  <c r="F26" i="5"/>
  <c r="E26" i="5"/>
  <c r="D26" i="5"/>
  <c r="C26" i="5"/>
  <c r="B26" i="5"/>
  <c r="Y25" i="5"/>
  <c r="X25" i="5"/>
  <c r="S25" i="5"/>
  <c r="R25" i="5"/>
  <c r="Q25" i="5"/>
  <c r="P25" i="5"/>
  <c r="M25" i="5"/>
  <c r="L25" i="5"/>
  <c r="K25" i="5"/>
  <c r="J25" i="5"/>
  <c r="H25" i="5"/>
  <c r="G25" i="5"/>
  <c r="F25" i="5"/>
  <c r="E25" i="5"/>
  <c r="D25" i="5"/>
  <c r="C25" i="5"/>
  <c r="B25" i="5"/>
  <c r="Y24" i="5"/>
  <c r="X24" i="5"/>
  <c r="S24" i="5"/>
  <c r="R24" i="5"/>
  <c r="Q24" i="5"/>
  <c r="P24" i="5"/>
  <c r="M24" i="5"/>
  <c r="L24" i="5"/>
  <c r="K24" i="5"/>
  <c r="J24" i="5"/>
  <c r="H24" i="5"/>
  <c r="G24" i="5"/>
  <c r="F24" i="5"/>
  <c r="E24" i="5"/>
  <c r="D24" i="5"/>
  <c r="C24" i="5"/>
  <c r="B24" i="5"/>
  <c r="Y23" i="5"/>
  <c r="X23" i="5"/>
  <c r="S23" i="5"/>
  <c r="R23" i="5"/>
  <c r="Q23" i="5"/>
  <c r="P23" i="5"/>
  <c r="M23" i="5"/>
  <c r="L23" i="5"/>
  <c r="K23" i="5"/>
  <c r="J23" i="5"/>
  <c r="H23" i="5"/>
  <c r="G23" i="5"/>
  <c r="D23" i="5"/>
  <c r="E23" i="5"/>
  <c r="F23" i="5"/>
  <c r="M17" i="4"/>
  <c r="I23" i="5"/>
  <c r="N23" i="5"/>
  <c r="O23" i="5"/>
  <c r="T23" i="5"/>
  <c r="V23" i="5"/>
  <c r="C23" i="5"/>
  <c r="B23" i="5"/>
  <c r="Y22" i="5"/>
  <c r="X22" i="5"/>
  <c r="S22" i="5"/>
  <c r="R22" i="5"/>
  <c r="Q22" i="5"/>
  <c r="P22" i="5"/>
  <c r="N22" i="5"/>
  <c r="M22" i="5"/>
  <c r="L22" i="5"/>
  <c r="K22" i="5"/>
  <c r="J22" i="5"/>
  <c r="I22" i="5"/>
  <c r="H22" i="5"/>
  <c r="G22" i="5"/>
  <c r="F22" i="5"/>
  <c r="D22" i="5"/>
  <c r="E22" i="5"/>
  <c r="O22" i="5"/>
  <c r="T22" i="5"/>
  <c r="C22" i="5"/>
  <c r="B22" i="5"/>
  <c r="A22" i="5"/>
  <c r="Y21" i="5"/>
  <c r="X21" i="5"/>
  <c r="S21" i="5"/>
  <c r="R21" i="5"/>
  <c r="Q21" i="5"/>
  <c r="P21" i="5"/>
  <c r="N21" i="5"/>
  <c r="M21" i="5"/>
  <c r="L21" i="5"/>
  <c r="K21" i="5"/>
  <c r="J21" i="5"/>
  <c r="I21" i="5"/>
  <c r="H21" i="5"/>
  <c r="G21" i="5"/>
  <c r="F21" i="5"/>
  <c r="D21" i="5"/>
  <c r="E21" i="5"/>
  <c r="O21" i="5"/>
  <c r="T21" i="5"/>
  <c r="C21" i="5"/>
  <c r="B21" i="5"/>
  <c r="Y20" i="5"/>
  <c r="X20" i="5"/>
  <c r="S20" i="5"/>
  <c r="R20" i="5"/>
  <c r="Q20" i="5"/>
  <c r="P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Y19" i="5"/>
  <c r="X19" i="5"/>
  <c r="S19" i="5"/>
  <c r="R19" i="5"/>
  <c r="Q19" i="5"/>
  <c r="P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Y18" i="5"/>
  <c r="X18" i="5"/>
  <c r="S18" i="5"/>
  <c r="R18" i="5"/>
  <c r="Q18" i="5"/>
  <c r="P18" i="5"/>
  <c r="N18" i="5"/>
  <c r="M18" i="5"/>
  <c r="L18" i="5"/>
  <c r="K18" i="5"/>
  <c r="J18" i="5"/>
  <c r="I18" i="5"/>
  <c r="H18" i="5"/>
  <c r="G18" i="5"/>
  <c r="D18" i="5"/>
  <c r="E18" i="5"/>
  <c r="F18" i="5"/>
  <c r="O18" i="5"/>
  <c r="T18" i="5"/>
  <c r="C18" i="5"/>
  <c r="B18" i="5"/>
  <c r="Y17" i="5"/>
  <c r="X17" i="5"/>
  <c r="R17" i="5"/>
  <c r="Q17" i="5"/>
  <c r="P17" i="5"/>
  <c r="C17" i="5"/>
  <c r="B17" i="5"/>
  <c r="Y16" i="5"/>
  <c r="X16" i="5"/>
  <c r="S16" i="5"/>
  <c r="R16" i="5"/>
  <c r="Q16" i="5"/>
  <c r="P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Y15" i="5"/>
  <c r="X15" i="5"/>
  <c r="S15" i="5"/>
  <c r="R15" i="5"/>
  <c r="Q15" i="5"/>
  <c r="P15" i="5"/>
  <c r="N15" i="5"/>
  <c r="M15" i="5"/>
  <c r="L15" i="5"/>
  <c r="K15" i="5"/>
  <c r="J15" i="5"/>
  <c r="I15" i="5"/>
  <c r="H15" i="5"/>
  <c r="G15" i="5"/>
  <c r="F15" i="5"/>
  <c r="E15" i="5"/>
  <c r="D15" i="5"/>
  <c r="O15" i="5"/>
  <c r="T15" i="5"/>
  <c r="C15" i="5"/>
  <c r="B15" i="5"/>
  <c r="A15" i="5"/>
  <c r="Y14" i="5"/>
  <c r="X14" i="5"/>
  <c r="S14" i="5"/>
  <c r="R14" i="5"/>
  <c r="Q14" i="5"/>
  <c r="P14" i="5"/>
  <c r="N14" i="5"/>
  <c r="M14" i="5"/>
  <c r="L14" i="5"/>
  <c r="K14" i="5"/>
  <c r="J14" i="5"/>
  <c r="I14" i="5"/>
  <c r="H14" i="5"/>
  <c r="G14" i="5"/>
  <c r="F14" i="5"/>
  <c r="E14" i="5"/>
  <c r="D14" i="5"/>
  <c r="O14" i="5"/>
  <c r="T14" i="5"/>
  <c r="C14" i="5"/>
  <c r="B14" i="5"/>
  <c r="Y13" i="5"/>
  <c r="X13" i="5"/>
  <c r="S13" i="5"/>
  <c r="R13" i="5"/>
  <c r="Q13" i="5"/>
  <c r="P13" i="5"/>
  <c r="N13" i="5"/>
  <c r="M13" i="5"/>
  <c r="L13" i="5"/>
  <c r="K13" i="5"/>
  <c r="J13" i="5"/>
  <c r="I13" i="5"/>
  <c r="H13" i="5"/>
  <c r="G13" i="5"/>
  <c r="F13" i="5"/>
  <c r="D13" i="5"/>
  <c r="E13" i="5"/>
  <c r="O13" i="5"/>
  <c r="T13" i="5"/>
  <c r="C13" i="5"/>
  <c r="B13" i="5"/>
  <c r="Y12" i="5"/>
  <c r="X12" i="5"/>
  <c r="S12" i="5"/>
  <c r="R12" i="5"/>
  <c r="Q12" i="5"/>
  <c r="P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Y11" i="5"/>
  <c r="X11" i="5"/>
  <c r="S11" i="5"/>
  <c r="R11" i="5"/>
  <c r="P11" i="5"/>
  <c r="C11" i="5"/>
  <c r="B11" i="5"/>
  <c r="Y10" i="5"/>
  <c r="X10" i="5"/>
  <c r="R10" i="5"/>
  <c r="Q10" i="5"/>
  <c r="P10" i="5"/>
  <c r="C10" i="5"/>
  <c r="B10" i="5"/>
  <c r="Y9" i="5"/>
  <c r="X9" i="5"/>
  <c r="S9" i="5"/>
  <c r="Q9" i="5"/>
  <c r="P9" i="5"/>
  <c r="C9" i="5"/>
  <c r="B9" i="5"/>
  <c r="Y8" i="5"/>
  <c r="X8" i="5"/>
  <c r="S8" i="5"/>
  <c r="R8" i="5"/>
  <c r="Q8" i="5"/>
  <c r="P8" i="5"/>
  <c r="N8" i="5"/>
  <c r="M8" i="5"/>
  <c r="L8" i="5"/>
  <c r="K8" i="5"/>
  <c r="J8" i="5"/>
  <c r="I8" i="5"/>
  <c r="H8" i="5"/>
  <c r="G8" i="5"/>
  <c r="F8" i="5"/>
  <c r="E8" i="5"/>
  <c r="D8" i="5"/>
  <c r="O8" i="5"/>
  <c r="T8" i="5"/>
  <c r="C8" i="5"/>
  <c r="B8" i="5"/>
  <c r="A8" i="5"/>
  <c r="O20" i="5"/>
  <c r="T20" i="5"/>
  <c r="U20" i="5"/>
  <c r="W20" i="5"/>
  <c r="O19" i="5"/>
  <c r="T19" i="5"/>
  <c r="O16" i="5"/>
  <c r="T16" i="5"/>
  <c r="O12" i="5"/>
  <c r="T12" i="5"/>
  <c r="W11" i="5"/>
  <c r="V11" i="5"/>
  <c r="M46" i="4"/>
  <c r="I52" i="5"/>
  <c r="M52" i="5"/>
  <c r="M53" i="4"/>
  <c r="I59" i="5"/>
  <c r="M59" i="5"/>
  <c r="M39" i="4"/>
  <c r="I45" i="5"/>
  <c r="M45" i="5"/>
  <c r="L57" i="4"/>
  <c r="M57" i="4"/>
  <c r="M56" i="4"/>
  <c r="N62" i="5"/>
  <c r="H62" i="5"/>
  <c r="I62" i="5"/>
  <c r="M62" i="5"/>
  <c r="O62" i="5"/>
  <c r="T62" i="5"/>
  <c r="M55" i="4"/>
  <c r="N61" i="5"/>
  <c r="M54" i="4"/>
  <c r="I60" i="5"/>
  <c r="H60" i="5"/>
  <c r="M60" i="5"/>
  <c r="N60" i="5"/>
  <c r="O60" i="5"/>
  <c r="T60" i="5"/>
  <c r="M52" i="4"/>
  <c r="I58" i="5"/>
  <c r="H58" i="5"/>
  <c r="M58" i="5"/>
  <c r="N58" i="5"/>
  <c r="O58" i="5"/>
  <c r="T58" i="5"/>
  <c r="M51" i="4"/>
  <c r="I57" i="5"/>
  <c r="N57" i="5"/>
  <c r="M57" i="5"/>
  <c r="L50" i="4"/>
  <c r="M56" i="5"/>
  <c r="M50" i="4"/>
  <c r="N56" i="5"/>
  <c r="M49" i="4"/>
  <c r="N55" i="5"/>
  <c r="M55" i="5"/>
  <c r="M48" i="4"/>
  <c r="N54" i="5"/>
  <c r="M47" i="4"/>
  <c r="N53" i="5"/>
  <c r="M53" i="5"/>
  <c r="I53" i="5"/>
  <c r="M45" i="4"/>
  <c r="N51" i="5"/>
  <c r="M51" i="5"/>
  <c r="I51" i="5"/>
  <c r="M44" i="4"/>
  <c r="N50" i="5"/>
  <c r="M50" i="5"/>
  <c r="I50" i="5"/>
  <c r="L43" i="4"/>
  <c r="M43" i="4"/>
  <c r="I49" i="5"/>
  <c r="N49" i="5"/>
  <c r="M49" i="5"/>
  <c r="M42" i="4"/>
  <c r="I48" i="5"/>
  <c r="H48" i="5"/>
  <c r="M48" i="5"/>
  <c r="N48" i="5"/>
  <c r="O48" i="5"/>
  <c r="T48" i="5"/>
  <c r="M41" i="4"/>
  <c r="I47" i="5"/>
  <c r="N47" i="5"/>
  <c r="O47" i="5"/>
  <c r="T47" i="5"/>
  <c r="M40" i="4"/>
  <c r="N46" i="5"/>
  <c r="H46" i="5"/>
  <c r="I46" i="5"/>
  <c r="M46" i="5"/>
  <c r="O46" i="5"/>
  <c r="T46" i="5"/>
  <c r="M38" i="4"/>
  <c r="N44" i="5"/>
  <c r="H44" i="5"/>
  <c r="I44" i="5"/>
  <c r="M44" i="5"/>
  <c r="O44" i="5"/>
  <c r="T44" i="5"/>
  <c r="M37" i="4"/>
  <c r="N43" i="5"/>
  <c r="M43" i="5"/>
  <c r="I43" i="5"/>
  <c r="L36" i="4"/>
  <c r="M36" i="4"/>
  <c r="M42" i="5"/>
  <c r="M35" i="4"/>
  <c r="N41" i="5"/>
  <c r="M34" i="4"/>
  <c r="N40" i="5"/>
  <c r="M33" i="4"/>
  <c r="N39" i="5"/>
  <c r="M32" i="4"/>
  <c r="N38" i="5"/>
  <c r="M31" i="4"/>
  <c r="N37" i="5"/>
  <c r="M30" i="4"/>
  <c r="N36" i="5"/>
  <c r="L29" i="4"/>
  <c r="M29" i="4"/>
  <c r="I35" i="5"/>
  <c r="N35" i="5"/>
  <c r="M35" i="5"/>
  <c r="M28" i="4"/>
  <c r="N34" i="5"/>
  <c r="M27" i="4"/>
  <c r="N33" i="5"/>
  <c r="M26" i="4"/>
  <c r="N32" i="5"/>
  <c r="M25" i="4"/>
  <c r="N31" i="5"/>
  <c r="M24" i="4"/>
  <c r="N30" i="5"/>
  <c r="L23" i="4"/>
  <c r="M23" i="4"/>
  <c r="M29" i="5"/>
  <c r="L22" i="4"/>
  <c r="M22" i="4"/>
  <c r="I28" i="5"/>
  <c r="N28" i="5"/>
  <c r="M28" i="5"/>
  <c r="M21" i="4"/>
  <c r="I27" i="5"/>
  <c r="N27" i="5"/>
  <c r="M20" i="4"/>
  <c r="N26" i="5"/>
  <c r="M19" i="4"/>
  <c r="I25" i="5"/>
  <c r="N25" i="5"/>
  <c r="M18" i="4"/>
  <c r="N24" i="5"/>
  <c r="I61" i="5"/>
  <c r="O61" i="5"/>
  <c r="T61" i="5"/>
  <c r="H59" i="5"/>
  <c r="H57" i="5"/>
  <c r="O57" i="5"/>
  <c r="T57" i="5"/>
  <c r="H56" i="5"/>
  <c r="H55" i="5"/>
  <c r="H53" i="5"/>
  <c r="O53" i="5"/>
  <c r="T53" i="5"/>
  <c r="H52" i="5"/>
  <c r="H51" i="5"/>
  <c r="O51" i="5"/>
  <c r="T51" i="5"/>
  <c r="H50" i="5"/>
  <c r="O50" i="5"/>
  <c r="T50" i="5"/>
  <c r="H49" i="5"/>
  <c r="O49" i="5"/>
  <c r="T49" i="5"/>
  <c r="H45" i="5"/>
  <c r="H43" i="5"/>
  <c r="H42" i="5"/>
  <c r="I41" i="5"/>
  <c r="O41" i="5"/>
  <c r="T41" i="5"/>
  <c r="I39" i="5"/>
  <c r="O39" i="5"/>
  <c r="T39" i="5"/>
  <c r="I37" i="5"/>
  <c r="O37" i="5"/>
  <c r="T37" i="5"/>
  <c r="V37" i="5"/>
  <c r="U37" i="5"/>
  <c r="W37" i="5"/>
  <c r="H35" i="5"/>
  <c r="I34" i="5"/>
  <c r="O34" i="5"/>
  <c r="T34" i="5"/>
  <c r="U34" i="5"/>
  <c r="W34" i="5"/>
  <c r="V34" i="5"/>
  <c r="I33" i="5"/>
  <c r="I32" i="5"/>
  <c r="O32" i="5"/>
  <c r="T32" i="5"/>
  <c r="U32" i="5"/>
  <c r="W32" i="5"/>
  <c r="V32" i="5"/>
  <c r="I31" i="5"/>
  <c r="I30" i="5"/>
  <c r="O30" i="5"/>
  <c r="T30" i="5"/>
  <c r="U30" i="5"/>
  <c r="W30" i="5"/>
  <c r="V30" i="5"/>
  <c r="H29" i="5"/>
  <c r="H28" i="5"/>
  <c r="O28" i="5"/>
  <c r="T28" i="5"/>
  <c r="U28" i="5"/>
  <c r="W28" i="5"/>
  <c r="I26" i="5"/>
  <c r="O26" i="5"/>
  <c r="T26" i="5"/>
  <c r="U26" i="5"/>
  <c r="W26" i="5"/>
  <c r="I24" i="5"/>
  <c r="O24" i="5"/>
  <c r="T24" i="5"/>
  <c r="U24" i="5"/>
  <c r="W24" i="5"/>
  <c r="U23" i="5"/>
  <c r="W23" i="5"/>
  <c r="V9" i="9"/>
  <c r="U9" i="9"/>
  <c r="W9" i="9"/>
  <c r="V13" i="9"/>
  <c r="U13" i="9"/>
  <c r="W13" i="9"/>
  <c r="V11" i="9"/>
  <c r="U11" i="9"/>
  <c r="W11" i="9"/>
  <c r="V15" i="9"/>
  <c r="U15" i="9"/>
  <c r="W15" i="9"/>
  <c r="V41" i="9"/>
  <c r="U41" i="9"/>
  <c r="W41" i="9"/>
  <c r="V42" i="9"/>
  <c r="U42" i="9"/>
  <c r="W42" i="9"/>
  <c r="V44" i="9"/>
  <c r="U44" i="9"/>
  <c r="W44" i="9"/>
  <c r="U8" i="9"/>
  <c r="W8" i="9"/>
  <c r="U10" i="9"/>
  <c r="W10" i="9"/>
  <c r="U12" i="9"/>
  <c r="W12" i="9"/>
  <c r="U14" i="9"/>
  <c r="W14" i="9"/>
  <c r="U45" i="9"/>
  <c r="W45" i="9"/>
  <c r="V20" i="9"/>
  <c r="U20" i="9"/>
  <c r="W20" i="9"/>
  <c r="V24" i="9"/>
  <c r="U24" i="9"/>
  <c r="W24" i="9"/>
  <c r="V28" i="9"/>
  <c r="U28" i="9"/>
  <c r="W28" i="9"/>
  <c r="V60" i="9"/>
  <c r="U60" i="9"/>
  <c r="W60" i="9"/>
  <c r="V19" i="9"/>
  <c r="U19" i="9"/>
  <c r="W19" i="9"/>
  <c r="V23" i="9"/>
  <c r="U23" i="9"/>
  <c r="W23" i="9"/>
  <c r="V27" i="9"/>
  <c r="U27" i="9"/>
  <c r="W27" i="9"/>
  <c r="V31" i="9"/>
  <c r="U31" i="9"/>
  <c r="W31" i="9"/>
  <c r="V59" i="9"/>
  <c r="U59" i="9"/>
  <c r="W59" i="9"/>
  <c r="V18" i="9"/>
  <c r="U18" i="9"/>
  <c r="W18" i="9"/>
  <c r="V22" i="9"/>
  <c r="U22" i="9"/>
  <c r="W22" i="9"/>
  <c r="V26" i="9"/>
  <c r="U26" i="9"/>
  <c r="W26" i="9"/>
  <c r="V30" i="9"/>
  <c r="U30" i="9"/>
  <c r="W30" i="9"/>
  <c r="V58" i="9"/>
  <c r="U58" i="9"/>
  <c r="W58" i="9"/>
  <c r="V62" i="9"/>
  <c r="U62" i="9"/>
  <c r="W62" i="9"/>
  <c r="V16" i="9"/>
  <c r="U16" i="9"/>
  <c r="W16" i="9"/>
  <c r="V56" i="9"/>
  <c r="U56" i="9"/>
  <c r="W56" i="9"/>
  <c r="V17" i="9"/>
  <c r="U17" i="9"/>
  <c r="W17" i="9"/>
  <c r="V21" i="9"/>
  <c r="U21" i="9"/>
  <c r="W21" i="9"/>
  <c r="V25" i="9"/>
  <c r="U25" i="9"/>
  <c r="W25" i="9"/>
  <c r="V29" i="9"/>
  <c r="U29" i="9"/>
  <c r="W29" i="9"/>
  <c r="V57" i="9"/>
  <c r="U57" i="9"/>
  <c r="W57" i="9"/>
  <c r="V61" i="9"/>
  <c r="U61" i="9"/>
  <c r="W61" i="9"/>
  <c r="U64" i="9"/>
  <c r="W64" i="9"/>
  <c r="V64" i="9"/>
  <c r="U68" i="9"/>
  <c r="W68" i="9"/>
  <c r="V68" i="9"/>
  <c r="V48" i="9"/>
  <c r="U48" i="9"/>
  <c r="W48" i="9"/>
  <c r="V49" i="9"/>
  <c r="U49" i="9"/>
  <c r="W49" i="9"/>
  <c r="V50" i="9"/>
  <c r="U50" i="9"/>
  <c r="W50" i="9"/>
  <c r="V51" i="9"/>
  <c r="U51" i="9"/>
  <c r="W51" i="9"/>
  <c r="V52" i="9"/>
  <c r="U52" i="9"/>
  <c r="W52" i="9"/>
  <c r="V53" i="9"/>
  <c r="U53" i="9"/>
  <c r="W53" i="9"/>
  <c r="V54" i="9"/>
  <c r="U54" i="9"/>
  <c r="W54" i="9"/>
  <c r="V55" i="9"/>
  <c r="U55" i="9"/>
  <c r="W55" i="9"/>
  <c r="V63" i="9"/>
  <c r="U63" i="9"/>
  <c r="W63" i="9"/>
  <c r="U67" i="9"/>
  <c r="W67" i="9"/>
  <c r="V67" i="9"/>
  <c r="U71" i="9"/>
  <c r="W71" i="9"/>
  <c r="V71" i="9"/>
  <c r="T40" i="9"/>
  <c r="T43" i="9"/>
  <c r="T46" i="9"/>
  <c r="T47" i="9"/>
  <c r="U66" i="9"/>
  <c r="W66" i="9"/>
  <c r="V66" i="9"/>
  <c r="U70" i="9"/>
  <c r="W70" i="9"/>
  <c r="V70" i="9"/>
  <c r="V32" i="9"/>
  <c r="V33" i="9"/>
  <c r="V34" i="9"/>
  <c r="V35" i="9"/>
  <c r="V36" i="9"/>
  <c r="V37" i="9"/>
  <c r="V38" i="9"/>
  <c r="V39" i="9"/>
  <c r="U65" i="9"/>
  <c r="W65" i="9"/>
  <c r="V65" i="9"/>
  <c r="U69" i="9"/>
  <c r="W69" i="9"/>
  <c r="V69" i="9"/>
  <c r="V48" i="5"/>
  <c r="U48" i="5"/>
  <c r="W48" i="5"/>
  <c r="V12" i="5"/>
  <c r="U12" i="5"/>
  <c r="W12" i="5"/>
  <c r="V29" i="2"/>
  <c r="U29" i="2"/>
  <c r="W29" i="2"/>
  <c r="U16" i="5"/>
  <c r="W16" i="5"/>
  <c r="V16" i="5"/>
  <c r="V49" i="5"/>
  <c r="U49" i="5"/>
  <c r="W49" i="5"/>
  <c r="V61" i="5"/>
  <c r="U61" i="5"/>
  <c r="W61" i="5"/>
  <c r="V44" i="5"/>
  <c r="U44" i="5"/>
  <c r="W44" i="5"/>
  <c r="V27" i="2"/>
  <c r="U27" i="2"/>
  <c r="W27" i="2"/>
  <c r="V41" i="5"/>
  <c r="U41" i="5"/>
  <c r="W41" i="5"/>
  <c r="U50" i="5"/>
  <c r="W50" i="5"/>
  <c r="V50" i="5"/>
  <c r="V47" i="5"/>
  <c r="U47" i="5"/>
  <c r="W47" i="5"/>
  <c r="U8" i="5"/>
  <c r="W8" i="5"/>
  <c r="V8" i="5"/>
  <c r="U62" i="5"/>
  <c r="W62" i="5"/>
  <c r="V62" i="5"/>
  <c r="U19" i="5"/>
  <c r="W19" i="5"/>
  <c r="V19" i="5"/>
  <c r="V14" i="5"/>
  <c r="U14" i="5"/>
  <c r="W14" i="5"/>
  <c r="O31" i="5"/>
  <c r="T31" i="5"/>
  <c r="O33" i="5"/>
  <c r="T33" i="5"/>
  <c r="O35" i="5"/>
  <c r="T35" i="5"/>
  <c r="V39" i="5"/>
  <c r="U39" i="5"/>
  <c r="W39" i="5"/>
  <c r="V57" i="5"/>
  <c r="U57" i="5"/>
  <c r="W57" i="5"/>
  <c r="N70" i="2"/>
  <c r="O70" i="2"/>
  <c r="T70" i="2"/>
  <c r="N45" i="5"/>
  <c r="O45" i="5"/>
  <c r="T45" i="5"/>
  <c r="U53" i="5"/>
  <c r="W53" i="5"/>
  <c r="V53" i="5"/>
  <c r="U13" i="5"/>
  <c r="W13" i="5"/>
  <c r="V13" i="5"/>
  <c r="V49" i="2"/>
  <c r="U49" i="2"/>
  <c r="W49" i="2"/>
  <c r="I55" i="5"/>
  <c r="O55" i="5"/>
  <c r="T55" i="5"/>
  <c r="I42" i="5"/>
  <c r="N42" i="5"/>
  <c r="U60" i="5"/>
  <c r="W60" i="5"/>
  <c r="V60" i="5"/>
  <c r="V15" i="5"/>
  <c r="U15" i="5"/>
  <c r="W15" i="5"/>
  <c r="V18" i="5"/>
  <c r="U18" i="5"/>
  <c r="W18" i="5"/>
  <c r="V21" i="5"/>
  <c r="U21" i="5"/>
  <c r="W21" i="5"/>
  <c r="V22" i="5"/>
  <c r="U22" i="5"/>
  <c r="W22" i="5"/>
  <c r="O25" i="5"/>
  <c r="T25" i="5"/>
  <c r="O27" i="5"/>
  <c r="T27" i="5"/>
  <c r="V24" i="5"/>
  <c r="V26" i="5"/>
  <c r="V28" i="5"/>
  <c r="O43" i="5"/>
  <c r="T43" i="5"/>
  <c r="V51" i="5"/>
  <c r="U51" i="5"/>
  <c r="W51" i="5"/>
  <c r="I29" i="5"/>
  <c r="N29" i="5"/>
  <c r="O29" i="5"/>
  <c r="T29" i="5"/>
  <c r="V46" i="5"/>
  <c r="U46" i="5"/>
  <c r="W46" i="5"/>
  <c r="V58" i="5"/>
  <c r="U58" i="5"/>
  <c r="W58" i="5"/>
  <c r="N63" i="5"/>
  <c r="I63" i="5"/>
  <c r="O10" i="5"/>
  <c r="T10" i="5"/>
  <c r="V61" i="2"/>
  <c r="U61" i="2"/>
  <c r="W61" i="2"/>
  <c r="N35" i="2"/>
  <c r="I35" i="2"/>
  <c r="O32" i="2"/>
  <c r="T32" i="2"/>
  <c r="O30" i="2"/>
  <c r="T30" i="2"/>
  <c r="O28" i="2"/>
  <c r="T28" i="2"/>
  <c r="O26" i="2"/>
  <c r="T26" i="2"/>
  <c r="U22" i="2"/>
  <c r="W22" i="2"/>
  <c r="V22" i="2"/>
  <c r="U21" i="2"/>
  <c r="W21" i="2"/>
  <c r="V21" i="2"/>
  <c r="U20" i="2"/>
  <c r="W20" i="2"/>
  <c r="V20" i="2"/>
  <c r="V18" i="2"/>
  <c r="U18" i="2"/>
  <c r="W18" i="2"/>
  <c r="O17" i="2"/>
  <c r="T17" i="2"/>
  <c r="V11" i="2"/>
  <c r="U11" i="2"/>
  <c r="W11" i="2"/>
  <c r="I52" i="2"/>
  <c r="N52" i="2"/>
  <c r="O52" i="2"/>
  <c r="T52" i="2"/>
  <c r="O42" i="2"/>
  <c r="T42" i="2"/>
  <c r="I54" i="5"/>
  <c r="O54" i="5"/>
  <c r="T54" i="5"/>
  <c r="N59" i="5"/>
  <c r="O59" i="5"/>
  <c r="T59" i="5"/>
  <c r="V68" i="2"/>
  <c r="U68" i="2"/>
  <c r="W68" i="2"/>
  <c r="V59" i="2"/>
  <c r="U59" i="2"/>
  <c r="W59" i="2"/>
  <c r="V55" i="2"/>
  <c r="U55" i="2"/>
  <c r="W55" i="2"/>
  <c r="V51" i="2"/>
  <c r="U46" i="2"/>
  <c r="W46" i="2"/>
  <c r="U36" i="2"/>
  <c r="W36" i="2"/>
  <c r="I25" i="2"/>
  <c r="N25" i="2"/>
  <c r="N47" i="2"/>
  <c r="I47" i="2"/>
  <c r="N50" i="2"/>
  <c r="I50" i="2"/>
  <c r="O35" i="2"/>
  <c r="T35" i="2"/>
  <c r="V62" i="2"/>
  <c r="U62" i="2"/>
  <c r="W62" i="2"/>
  <c r="U8" i="2"/>
  <c r="W8" i="2"/>
  <c r="V8" i="2"/>
  <c r="H33" i="2"/>
  <c r="I33" i="2"/>
  <c r="N33" i="2"/>
  <c r="O33" i="2"/>
  <c r="T33" i="2"/>
  <c r="O31" i="2"/>
  <c r="T31" i="2"/>
  <c r="V23" i="2"/>
  <c r="U23" i="2"/>
  <c r="W23" i="2"/>
  <c r="U16" i="2"/>
  <c r="W16" i="2"/>
  <c r="V16" i="2"/>
  <c r="V13" i="2"/>
  <c r="U13" i="2"/>
  <c r="W13" i="2"/>
  <c r="O71" i="2"/>
  <c r="T71" i="2"/>
  <c r="O65" i="2"/>
  <c r="T65" i="2"/>
  <c r="O60" i="2"/>
  <c r="T60" i="2"/>
  <c r="I38" i="5"/>
  <c r="O38" i="5"/>
  <c r="T38" i="5"/>
  <c r="I40" i="5"/>
  <c r="O40" i="5"/>
  <c r="T40" i="5"/>
  <c r="M63" i="5"/>
  <c r="N52" i="5"/>
  <c r="O52" i="5"/>
  <c r="T52" i="5"/>
  <c r="V17" i="5"/>
  <c r="V20" i="5"/>
  <c r="U48" i="2"/>
  <c r="W48" i="2"/>
  <c r="U40" i="2"/>
  <c r="W40" i="2"/>
  <c r="O39" i="2"/>
  <c r="T39" i="2"/>
  <c r="I64" i="2"/>
  <c r="M64" i="2"/>
  <c r="N64" i="2"/>
  <c r="H64" i="2"/>
  <c r="I36" i="5"/>
  <c r="O36" i="5"/>
  <c r="T36" i="5"/>
  <c r="I56" i="5"/>
  <c r="O56" i="5"/>
  <c r="T56" i="5"/>
  <c r="H63" i="5"/>
  <c r="O63" i="5"/>
  <c r="T63" i="5"/>
  <c r="O9" i="5"/>
  <c r="T9" i="5"/>
  <c r="U72" i="2"/>
  <c r="W72" i="2"/>
  <c r="O66" i="2"/>
  <c r="T66" i="2"/>
  <c r="O63" i="2"/>
  <c r="T63" i="2"/>
  <c r="U57" i="2"/>
  <c r="W57" i="2"/>
  <c r="V54" i="2"/>
  <c r="I38" i="2"/>
  <c r="O38" i="2"/>
  <c r="T38" i="2"/>
  <c r="N53" i="2"/>
  <c r="I53" i="2"/>
  <c r="O53" i="2"/>
  <c r="T53" i="2"/>
  <c r="N67" i="2"/>
  <c r="O67" i="2"/>
  <c r="T67" i="2"/>
  <c r="N58" i="2"/>
  <c r="O58" i="2"/>
  <c r="T58" i="2"/>
  <c r="T24" i="2"/>
  <c r="N30" i="7"/>
  <c r="I30" i="7"/>
  <c r="M40" i="6"/>
  <c r="M46" i="7"/>
  <c r="H46" i="7"/>
  <c r="M70" i="7"/>
  <c r="H70" i="7"/>
  <c r="M64" i="6"/>
  <c r="U12" i="7"/>
  <c r="W12" i="7"/>
  <c r="V12" i="7"/>
  <c r="V42" i="7"/>
  <c r="U42" i="7"/>
  <c r="W42" i="7"/>
  <c r="V60" i="7"/>
  <c r="U60" i="7"/>
  <c r="W60" i="7"/>
  <c r="U40" i="7"/>
  <c r="W40" i="7"/>
  <c r="V40" i="7"/>
  <c r="U44" i="7"/>
  <c r="W44" i="7"/>
  <c r="V44" i="7"/>
  <c r="V56" i="7"/>
  <c r="U56" i="7"/>
  <c r="W56" i="7"/>
  <c r="V19" i="2"/>
  <c r="U9" i="2"/>
  <c r="W9" i="2"/>
  <c r="U8" i="7"/>
  <c r="W8" i="7"/>
  <c r="V8" i="7"/>
  <c r="U35" i="7"/>
  <c r="W35" i="7"/>
  <c r="V35" i="7"/>
  <c r="V38" i="7"/>
  <c r="U38" i="7"/>
  <c r="W38" i="7"/>
  <c r="G64" i="2"/>
  <c r="H47" i="2"/>
  <c r="I45" i="2"/>
  <c r="O45" i="2"/>
  <c r="T45" i="2"/>
  <c r="I43" i="2"/>
  <c r="O43" i="2"/>
  <c r="T43" i="2"/>
  <c r="I41" i="2"/>
  <c r="O41" i="2"/>
  <c r="T41" i="2"/>
  <c r="I37" i="2"/>
  <c r="O37" i="2"/>
  <c r="T37" i="2"/>
  <c r="H25" i="2"/>
  <c r="O25" i="2"/>
  <c r="T25" i="2"/>
  <c r="M56" i="2"/>
  <c r="H56" i="2"/>
  <c r="O56" i="2"/>
  <c r="T56" i="2"/>
  <c r="V11" i="7"/>
  <c r="U21" i="7"/>
  <c r="W21" i="7"/>
  <c r="V21" i="7"/>
  <c r="V41" i="7"/>
  <c r="V59" i="7"/>
  <c r="I28" i="7"/>
  <c r="N28" i="7"/>
  <c r="O28" i="7"/>
  <c r="T28" i="7"/>
  <c r="U12" i="2"/>
  <c r="W12" i="2"/>
  <c r="V10" i="2"/>
  <c r="U9" i="7"/>
  <c r="W9" i="7"/>
  <c r="U17" i="7"/>
  <c r="W17" i="7"/>
  <c r="V17" i="7"/>
  <c r="V25" i="7"/>
  <c r="U45" i="7"/>
  <c r="W45" i="7"/>
  <c r="V45" i="7"/>
  <c r="V10" i="7"/>
  <c r="U10" i="7"/>
  <c r="W10" i="7"/>
  <c r="V14" i="7"/>
  <c r="U14" i="7"/>
  <c r="W14" i="7"/>
  <c r="V19" i="7"/>
  <c r="U19" i="7"/>
  <c r="W19" i="7"/>
  <c r="V24" i="7"/>
  <c r="U24" i="7"/>
  <c r="W24" i="7"/>
  <c r="N32" i="7"/>
  <c r="I32" i="7"/>
  <c r="O32" i="7"/>
  <c r="T32" i="7"/>
  <c r="U15" i="7"/>
  <c r="W15" i="7"/>
  <c r="V15" i="7"/>
  <c r="V23" i="7"/>
  <c r="U23" i="7"/>
  <c r="W23" i="7"/>
  <c r="N71" i="7"/>
  <c r="O71" i="7"/>
  <c r="T71" i="7"/>
  <c r="M30" i="7"/>
  <c r="H30" i="7"/>
  <c r="O30" i="7"/>
  <c r="T30" i="7"/>
  <c r="M54" i="7"/>
  <c r="H54" i="7"/>
  <c r="M48" i="6"/>
  <c r="U33" i="7"/>
  <c r="W33" i="7"/>
  <c r="N27" i="7"/>
  <c r="I27" i="7"/>
  <c r="O27" i="7"/>
  <c r="T27" i="7"/>
  <c r="N29" i="7"/>
  <c r="I29" i="7"/>
  <c r="O29" i="7"/>
  <c r="T29" i="7"/>
  <c r="N55" i="7"/>
  <c r="O55" i="7"/>
  <c r="T55" i="7"/>
  <c r="N58" i="7"/>
  <c r="I58" i="7"/>
  <c r="N37" i="7"/>
  <c r="I37" i="7"/>
  <c r="O37" i="7"/>
  <c r="T37" i="7"/>
  <c r="I61" i="7"/>
  <c r="N61" i="7"/>
  <c r="O61" i="7"/>
  <c r="T61" i="7"/>
  <c r="V62" i="7"/>
  <c r="N26" i="7"/>
  <c r="I26" i="7"/>
  <c r="O26" i="7"/>
  <c r="T26" i="7"/>
  <c r="I34" i="7"/>
  <c r="O34" i="7"/>
  <c r="T34" i="7"/>
  <c r="U39" i="7"/>
  <c r="W39" i="7"/>
  <c r="V39" i="7"/>
  <c r="O31" i="7"/>
  <c r="T31" i="7"/>
  <c r="N47" i="7"/>
  <c r="O47" i="7"/>
  <c r="T47" i="7"/>
  <c r="I36" i="7"/>
  <c r="O36" i="7"/>
  <c r="T36" i="7"/>
  <c r="I48" i="7"/>
  <c r="O48" i="7"/>
  <c r="T48" i="7"/>
  <c r="I49" i="7"/>
  <c r="O49" i="7"/>
  <c r="T49" i="7"/>
  <c r="I50" i="7"/>
  <c r="O50" i="7"/>
  <c r="T50" i="7"/>
  <c r="I51" i="7"/>
  <c r="O51" i="7"/>
  <c r="T51" i="7"/>
  <c r="I52" i="7"/>
  <c r="O52" i="7"/>
  <c r="T52" i="7"/>
  <c r="I53" i="7"/>
  <c r="O53" i="7"/>
  <c r="T53" i="7"/>
  <c r="I57" i="7"/>
  <c r="O57" i="7"/>
  <c r="T57" i="7"/>
  <c r="I64" i="7"/>
  <c r="O64" i="7"/>
  <c r="T64" i="7"/>
  <c r="I65" i="7"/>
  <c r="O65" i="7"/>
  <c r="T65" i="7"/>
  <c r="I66" i="7"/>
  <c r="O66" i="7"/>
  <c r="T66" i="7"/>
  <c r="I67" i="7"/>
  <c r="O67" i="7"/>
  <c r="T67" i="7"/>
  <c r="I68" i="7"/>
  <c r="O68" i="7"/>
  <c r="T68" i="7"/>
  <c r="I69" i="7"/>
  <c r="O69" i="7"/>
  <c r="T69" i="7"/>
  <c r="N63" i="7"/>
  <c r="O63" i="7"/>
  <c r="T63" i="7"/>
  <c r="V47" i="9"/>
  <c r="U47" i="9"/>
  <c r="W47" i="9"/>
  <c r="V46" i="9"/>
  <c r="U46" i="9"/>
  <c r="W46" i="9"/>
  <c r="V43" i="9"/>
  <c r="U43" i="9"/>
  <c r="W43" i="9"/>
  <c r="V40" i="9"/>
  <c r="U40" i="9"/>
  <c r="W40" i="9"/>
  <c r="V25" i="2"/>
  <c r="U25" i="2"/>
  <c r="W25" i="2"/>
  <c r="U52" i="5"/>
  <c r="W52" i="5"/>
  <c r="V52" i="5"/>
  <c r="U63" i="7"/>
  <c r="W63" i="7"/>
  <c r="V63" i="7"/>
  <c r="V53" i="2"/>
  <c r="U53" i="2"/>
  <c r="W53" i="2"/>
  <c r="V38" i="2"/>
  <c r="U38" i="2"/>
  <c r="W38" i="2"/>
  <c r="V29" i="5"/>
  <c r="U29" i="5"/>
  <c r="W29" i="5"/>
  <c r="V59" i="5"/>
  <c r="U59" i="5"/>
  <c r="W59" i="5"/>
  <c r="U47" i="7"/>
  <c r="W47" i="7"/>
  <c r="V47" i="7"/>
  <c r="U56" i="2"/>
  <c r="W56" i="2"/>
  <c r="V56" i="2"/>
  <c r="V67" i="2"/>
  <c r="U67" i="2"/>
  <c r="W67" i="2"/>
  <c r="U49" i="7"/>
  <c r="W49" i="7"/>
  <c r="V49" i="7"/>
  <c r="V27" i="7"/>
  <c r="U27" i="7"/>
  <c r="W27" i="7"/>
  <c r="V28" i="7"/>
  <c r="U28" i="7"/>
  <c r="W28" i="7"/>
  <c r="N70" i="7"/>
  <c r="I70" i="7"/>
  <c r="O70" i="7"/>
  <c r="T70" i="7"/>
  <c r="V63" i="2"/>
  <c r="U63" i="2"/>
  <c r="W63" i="2"/>
  <c r="V39" i="2"/>
  <c r="U39" i="2"/>
  <c r="W39" i="2"/>
  <c r="V33" i="2"/>
  <c r="U33" i="2"/>
  <c r="W33" i="2"/>
  <c r="V31" i="5"/>
  <c r="U31" i="5"/>
  <c r="W31" i="5"/>
  <c r="V48" i="7"/>
  <c r="U48" i="7"/>
  <c r="W48" i="7"/>
  <c r="N46" i="7"/>
  <c r="I46" i="7"/>
  <c r="O46" i="7"/>
  <c r="T46" i="7"/>
  <c r="V66" i="2"/>
  <c r="U66" i="2"/>
  <c r="W66" i="2"/>
  <c r="U60" i="2"/>
  <c r="W60" i="2"/>
  <c r="V60" i="2"/>
  <c r="V35" i="2"/>
  <c r="U35" i="2"/>
  <c r="W35" i="2"/>
  <c r="V26" i="2"/>
  <c r="U26" i="2"/>
  <c r="W26" i="2"/>
  <c r="U10" i="5"/>
  <c r="W10" i="5"/>
  <c r="V10" i="5"/>
  <c r="V43" i="5"/>
  <c r="U43" i="5"/>
  <c r="W43" i="5"/>
  <c r="V70" i="2"/>
  <c r="U70" i="2"/>
  <c r="W70" i="2"/>
  <c r="U53" i="7"/>
  <c r="W53" i="7"/>
  <c r="V53" i="7"/>
  <c r="U26" i="7"/>
  <c r="W26" i="7"/>
  <c r="V26" i="7"/>
  <c r="U71" i="7"/>
  <c r="W71" i="7"/>
  <c r="V71" i="7"/>
  <c r="V43" i="2"/>
  <c r="U43" i="2"/>
  <c r="W43" i="2"/>
  <c r="V52" i="2"/>
  <c r="U52" i="2"/>
  <c r="W52" i="2"/>
  <c r="V32" i="2"/>
  <c r="U32" i="2"/>
  <c r="W32" i="2"/>
  <c r="U45" i="5"/>
  <c r="W45" i="5"/>
  <c r="V45" i="5"/>
  <c r="V65" i="7"/>
  <c r="U65" i="7"/>
  <c r="W65" i="7"/>
  <c r="U34" i="7"/>
  <c r="W34" i="7"/>
  <c r="V34" i="7"/>
  <c r="U55" i="7"/>
  <c r="W55" i="7"/>
  <c r="V55" i="7"/>
  <c r="V45" i="2"/>
  <c r="U45" i="2"/>
  <c r="W45" i="2"/>
  <c r="U68" i="7"/>
  <c r="W68" i="7"/>
  <c r="V68" i="7"/>
  <c r="V51" i="7"/>
  <c r="U51" i="7"/>
  <c r="W51" i="7"/>
  <c r="V31" i="7"/>
  <c r="U31" i="7"/>
  <c r="W31" i="7"/>
  <c r="U29" i="7"/>
  <c r="W29" i="7"/>
  <c r="V29" i="7"/>
  <c r="V37" i="2"/>
  <c r="U37" i="2"/>
  <c r="W37" i="2"/>
  <c r="U65" i="2"/>
  <c r="W65" i="2"/>
  <c r="V65" i="2"/>
  <c r="U54" i="5"/>
  <c r="W54" i="5"/>
  <c r="V54" i="5"/>
  <c r="V28" i="2"/>
  <c r="U28" i="2"/>
  <c r="W28" i="2"/>
  <c r="V27" i="5"/>
  <c r="U27" i="5"/>
  <c r="W27" i="5"/>
  <c r="V35" i="5"/>
  <c r="U35" i="5"/>
  <c r="W35" i="5"/>
  <c r="V66" i="7"/>
  <c r="U66" i="7"/>
  <c r="W66" i="7"/>
  <c r="V61" i="7"/>
  <c r="U61" i="7"/>
  <c r="W61" i="7"/>
  <c r="V24" i="2"/>
  <c r="U24" i="2"/>
  <c r="W24" i="2"/>
  <c r="V63" i="5"/>
  <c r="U63" i="5"/>
  <c r="W63" i="5"/>
  <c r="U38" i="5"/>
  <c r="W38" i="5"/>
  <c r="V38" i="5"/>
  <c r="V55" i="5"/>
  <c r="U55" i="5"/>
  <c r="W55" i="5"/>
  <c r="V69" i="7"/>
  <c r="U69" i="7"/>
  <c r="W69" i="7"/>
  <c r="V52" i="7"/>
  <c r="U52" i="7"/>
  <c r="W52" i="7"/>
  <c r="V37" i="7"/>
  <c r="U37" i="7"/>
  <c r="W37" i="7"/>
  <c r="V58" i="2"/>
  <c r="U58" i="2"/>
  <c r="W58" i="2"/>
  <c r="U64" i="7"/>
  <c r="W64" i="7"/>
  <c r="V64" i="7"/>
  <c r="V36" i="7"/>
  <c r="U36" i="7"/>
  <c r="W36" i="7"/>
  <c r="U30" i="7"/>
  <c r="W30" i="7"/>
  <c r="V30" i="7"/>
  <c r="V32" i="7"/>
  <c r="U32" i="7"/>
  <c r="W32" i="7"/>
  <c r="O47" i="2"/>
  <c r="T47" i="2"/>
  <c r="U56" i="5"/>
  <c r="W56" i="5"/>
  <c r="V56" i="5"/>
  <c r="U67" i="7"/>
  <c r="W67" i="7"/>
  <c r="V67" i="7"/>
  <c r="V57" i="7"/>
  <c r="U57" i="7"/>
  <c r="W57" i="7"/>
  <c r="U50" i="7"/>
  <c r="W50" i="7"/>
  <c r="V50" i="7"/>
  <c r="O58" i="7"/>
  <c r="T58" i="7"/>
  <c r="N54" i="7"/>
  <c r="I54" i="7"/>
  <c r="O54" i="7"/>
  <c r="T54" i="7"/>
  <c r="V41" i="2"/>
  <c r="U41" i="2"/>
  <c r="W41" i="2"/>
  <c r="O64" i="2"/>
  <c r="T64" i="2"/>
  <c r="U9" i="5"/>
  <c r="W9" i="5"/>
  <c r="V9" i="5"/>
  <c r="U36" i="5"/>
  <c r="W36" i="5"/>
  <c r="V36" i="5"/>
  <c r="U40" i="5"/>
  <c r="W40" i="5"/>
  <c r="V40" i="5"/>
  <c r="U71" i="2"/>
  <c r="W71" i="2"/>
  <c r="V71" i="2"/>
  <c r="V31" i="2"/>
  <c r="U31" i="2"/>
  <c r="W31" i="2"/>
  <c r="O50" i="2"/>
  <c r="T50" i="2"/>
  <c r="V42" i="2"/>
  <c r="U42" i="2"/>
  <c r="W42" i="2"/>
  <c r="V17" i="2"/>
  <c r="U17" i="2"/>
  <c r="W17" i="2"/>
  <c r="V30" i="2"/>
  <c r="U30" i="2"/>
  <c r="W30" i="2"/>
  <c r="V25" i="5"/>
  <c r="U25" i="5"/>
  <c r="W25" i="5"/>
  <c r="O42" i="5"/>
  <c r="T42" i="5"/>
  <c r="V33" i="5"/>
  <c r="U33" i="5"/>
  <c r="W33" i="5"/>
  <c r="U54" i="7"/>
  <c r="W54" i="7"/>
  <c r="V54" i="7"/>
  <c r="V70" i="7"/>
  <c r="U70" i="7"/>
  <c r="W70" i="7"/>
  <c r="V46" i="7"/>
  <c r="U46" i="7"/>
  <c r="W46" i="7"/>
  <c r="U58" i="7"/>
  <c r="W58" i="7"/>
  <c r="V58" i="7"/>
  <c r="V47" i="2"/>
  <c r="U47" i="2"/>
  <c r="W47" i="2"/>
  <c r="U42" i="5"/>
  <c r="W42" i="5"/>
  <c r="V42" i="5"/>
  <c r="V50" i="2"/>
  <c r="U50" i="2"/>
  <c r="W50" i="2"/>
  <c r="V64" i="2"/>
  <c r="U64" i="2"/>
  <c r="W6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C16" authorId="0" shapeId="0" xr:uid="{00000000-0006-0000-0300-000001000000}">
      <text>
        <r>
          <rPr>
            <b/>
            <sz val="9"/>
            <color indexed="81"/>
            <rFont val="Verdana"/>
            <family val="2"/>
          </rPr>
          <t>Three part seasonal tariff. The 2 months with shoulder rates have been proportionally 
allocated to the peak rate</t>
        </r>
        <r>
          <rPr>
            <sz val="9"/>
            <color indexed="81"/>
            <rFont val="Verdana"/>
            <family val="2"/>
          </rPr>
          <t xml:space="preserve">
</t>
        </r>
      </text>
    </comment>
    <comment ref="C24" authorId="0" shapeId="0" xr:uid="{00000000-0006-0000-0300-000002000000}">
      <text>
        <r>
          <rPr>
            <b/>
            <sz val="9"/>
            <color indexed="81"/>
            <rFont val="Verdana"/>
            <family val="2"/>
          </rPr>
          <t xml:space="preserve">Three part seasonal tariff. The 2 months with shoulder rates have been proportionally 
allocated to the peak rate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G10" authorId="0" shapeId="0" xr:uid="{00000000-0006-0000-0600-000001000000}">
      <text>
        <r>
          <rPr>
            <b/>
            <sz val="9"/>
            <color indexed="81"/>
            <rFont val="Verdana"/>
            <family val="2"/>
          </rPr>
          <t>Three part seasonal tariff. The 2 months with shoulder rates have been proportionally 
allocated to the peak rate</t>
        </r>
      </text>
    </comment>
    <comment ref="G18" authorId="0" shapeId="0" xr:uid="{00000000-0006-0000-0600-000002000000}">
      <text>
        <r>
          <rPr>
            <b/>
            <sz val="9"/>
            <color indexed="81"/>
            <rFont val="Verdana"/>
            <family val="2"/>
          </rPr>
          <t>Three part seasonal tariff. The 2 months with shoulder rates have been proportionally 
allocated to the peak rate</t>
        </r>
      </text>
    </comment>
  </commentList>
</comments>
</file>

<file path=xl/sharedStrings.xml><?xml version="1.0" encoding="utf-8"?>
<sst xmlns="http://schemas.openxmlformats.org/spreadsheetml/2006/main" count="4119" uniqueCount="598">
  <si>
    <t>3rd step (MJ)</t>
    <phoneticPr fontId="3" type="noConversion"/>
  </si>
  <si>
    <t>Retailer</t>
  </si>
  <si>
    <t>Annual bill incl conditional discounts (incl GST)</t>
    <phoneticPr fontId="3" type="noConversion"/>
  </si>
  <si>
    <t>1st shoulder rate (c/MJ)</t>
    <phoneticPr fontId="3" type="noConversion"/>
  </si>
  <si>
    <t>Dual Fuel discount off bill (%)</t>
    <phoneticPr fontId="3" type="noConversion"/>
  </si>
  <si>
    <t>Dual Fuel discount off usage (%)</t>
    <phoneticPr fontId="3" type="noConversion"/>
  </si>
  <si>
    <t>Contract length (months)</t>
    <phoneticPr fontId="3" type="noConversion"/>
  </si>
  <si>
    <t>ETF (Y/N)</t>
    <phoneticPr fontId="3" type="noConversion"/>
  </si>
  <si>
    <t>Limited benefit period? (months)</t>
    <phoneticPr fontId="3" type="noConversion"/>
  </si>
  <si>
    <t>Other Direct Debit Incentive (y/n)</t>
    <phoneticPr fontId="3" type="noConversion"/>
  </si>
  <si>
    <t>Other incentives</t>
    <phoneticPr fontId="3" type="noConversion"/>
  </si>
  <si>
    <t>Incentive type</t>
    <phoneticPr fontId="3" type="noConversion"/>
  </si>
  <si>
    <t>Approx. incentive value ($)</t>
    <phoneticPr fontId="3" type="noConversion"/>
  </si>
  <si>
    <t>Dual fuel condition? (Y/N)</t>
    <phoneticPr fontId="3" type="noConversion"/>
  </si>
  <si>
    <t>Comments</t>
    <phoneticPr fontId="3" type="noConversion"/>
  </si>
  <si>
    <t>VIC</t>
    <phoneticPr fontId="3" type="noConversion"/>
  </si>
  <si>
    <t>Multinet 1</t>
    <phoneticPr fontId="3" type="noConversion"/>
  </si>
  <si>
    <t>Origin Energy</t>
    <phoneticPr fontId="3" type="noConversion"/>
  </si>
  <si>
    <t>ID</t>
  </si>
  <si>
    <t>Timestamp</t>
    <phoneticPr fontId="3" type="noConversion"/>
  </si>
  <si>
    <t>State</t>
    <phoneticPr fontId="3" type="noConversion"/>
  </si>
  <si>
    <t>4th shoulder rate (c/MJ)</t>
    <phoneticPr fontId="3" type="noConversion"/>
  </si>
  <si>
    <t>5th shoulder rate (c/MJ)</t>
    <phoneticPr fontId="3" type="noConversion"/>
  </si>
  <si>
    <t>4th step (MJ)</t>
    <phoneticPr fontId="3" type="noConversion"/>
  </si>
  <si>
    <t>$50 welcome credit if signing up online</t>
    <phoneticPr fontId="3" type="noConversion"/>
  </si>
  <si>
    <t>Covau</t>
    <phoneticPr fontId="3" type="noConversion"/>
  </si>
  <si>
    <t>Click Energy</t>
    <phoneticPr fontId="3" type="noConversion"/>
  </si>
  <si>
    <t>E-billing only. Monthly billing</t>
    <phoneticPr fontId="3" type="noConversion"/>
  </si>
  <si>
    <t>Red Energy</t>
    <phoneticPr fontId="3" type="noConversion"/>
  </si>
  <si>
    <t>Living Energy Saver</t>
    <phoneticPr fontId="3" type="noConversion"/>
  </si>
  <si>
    <t>Lumo Energy</t>
    <phoneticPr fontId="3" type="noConversion"/>
  </si>
  <si>
    <t>n</t>
    <phoneticPr fontId="3" type="noConversion"/>
  </si>
  <si>
    <t>$25 account credit for customers that sign up online and 1 Village Gold Class movie ticket voucher every 3 months (max 8 vouchers)</t>
    <phoneticPr fontId="3" type="noConversion"/>
  </si>
  <si>
    <t>Momentum Energy</t>
    <phoneticPr fontId="3" type="noConversion"/>
  </si>
  <si>
    <t>Market offer</t>
    <phoneticPr fontId="3" type="noConversion"/>
  </si>
  <si>
    <t xml:space="preserve">Small Business Gas Market Offers </t>
    <phoneticPr fontId="3" type="noConversion"/>
  </si>
  <si>
    <t xml:space="preserve">Summer bill 2nd block Off-peak </t>
  </si>
  <si>
    <t>Summer bill 3rd block Off-peak</t>
  </si>
  <si>
    <t>Summer bill 4th block Off-peak</t>
  </si>
  <si>
    <t xml:space="preserve">Summer bill Off-peak balance </t>
  </si>
  <si>
    <t>Supply charge (per annum)</t>
    <phoneticPr fontId="3" type="noConversion"/>
  </si>
  <si>
    <t>Proportion peak time (%)</t>
    <phoneticPr fontId="3" type="noConversion"/>
  </si>
  <si>
    <t>Proportion off-peak time (%)</t>
    <phoneticPr fontId="3" type="noConversion"/>
  </si>
  <si>
    <t>Number of peak bills</t>
    <phoneticPr fontId="3" type="noConversion"/>
  </si>
  <si>
    <t>Number of off-peak bills</t>
    <phoneticPr fontId="3" type="noConversion"/>
  </si>
  <si>
    <t>Name</t>
    <phoneticPr fontId="3" type="noConversion"/>
  </si>
  <si>
    <t>Supply (c/day)</t>
  </si>
  <si>
    <t>POT discount off bill (%)</t>
    <phoneticPr fontId="3" type="noConversion"/>
  </si>
  <si>
    <t>Guaranteed discount off usage (%)</t>
    <phoneticPr fontId="3" type="noConversion"/>
  </si>
  <si>
    <t>N</t>
  </si>
  <si>
    <t>Tab colors:</t>
  </si>
  <si>
    <t>April</t>
  </si>
  <si>
    <t>VIC Workbook 2 - Gas Market offers</t>
  </si>
  <si>
    <t>Winter bill 2nd block peak</t>
  </si>
  <si>
    <t>Business Savers</t>
    <phoneticPr fontId="3" type="noConversion"/>
  </si>
  <si>
    <t>$100 credit if signing up online</t>
    <phoneticPr fontId="3" type="noConversion"/>
  </si>
  <si>
    <t>Small Office Plus Online</t>
  </si>
  <si>
    <t>Pricing zone</t>
    <phoneticPr fontId="3" type="noConversion"/>
  </si>
  <si>
    <t>Effective from</t>
    <phoneticPr fontId="3" type="noConversion"/>
  </si>
  <si>
    <t>2nd shoulder rate (c/MJ)</t>
    <phoneticPr fontId="3" type="noConversion"/>
  </si>
  <si>
    <t>3rd shoulder rate (c/MJ)</t>
    <phoneticPr fontId="3" type="noConversion"/>
  </si>
  <si>
    <t>6th off-peak rate (c/MJ)</t>
    <phoneticPr fontId="3" type="noConversion"/>
  </si>
  <si>
    <t>Business Saver</t>
    <phoneticPr fontId="3" type="noConversion"/>
  </si>
  <si>
    <t>6th shoulder rate (c/MJ)</t>
    <phoneticPr fontId="3" type="noConversion"/>
  </si>
  <si>
    <t>Seasonal? (y/n)</t>
    <phoneticPr fontId="3" type="noConversion"/>
  </si>
  <si>
    <t>5th step (MJ)</t>
    <phoneticPr fontId="3" type="noConversion"/>
  </si>
  <si>
    <t>1st peak rate (c/MJ)</t>
    <phoneticPr fontId="3" type="noConversion"/>
  </si>
  <si>
    <t>2nd peak rate (c/MJ)</t>
    <phoneticPr fontId="3" type="noConversion"/>
  </si>
  <si>
    <t>3rd peak rate (c/MJ)</t>
    <phoneticPr fontId="3" type="noConversion"/>
  </si>
  <si>
    <t>4th peak rate (c/MJ)</t>
    <phoneticPr fontId="3" type="noConversion"/>
  </si>
  <si>
    <t>5th peak rate (c/MJ)</t>
    <phoneticPr fontId="3" type="noConversion"/>
  </si>
  <si>
    <t>6th peak rate (c/MJ)</t>
    <phoneticPr fontId="3" type="noConversion"/>
  </si>
  <si>
    <t>1st off-peak rate (c/MJ)</t>
    <phoneticPr fontId="3" type="noConversion"/>
  </si>
  <si>
    <t>2nd off-peak rate (c/MJ)</t>
    <phoneticPr fontId="3" type="noConversion"/>
  </si>
  <si>
    <t>3rd off-peak rate (c/MJ)</t>
    <phoneticPr fontId="3" type="noConversion"/>
  </si>
  <si>
    <t>Annual bill incl conditional discounts</t>
    <phoneticPr fontId="3" type="noConversion"/>
  </si>
  <si>
    <t>E-bill discount off bill (%)</t>
    <phoneticPr fontId="3" type="noConversion"/>
  </si>
  <si>
    <t>Exit fee (yes/no)</t>
    <phoneticPr fontId="3" type="noConversion"/>
  </si>
  <si>
    <t>Envestra North</t>
    <phoneticPr fontId="3" type="noConversion"/>
  </si>
  <si>
    <t>AGL</t>
    <phoneticPr fontId="3" type="noConversion"/>
  </si>
  <si>
    <t>bi-monthly</t>
    <phoneticPr fontId="3" type="noConversion"/>
  </si>
  <si>
    <t>Envestra Central 1</t>
    <phoneticPr fontId="3" type="noConversion"/>
  </si>
  <si>
    <t>AGL</t>
    <phoneticPr fontId="3" type="noConversion"/>
  </si>
  <si>
    <t>Simply Energy</t>
    <phoneticPr fontId="3" type="noConversion"/>
  </si>
  <si>
    <t>Ausnet Central 1</t>
    <phoneticPr fontId="3" type="noConversion"/>
  </si>
  <si>
    <t>Ausnet Central 2</t>
  </si>
  <si>
    <t>Summer or winter peak (s/w)</t>
    <phoneticPr fontId="3" type="noConversion"/>
  </si>
  <si>
    <t>Guaranteed discount off bill (%)</t>
    <phoneticPr fontId="3" type="noConversion"/>
  </si>
  <si>
    <t>Winter bill 3rd block peak</t>
  </si>
  <si>
    <t>Winter bill 4th block peak</t>
  </si>
  <si>
    <t>Winter bill Peak balance</t>
  </si>
  <si>
    <t>Y</t>
    <phoneticPr fontId="3" type="noConversion"/>
  </si>
  <si>
    <t>EnergyAustralia</t>
    <phoneticPr fontId="3" type="noConversion"/>
  </si>
  <si>
    <t>Multinet 2</t>
    <phoneticPr fontId="3" type="noConversion"/>
  </si>
  <si>
    <t>Envestra North</t>
    <phoneticPr fontId="3" type="noConversion"/>
  </si>
  <si>
    <t>Envestra Central 1</t>
    <phoneticPr fontId="3" type="noConversion"/>
  </si>
  <si>
    <t>VIC</t>
    <phoneticPr fontId="3" type="noConversion"/>
  </si>
  <si>
    <t>Multinet 2</t>
    <phoneticPr fontId="3" type="noConversion"/>
  </si>
  <si>
    <t>AGL</t>
    <phoneticPr fontId="3" type="noConversion"/>
  </si>
  <si>
    <t>VICTORIA</t>
    <phoneticPr fontId="3" type="noConversion"/>
  </si>
  <si>
    <t>Insert annual consumption (Mj):</t>
    <phoneticPr fontId="3" type="noConversion"/>
  </si>
  <si>
    <t>Gas offers</t>
    <phoneticPr fontId="3" type="noConversion"/>
  </si>
  <si>
    <t>Pricing zone</t>
    <phoneticPr fontId="3" type="noConversion"/>
  </si>
  <si>
    <t>Annual bill (excl GST)</t>
    <phoneticPr fontId="3" type="noConversion"/>
  </si>
  <si>
    <t>Guaranteed discount off usage (%)</t>
    <phoneticPr fontId="3" type="noConversion"/>
  </si>
  <si>
    <t>POT discount off bill (%)</t>
    <phoneticPr fontId="3" type="noConversion"/>
  </si>
  <si>
    <t>bi-monthly</t>
    <phoneticPr fontId="3" type="noConversion"/>
  </si>
  <si>
    <t>bi-monthly</t>
    <phoneticPr fontId="3" type="noConversion"/>
  </si>
  <si>
    <t>y</t>
    <phoneticPr fontId="3" type="noConversion"/>
  </si>
  <si>
    <t>Note: Annual consumption will be allocated to winter peak and summer off-peak as per retail offer (e.g a four month winter peak equals 33.33% of the year)</t>
  </si>
  <si>
    <t>Winter bill 1st block peak</t>
  </si>
  <si>
    <t>block type</t>
    <phoneticPr fontId="3" type="noConversion"/>
  </si>
  <si>
    <t>1st step (MJ)</t>
    <phoneticPr fontId="3" type="noConversion"/>
  </si>
  <si>
    <t>2nd step (MJ)</t>
    <phoneticPr fontId="3" type="noConversion"/>
  </si>
  <si>
    <t xml:space="preserve">*The spreadsheets are interactive where the user can adjust annual consumption (Mj) </t>
    <phoneticPr fontId="3" type="noConversion"/>
  </si>
  <si>
    <t>All red cells contain variables for the user to insert</t>
    <phoneticPr fontId="3" type="noConversion"/>
  </si>
  <si>
    <t>Business Premium</t>
    <phoneticPr fontId="3" type="noConversion"/>
  </si>
  <si>
    <t>Business Prime Gas</t>
    <phoneticPr fontId="3" type="noConversion"/>
  </si>
  <si>
    <t>4th off-peak rate (c/MJ)</t>
    <phoneticPr fontId="3" type="noConversion"/>
  </si>
  <si>
    <t>5th off-peak rate (c/MJ)</t>
    <phoneticPr fontId="3" type="noConversion"/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</si>
  <si>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3" type="noConversion"/>
  </si>
  <si>
    <t>SME Tariff-Tracker</t>
    <phoneticPr fontId="3" type="noConversion"/>
  </si>
  <si>
    <t>DISCLAIMER:</t>
  </si>
  <si>
    <t xml:space="preserve">The energy offers, tariffs and bill calculations presented in this workbook should be used as a general guide only and should not be </t>
  </si>
  <si>
    <t>Purpose of SME Tariff-Tracking project:project</t>
    <phoneticPr fontId="3" type="noConversion"/>
  </si>
  <si>
    <t xml:space="preserve">relied upon. The workbook is not an appropriate substitute for obtaining an offer from an energy retailer.  The information presented </t>
  </si>
  <si>
    <t>The main purpose of this workbook is to provide consumer advocates with a tool to track and analyse</t>
  </si>
  <si>
    <t xml:space="preserve">in the workbook is not provided as financial advice. While we have taken great care to ensure accuracy of the information provided in this </t>
  </si>
  <si>
    <t>Retailer</t>
    <phoneticPr fontId="3" type="noConversion"/>
  </si>
  <si>
    <t>Offer</t>
    <phoneticPr fontId="3" type="noConversion"/>
  </si>
  <si>
    <t>Summer bill 1st block Off-peak</t>
    <phoneticPr fontId="3" type="noConversion"/>
  </si>
  <si>
    <t>Guaranteed discount off bill (%)</t>
    <phoneticPr fontId="3" type="noConversion"/>
  </si>
  <si>
    <t>POT discount off usage (%)</t>
    <phoneticPr fontId="3" type="noConversion"/>
  </si>
  <si>
    <t>Annual bill incl guaranteed discounts</t>
    <phoneticPr fontId="3" type="noConversion"/>
  </si>
  <si>
    <t>VIC</t>
    <phoneticPr fontId="3" type="noConversion"/>
  </si>
  <si>
    <t>Multinet 2</t>
    <phoneticPr fontId="3" type="noConversion"/>
  </si>
  <si>
    <t>Origin Energy</t>
    <phoneticPr fontId="3" type="noConversion"/>
  </si>
  <si>
    <t>bi-monthly</t>
    <phoneticPr fontId="3" type="noConversion"/>
  </si>
  <si>
    <t>Envestra North</t>
    <phoneticPr fontId="3" type="noConversion"/>
  </si>
  <si>
    <t>Envestra Central 1</t>
    <phoneticPr fontId="3" type="noConversion"/>
  </si>
  <si>
    <t>Envestra Central 2</t>
  </si>
  <si>
    <t>Ausnet West</t>
    <phoneticPr fontId="3" type="noConversion"/>
  </si>
  <si>
    <t>E-bill discount off usage (%)</t>
    <phoneticPr fontId="3" type="noConversion"/>
  </si>
  <si>
    <t>Everyday Saver Business</t>
    <phoneticPr fontId="3" type="noConversion"/>
  </si>
  <si>
    <t>Annual bill incl guaranteed discounts (incl GST)</t>
    <phoneticPr fontId="3" type="noConversion"/>
  </si>
  <si>
    <t>POT discount off usage (%)</t>
    <phoneticPr fontId="3" type="noConversion"/>
  </si>
  <si>
    <t>DD discount off bill (%)</t>
    <phoneticPr fontId="3" type="noConversion"/>
  </si>
  <si>
    <t>DD discount off usage (%)</t>
    <phoneticPr fontId="3" type="noConversion"/>
  </si>
  <si>
    <t>Ausnet West</t>
    <phoneticPr fontId="3" type="noConversion"/>
  </si>
  <si>
    <t>Ausnet Central 1</t>
    <phoneticPr fontId="3" type="noConversion"/>
  </si>
  <si>
    <t>Multinet 1</t>
    <phoneticPr fontId="3" type="noConversion"/>
  </si>
  <si>
    <t>AGL</t>
    <phoneticPr fontId="3" type="noConversion"/>
  </si>
  <si>
    <t>Account credit</t>
    <phoneticPr fontId="3" type="noConversion"/>
  </si>
  <si>
    <t>N</t>
    <phoneticPr fontId="3" type="noConversion"/>
  </si>
  <si>
    <t>y</t>
    <phoneticPr fontId="3" type="noConversion"/>
  </si>
  <si>
    <t>w</t>
    <phoneticPr fontId="3" type="noConversion"/>
  </si>
  <si>
    <t>bi-monthly</t>
    <phoneticPr fontId="3" type="noConversion"/>
  </si>
  <si>
    <t>y</t>
    <phoneticPr fontId="3" type="noConversion"/>
  </si>
  <si>
    <t>w</t>
    <phoneticPr fontId="3" type="noConversion"/>
  </si>
  <si>
    <t>n</t>
    <phoneticPr fontId="3" type="noConversion"/>
  </si>
  <si>
    <t>N</t>
    <phoneticPr fontId="3" type="noConversion"/>
  </si>
  <si>
    <t>Little River</t>
  </si>
  <si>
    <t>Tabilk</t>
  </si>
  <si>
    <t>North Melbourne</t>
  </si>
  <si>
    <t>St Andrews</t>
  </si>
  <si>
    <t>Warrnambool</t>
  </si>
  <si>
    <t>Altona</t>
  </si>
  <si>
    <t>Lara</t>
  </si>
  <si>
    <t>Balwyn North</t>
  </si>
  <si>
    <t>Belgrave</t>
  </si>
  <si>
    <t>Nagambie</t>
  </si>
  <si>
    <t>Parkville</t>
  </si>
  <si>
    <t>Healesville</t>
  </si>
  <si>
    <t>Koroit</t>
  </si>
  <si>
    <t>Braybrook</t>
  </si>
  <si>
    <t>Corio</t>
  </si>
  <si>
    <t>Bulleen</t>
  </si>
  <si>
    <t>Caulfield</t>
  </si>
  <si>
    <t>Toolamba</t>
  </si>
  <si>
    <t>Carlton</t>
  </si>
  <si>
    <t>Hallam</t>
  </si>
  <si>
    <t>Port Fairy</t>
  </si>
  <si>
    <t>Sunshine</t>
  </si>
  <si>
    <t>North Geelong</t>
  </si>
  <si>
    <t>Templestowe Lower</t>
  </si>
  <si>
    <t>Hopetoun Gardens</t>
  </si>
  <si>
    <t>Tatura</t>
  </si>
  <si>
    <t>Carlton North</t>
  </si>
  <si>
    <t>Narre Warren</t>
  </si>
  <si>
    <t>Hamilton</t>
  </si>
  <si>
    <t>St Albans</t>
  </si>
  <si>
    <t>Grovedale</t>
  </si>
  <si>
    <t>Templestowe</t>
  </si>
  <si>
    <t>Carnegie</t>
  </si>
  <si>
    <t>Byrneside</t>
  </si>
  <si>
    <t>Brunswick</t>
  </si>
  <si>
    <t>Berwick</t>
  </si>
  <si>
    <t>Portland</t>
  </si>
  <si>
    <t>Deer Park</t>
  </si>
  <si>
    <t>Herne Hill</t>
  </si>
  <si>
    <t>Doncaster East</t>
  </si>
  <si>
    <t>Bentleigh East</t>
  </si>
  <si>
    <t>Merrigum</t>
  </si>
  <si>
    <t>Beaconsfield</t>
  </si>
  <si>
    <t>Bacchus March</t>
  </si>
  <si>
    <t>Caroline Springs</t>
  </si>
  <si>
    <t>Geelong West</t>
  </si>
  <si>
    <t>Doncaster</t>
  </si>
  <si>
    <t>*All supply charges published as bi-monthly charges have been divided by 60 days.</t>
    <phoneticPr fontId="3" type="noConversion"/>
  </si>
  <si>
    <t xml:space="preserve">changes to SME energy offers in Victoria.  </t>
    <phoneticPr fontId="3" type="noConversion"/>
  </si>
  <si>
    <t>VIC Retailers:</t>
    <phoneticPr fontId="3" type="noConversion"/>
  </si>
  <si>
    <t>AGL</t>
  </si>
  <si>
    <t>Click Energy</t>
  </si>
  <si>
    <t>Covau</t>
  </si>
  <si>
    <t>EnergyAustralia</t>
  </si>
  <si>
    <t>Lumo Energy</t>
  </si>
  <si>
    <t>Momentum Energy</t>
  </si>
  <si>
    <t>Origin Energy</t>
  </si>
  <si>
    <t xml:space="preserve">Alviss Consulting Pty Ltd does not accept liability for any action taken based on the information provided in this workbook or for any loss, </t>
    <phoneticPr fontId="2" type="noConversion"/>
  </si>
  <si>
    <t xml:space="preserve">economic or otherwise, suffered as a result of reliance on the information presented in this workbook.  </t>
    <phoneticPr fontId="2" type="noConversion"/>
  </si>
  <si>
    <t xml:space="preserve">If you would like to obtain information about energy offers available to you as a customer, go to Victorian Government's "Switch On" </t>
    <phoneticPr fontId="3" type="noConversion"/>
  </si>
  <si>
    <t>website www.switchon.vic.gov.au or contact the energy retailers directly.</t>
    <phoneticPr fontId="3" type="noConversion"/>
  </si>
  <si>
    <t>Note: smaller rural zones are not included</t>
  </si>
  <si>
    <t>Origin North (Envestra North)</t>
    <phoneticPr fontId="16" type="noConversion"/>
  </si>
  <si>
    <t>TRU East (Envestra Central 2)</t>
    <phoneticPr fontId="16" type="noConversion"/>
  </si>
  <si>
    <t xml:space="preserve">workbook, it is suitable for use only as a research and advocacy tool. We do not accept any legal responsibility for errors or inaccuracies. </t>
  </si>
  <si>
    <t>This workbook contains:</t>
  </si>
  <si>
    <t xml:space="preserve">*Analysis of bills (consumption level/pattern variable) </t>
    <phoneticPr fontId="3" type="noConversion"/>
  </si>
  <si>
    <t>Ocean Grove</t>
  </si>
  <si>
    <t>Camberwell</t>
  </si>
  <si>
    <t>Reservoir</t>
  </si>
  <si>
    <t>Trafalgar</t>
  </si>
  <si>
    <t>Ararat</t>
  </si>
  <si>
    <t>Sydenham</t>
  </si>
  <si>
    <t>Barwon Heads</t>
  </si>
  <si>
    <t>Bennettswood</t>
  </si>
  <si>
    <t>Dandenong</t>
  </si>
  <si>
    <t>Broadford</t>
  </si>
  <si>
    <t>Thomastown</t>
  </si>
  <si>
    <t>Moe</t>
  </si>
  <si>
    <t>Stawell</t>
  </si>
  <si>
    <t>Taylors Lake</t>
  </si>
  <si>
    <t>Torquay</t>
  </si>
  <si>
    <t>Canterbury</t>
  </si>
  <si>
    <t>Doveton</t>
  </si>
  <si>
    <t>Tallarook</t>
  </si>
  <si>
    <t>Lalor</t>
  </si>
  <si>
    <t>Morwell</t>
  </si>
  <si>
    <t>Horsham</t>
  </si>
  <si>
    <t>Moonee Ponds</t>
  </si>
  <si>
    <t>Rockbank</t>
  </si>
  <si>
    <t>Surrey Hills</t>
  </si>
  <si>
    <t>Rowville</t>
  </si>
  <si>
    <t>Seymour</t>
  </si>
  <si>
    <t>Epping</t>
  </si>
  <si>
    <t>Churchill</t>
  </si>
  <si>
    <t>Clarkefield</t>
  </si>
  <si>
    <t>Essendon</t>
  </si>
  <si>
    <t>Melton</t>
  </si>
  <si>
    <t>Box Hill</t>
  </si>
  <si>
    <t>Scoresby</t>
  </si>
  <si>
    <t>Puckapunyal Milo</t>
  </si>
  <si>
    <t>Fairfield</t>
  </si>
  <si>
    <t>Traralgon</t>
  </si>
  <si>
    <t>Barkers Creek</t>
  </si>
  <si>
    <t>Strathmore</t>
  </si>
  <si>
    <t>Exford</t>
  </si>
  <si>
    <t>Mont Albert</t>
  </si>
  <si>
    <t>Knoxfield</t>
  </si>
  <si>
    <t>Mangalore</t>
  </si>
  <si>
    <t>Ivanhoe</t>
  </si>
  <si>
    <t>Nambrok</t>
  </si>
  <si>
    <t>Romsey</t>
  </si>
  <si>
    <t>Airport West</t>
  </si>
  <si>
    <t>Diggers Rest</t>
  </si>
  <si>
    <t>Blackburn</t>
  </si>
  <si>
    <t>St Kilda</t>
  </si>
  <si>
    <t>Avenel</t>
  </si>
  <si>
    <t>Heidelberg</t>
  </si>
  <si>
    <t>Sale</t>
  </si>
  <si>
    <t>Lancefield</t>
  </si>
  <si>
    <t>Tullamarine</t>
  </si>
  <si>
    <t>Sunbury</t>
  </si>
  <si>
    <t>Nunawading</t>
  </si>
  <si>
    <t>Balaclava</t>
  </si>
  <si>
    <t>Locksley</t>
  </si>
  <si>
    <t>Mill Park</t>
  </si>
  <si>
    <t>Loch Sport</t>
  </si>
  <si>
    <t>Gisborne</t>
  </si>
  <si>
    <t>Pascoe Vail</t>
  </si>
  <si>
    <t>Origin SE (Envestra Central 1)</t>
    <phoneticPr fontId="16" type="noConversion"/>
  </si>
  <si>
    <t>TRU West (Ausnet West)</t>
    <phoneticPr fontId="16" type="noConversion"/>
  </si>
  <si>
    <t>AGL North (Ausnet Central2)</t>
    <phoneticPr fontId="16" type="noConversion"/>
  </si>
  <si>
    <t>TRU Central (Ausnet Central 1)</t>
    <phoneticPr fontId="16" type="noConversion"/>
  </si>
  <si>
    <t>Origin Metro (Multinet 1)</t>
    <phoneticPr fontId="16" type="noConversion"/>
  </si>
  <si>
    <t>AGL South</t>
  </si>
  <si>
    <t>(Multinet 2)</t>
    <phoneticPr fontId="16" type="noConversion"/>
  </si>
  <si>
    <t>Note: These postcodes should only be used as an indication for the geographic area each distribution zone covers.  Some postcode areas also include more than one distribution zone.</t>
  </si>
  <si>
    <t>Pyalong</t>
  </si>
  <si>
    <t>Melbourne</t>
  </si>
  <si>
    <t>Seaford</t>
  </si>
  <si>
    <t>Yeo</t>
  </si>
  <si>
    <t>Footscray</t>
  </si>
  <si>
    <t>Mount Cottrell</t>
  </si>
  <si>
    <t>Launching Place</t>
  </si>
  <si>
    <t>Tooborac</t>
  </si>
  <si>
    <t>Frankston</t>
  </si>
  <si>
    <t>Colac</t>
  </si>
  <si>
    <t>Brooklyn</t>
  </si>
  <si>
    <t>Wyndham Vale</t>
  </si>
  <si>
    <t>Southbank</t>
  </si>
  <si>
    <t>Glen Waverly</t>
  </si>
  <si>
    <t>Heathcote</t>
  </si>
  <si>
    <t>East Melbourne</t>
  </si>
  <si>
    <t>Frankston North</t>
  </si>
  <si>
    <t>Camperdown</t>
  </si>
  <si>
    <t>Yarraville</t>
  </si>
  <si>
    <t>Hoppers Crossing</t>
  </si>
  <si>
    <t>Kew</t>
  </si>
  <si>
    <t>Knox City</t>
  </si>
  <si>
    <t>Rochester</t>
  </si>
  <si>
    <t>West Melbourne</t>
  </si>
  <si>
    <t>Yan Yean</t>
  </si>
  <si>
    <t>Jancourt</t>
  </si>
  <si>
    <t>Newport</t>
  </si>
  <si>
    <t>Werribee</t>
  </si>
  <si>
    <t>Kew East</t>
  </si>
  <si>
    <t>Ferntree Gully</t>
  </si>
  <si>
    <t>Echuca</t>
  </si>
  <si>
    <t>Docklands</t>
  </si>
  <si>
    <t>Smiths Gully</t>
  </si>
  <si>
    <t>Mepunga</t>
  </si>
  <si>
    <t>Williamstown</t>
  </si>
  <si>
    <t>Montmorency</t>
  </si>
  <si>
    <t>Langwarrin</t>
  </si>
  <si>
    <t>Balwyn</t>
  </si>
  <si>
    <t>Upwey</t>
  </si>
  <si>
    <t>Armadale</t>
  </si>
  <si>
    <t>Mentone</t>
  </si>
  <si>
    <t>Wodonga</t>
  </si>
  <si>
    <t>Eltham</t>
  </si>
  <si>
    <t>Baxter</t>
  </si>
  <si>
    <t>Maryborough</t>
  </si>
  <si>
    <t>Yuroke</t>
  </si>
  <si>
    <t>Malvern</t>
  </si>
  <si>
    <t>Aspendale</t>
  </si>
  <si>
    <t>Allans Flat</t>
  </si>
  <si>
    <t>Wattle Glen</t>
  </si>
  <si>
    <t>Somerville</t>
  </si>
  <si>
    <t>Bendigo</t>
  </si>
  <si>
    <t>Craigieburn</t>
  </si>
  <si>
    <t>Chelsea</t>
  </si>
  <si>
    <t>Port Franklin</t>
  </si>
  <si>
    <t>Watsons Creek</t>
  </si>
  <si>
    <t>Tyabb</t>
  </si>
  <si>
    <t>Arnold</t>
  </si>
  <si>
    <t>Bulla</t>
  </si>
  <si>
    <t>Glen Iris</t>
  </si>
  <si>
    <t>Carrum</t>
  </si>
  <si>
    <t>Yackandandah</t>
  </si>
  <si>
    <t>Hurstbridge</t>
  </si>
  <si>
    <t>Tuerong</t>
  </si>
  <si>
    <t>Golden Square</t>
  </si>
  <si>
    <t>Ashburton</t>
  </si>
  <si>
    <t>Heatherton</t>
  </si>
  <si>
    <t>Beveridge</t>
  </si>
  <si>
    <t>Richmond</t>
  </si>
  <si>
    <t>Shoreham</t>
  </si>
  <si>
    <t>Sebastian</t>
  </si>
  <si>
    <t>Chadstone</t>
  </si>
  <si>
    <t>Bentleigh</t>
  </si>
  <si>
    <t>Wallan</t>
  </si>
  <si>
    <t>Carrum Downs</t>
  </si>
  <si>
    <t>Bittern</t>
  </si>
  <si>
    <t>Mount Waverly</t>
  </si>
  <si>
    <t>South Melbourne</t>
  </si>
  <si>
    <t>Heathcote Junction</t>
  </si>
  <si>
    <t>Wollert</t>
  </si>
  <si>
    <t>Crib Point</t>
  </si>
  <si>
    <t>Burwood</t>
  </si>
  <si>
    <t>Middle Park</t>
  </si>
  <si>
    <t>Kilmore</t>
  </si>
  <si>
    <t>South Morang</t>
  </si>
  <si>
    <t>Tankerton</t>
  </si>
  <si>
    <t>Bayswater</t>
  </si>
  <si>
    <t>Port Melbourne</t>
  </si>
  <si>
    <t>Mernda</t>
  </si>
  <si>
    <t>Balnarring</t>
  </si>
  <si>
    <t>The Basin</t>
  </si>
  <si>
    <t>Steels Creek</t>
  </si>
  <si>
    <t>Panton Hill</t>
  </si>
  <si>
    <t>Somers</t>
  </si>
  <si>
    <t>Boronia</t>
  </si>
  <si>
    <t>Ferny Creek</t>
  </si>
  <si>
    <t>Coldstream</t>
  </si>
  <si>
    <t>Huntingdale</t>
  </si>
  <si>
    <t>Kyabram</t>
  </si>
  <si>
    <t>Brunswick East</t>
  </si>
  <si>
    <t>Beaconsfield Upper</t>
  </si>
  <si>
    <t>Ballan</t>
  </si>
  <si>
    <t>Altona North</t>
  </si>
  <si>
    <t>East Geelong</t>
  </si>
  <si>
    <t>Donvale</t>
  </si>
  <si>
    <t>Oakleigh</t>
  </si>
  <si>
    <t>Tongala</t>
  </si>
  <si>
    <t>Fitzroy</t>
  </si>
  <si>
    <t>Officer</t>
  </si>
  <si>
    <t>Ballarat</t>
  </si>
  <si>
    <t>Laverton North</t>
  </si>
  <si>
    <t>Geelong</t>
  </si>
  <si>
    <t>Warrandyte</t>
  </si>
  <si>
    <t>Clayton</t>
  </si>
  <si>
    <t>Koyuga</t>
  </si>
  <si>
    <t>Collingwood</t>
  </si>
  <si>
    <t>Pakenham</t>
  </si>
  <si>
    <t>Wallace</t>
  </si>
  <si>
    <t>Laverton</t>
  </si>
  <si>
    <t>Bellarine</t>
  </si>
  <si>
    <t>Park Orchards</t>
  </si>
  <si>
    <t>Clarinda</t>
  </si>
  <si>
    <t>Stanhope</t>
  </si>
  <si>
    <t>Abbotsford</t>
  </si>
  <si>
    <t>Longwarry</t>
  </si>
  <si>
    <t>Wendouree</t>
  </si>
  <si>
    <t>Flemington</t>
  </si>
  <si>
    <t>Drysdale</t>
  </si>
  <si>
    <t>Wonga Park</t>
  </si>
  <si>
    <t>Mulgrave</t>
  </si>
  <si>
    <t>Girgarre</t>
  </si>
  <si>
    <t>Clifton Hill</t>
  </si>
  <si>
    <t>Drouin</t>
  </si>
  <si>
    <t>Sebastopol</t>
  </si>
  <si>
    <t>Ascot Vale</t>
  </si>
  <si>
    <t>Portarlington</t>
  </si>
  <si>
    <t>Chirnside Park</t>
  </si>
  <si>
    <t>Springvale</t>
  </si>
  <si>
    <t>Mooroopna</t>
  </si>
  <si>
    <t>Northcote</t>
  </si>
  <si>
    <t>Warragul</t>
  </si>
  <si>
    <t>Buninyong</t>
  </si>
  <si>
    <t>Keilor East</t>
  </si>
  <si>
    <t>Leopold</t>
  </si>
  <si>
    <t>Hawthorn East</t>
  </si>
  <si>
    <t>Dingley Village</t>
  </si>
  <si>
    <t>Shepparton</t>
  </si>
  <si>
    <t>Thornbury</t>
  </si>
  <si>
    <t>Darnum</t>
  </si>
  <si>
    <t>Creswick</t>
  </si>
  <si>
    <t>Avondale Heights</t>
  </si>
  <si>
    <t>Queenscliff</t>
  </si>
  <si>
    <t>Hawthorn</t>
  </si>
  <si>
    <t>Keysborough</t>
  </si>
  <si>
    <t>Arcadia</t>
  </si>
  <si>
    <t>Preston</t>
  </si>
  <si>
    <t>Yarragon</t>
  </si>
  <si>
    <t>Campbelltown</t>
  </si>
  <si>
    <t>Keilor</t>
  </si>
  <si>
    <t>Main Ridge</t>
  </si>
  <si>
    <t>Menzies Creek</t>
  </si>
  <si>
    <t>Noble Park</t>
  </si>
  <si>
    <t>Congupna</t>
  </si>
  <si>
    <t>Yarra Junction</t>
  </si>
  <si>
    <t>Flinders</t>
  </si>
  <si>
    <t>Warburton</t>
  </si>
  <si>
    <t>Mount Eliza</t>
  </si>
  <si>
    <t>Prahran</t>
  </si>
  <si>
    <t>Endeavour Hills</t>
  </si>
  <si>
    <t>Mornington</t>
  </si>
  <si>
    <t>Moorooduc</t>
  </si>
  <si>
    <t>Montrose</t>
  </si>
  <si>
    <t>Mount Martha</t>
  </si>
  <si>
    <t>Kalorama</t>
  </si>
  <si>
    <t>Arthurs Seat</t>
  </si>
  <si>
    <t>Mount Dandenong</t>
  </si>
  <si>
    <t>Red Hill</t>
  </si>
  <si>
    <t>McCrae</t>
  </si>
  <si>
    <t>Cockatoo</t>
  </si>
  <si>
    <t>Rosebud</t>
  </si>
  <si>
    <t>Avonsleigh</t>
  </si>
  <si>
    <t>Rosebud West</t>
  </si>
  <si>
    <t>Gembrook</t>
  </si>
  <si>
    <t>Rye</t>
  </si>
  <si>
    <t>Sassafras</t>
  </si>
  <si>
    <t>Blairgowrie</t>
  </si>
  <si>
    <t>Olinda</t>
  </si>
  <si>
    <t>Sorrento</t>
  </si>
  <si>
    <t>Sherbrooke</t>
  </si>
  <si>
    <t>Portsea</t>
  </si>
  <si>
    <t>Kallista</t>
  </si>
  <si>
    <t>Lyndhurst</t>
  </si>
  <si>
    <t>The Patch</t>
  </si>
  <si>
    <t>Hampton Park</t>
  </si>
  <si>
    <t>Monbulk</t>
  </si>
  <si>
    <t>Cranbourne</t>
  </si>
  <si>
    <t>Silvan</t>
  </si>
  <si>
    <t>Cardinia</t>
  </si>
  <si>
    <t>Mount Evelyn</t>
  </si>
  <si>
    <t>Tooradin</t>
  </si>
  <si>
    <t>Koo Wee Rup</t>
  </si>
  <si>
    <t>Jam Jerrup</t>
  </si>
  <si>
    <t>Nyora</t>
  </si>
  <si>
    <t>The eight main gas zones and postcodes:</t>
    <phoneticPr fontId="3" type="noConversion"/>
  </si>
  <si>
    <t>*This workbook includes offers from Victoria's eight main gas distribution zones outlined below.</t>
    <phoneticPr fontId="3" type="noConversion"/>
  </si>
  <si>
    <t>Gas distributors:</t>
  </si>
  <si>
    <t>Envestra (now AGN)</t>
    <phoneticPr fontId="3" type="noConversion"/>
  </si>
  <si>
    <t>Ausnet</t>
    <phoneticPr fontId="16" type="noConversion"/>
  </si>
  <si>
    <t>Multinet</t>
    <phoneticPr fontId="16" type="noConversion"/>
  </si>
  <si>
    <t>Source: Essential Services Commission Victoria</t>
  </si>
  <si>
    <t>Mitcham</t>
  </si>
  <si>
    <t>Elwood</t>
  </si>
  <si>
    <t>Euroa</t>
  </si>
  <si>
    <t>Bundoora</t>
  </si>
  <si>
    <t>Glengarry</t>
  </si>
  <si>
    <t>New Gisborne</t>
  </si>
  <si>
    <t>Glenroy</t>
  </si>
  <si>
    <t>Vermont</t>
  </si>
  <si>
    <t>Elsternwick</t>
  </si>
  <si>
    <t>Violet Town</t>
  </si>
  <si>
    <t>Banyule</t>
  </si>
  <si>
    <t>Toongabbie</t>
  </si>
  <si>
    <t>Macedon</t>
  </si>
  <si>
    <t>Broadmeadows</t>
  </si>
  <si>
    <t>Ringwood</t>
  </si>
  <si>
    <t>Brighton East</t>
  </si>
  <si>
    <t>Benalla</t>
  </si>
  <si>
    <t>MacLeod</t>
  </si>
  <si>
    <t>Cowwarr</t>
  </si>
  <si>
    <t>Woodend</t>
  </si>
  <si>
    <t>Coolaroo</t>
  </si>
  <si>
    <t>Heathmont</t>
  </si>
  <si>
    <t>Brighton</t>
  </si>
  <si>
    <t>Lima</t>
  </si>
  <si>
    <t>Watsonia</t>
  </si>
  <si>
    <t>Seaton</t>
  </si>
  <si>
    <t>Kyneton</t>
  </si>
  <si>
    <t>Attwood</t>
  </si>
  <si>
    <t>Croydon</t>
  </si>
  <si>
    <t>Hampton</t>
  </si>
  <si>
    <t>Glenrowan</t>
  </si>
  <si>
    <t>Greensborough</t>
  </si>
  <si>
    <t>Newry</t>
  </si>
  <si>
    <t>Castlemaine</t>
  </si>
  <si>
    <t>Brunswick West</t>
  </si>
  <si>
    <t>Kilsyth</t>
  </si>
  <si>
    <t>Moorabbin</t>
  </si>
  <si>
    <t>Wangaratta</t>
  </si>
  <si>
    <t>Diamond Creek</t>
  </si>
  <si>
    <t>Maffra</t>
  </si>
  <si>
    <t>Chewton</t>
  </si>
  <si>
    <t>Coburg</t>
  </si>
  <si>
    <t>Mooroolbark</t>
  </si>
  <si>
    <t>Highett</t>
  </si>
  <si>
    <t>Milawa</t>
  </si>
  <si>
    <t>Plenty</t>
  </si>
  <si>
    <t>Stratford</t>
  </si>
  <si>
    <t>Daylesford</t>
  </si>
  <si>
    <t>Greenvale</t>
  </si>
  <si>
    <t>Lilydale</t>
  </si>
  <si>
    <t>Sandringham</t>
  </si>
  <si>
    <t>Lilliput</t>
  </si>
  <si>
    <t>Yarrambat</t>
  </si>
  <si>
    <t>Jumbuk</t>
  </si>
  <si>
    <t>Hepburn Springs</t>
  </si>
  <si>
    <t>Fawkner</t>
  </si>
  <si>
    <t>South Yarra</t>
  </si>
  <si>
    <t>Cheltenham</t>
  </si>
  <si>
    <t>Chiltern</t>
  </si>
  <si>
    <t>Lower Plenty</t>
  </si>
  <si>
    <t>Gormandale</t>
  </si>
  <si>
    <t>Newstead</t>
  </si>
  <si>
    <t>Campbellfield</t>
  </si>
  <si>
    <t>Toorak</t>
  </si>
  <si>
    <t>Beaumaris</t>
  </si>
  <si>
    <t>Barnawartha</t>
  </si>
  <si>
    <t>Carisbrook</t>
  </si>
  <si>
    <t>Somerton</t>
  </si>
  <si>
    <t>October</t>
  </si>
  <si>
    <t>VIC</t>
    <phoneticPr fontId="3" type="noConversion"/>
  </si>
  <si>
    <t>Multinet 1</t>
    <phoneticPr fontId="3" type="noConversion"/>
  </si>
  <si>
    <t>AGL</t>
    <phoneticPr fontId="3" type="noConversion"/>
  </si>
  <si>
    <t>bi-monthly</t>
    <phoneticPr fontId="3" type="noConversion"/>
  </si>
  <si>
    <t>y</t>
    <phoneticPr fontId="3" type="noConversion"/>
  </si>
  <si>
    <t>w</t>
    <phoneticPr fontId="3" type="noConversion"/>
  </si>
  <si>
    <t>N</t>
    <phoneticPr fontId="3" type="noConversion"/>
  </si>
  <si>
    <t>EnergyAustralia</t>
    <phoneticPr fontId="3" type="noConversion"/>
  </si>
  <si>
    <t>Everyday Saver Business</t>
    <phoneticPr fontId="3" type="noConversion"/>
  </si>
  <si>
    <t>Origin Energy</t>
    <phoneticPr fontId="3" type="noConversion"/>
  </si>
  <si>
    <t>Business Saver</t>
    <phoneticPr fontId="3" type="noConversion"/>
  </si>
  <si>
    <t>Multinet 2</t>
    <phoneticPr fontId="3" type="noConversion"/>
  </si>
  <si>
    <t>AGL</t>
    <phoneticPr fontId="3" type="noConversion"/>
  </si>
  <si>
    <t>Multinet 2</t>
    <phoneticPr fontId="3" type="noConversion"/>
  </si>
  <si>
    <t>Simply Energy</t>
  </si>
  <si>
    <t>Business Save</t>
  </si>
  <si>
    <t>n</t>
  </si>
  <si>
    <t>Y</t>
  </si>
  <si>
    <t>*Gas market offers as of April 2016 , April 2017, October 2017, April 2018 and October 2018</t>
  </si>
  <si>
    <t>Business Business Prime</t>
  </si>
  <si>
    <t>Smart Saver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</si>
</sst>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9"/>
      <color indexed="81"/>
      <name val="Verdana"/>
      <family val="2"/>
    </font>
    <font>
      <b/>
      <sz val="9"/>
      <color indexed="81"/>
      <name val="Verdana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11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1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2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2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2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14" fontId="0" fillId="0" borderId="4" xfId="0" applyNumberFormat="1" applyFill="1" applyBorder="1"/>
    <xf numFmtId="0" fontId="0" fillId="0" borderId="4" xfId="0" applyFill="1" applyBorder="1"/>
    <xf numFmtId="0" fontId="0" fillId="0" borderId="4" xfId="0" applyFill="1" applyBorder="1" applyAlignment="1">
      <alignment horizontal="left"/>
    </xf>
    <xf numFmtId="14" fontId="0" fillId="0" borderId="4" xfId="0" applyNumberFormat="1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right"/>
    </xf>
    <xf numFmtId="3" fontId="0" fillId="4" borderId="0" xfId="0" applyNumberFormat="1" applyFill="1" applyAlignment="1">
      <alignment horizontal="right" wrapText="1"/>
    </xf>
    <xf numFmtId="3" fontId="0" fillId="4" borderId="2" xfId="0" applyNumberFormat="1" applyFill="1" applyBorder="1" applyAlignment="1">
      <alignment horizontal="right" wrapText="1"/>
    </xf>
    <xf numFmtId="3" fontId="0" fillId="0" borderId="4" xfId="0" applyNumberFormat="1" applyFill="1" applyBorder="1"/>
    <xf numFmtId="3" fontId="0" fillId="0" borderId="0" xfId="0" applyNumberFormat="1"/>
    <xf numFmtId="0" fontId="4" fillId="10" borderId="9" xfId="0" applyFont="1" applyFill="1" applyBorder="1"/>
    <xf numFmtId="0" fontId="4" fillId="10" borderId="0" xfId="0" applyFont="1" applyFill="1" applyBorder="1"/>
    <xf numFmtId="0" fontId="4" fillId="10" borderId="7" xfId="0" applyFont="1" applyFill="1" applyBorder="1"/>
    <xf numFmtId="10" fontId="0" fillId="0" borderId="4" xfId="0" applyNumberFormat="1" applyFill="1" applyBorder="1" applyAlignment="1">
      <alignment horizontal="center"/>
    </xf>
    <xf numFmtId="0" fontId="7" fillId="0" borderId="7" xfId="0" applyFont="1" applyFill="1" applyBorder="1" applyProtection="1">
      <protection hidden="1"/>
    </xf>
    <xf numFmtId="0" fontId="4" fillId="10" borderId="0" xfId="0" applyFont="1" applyFill="1"/>
    <xf numFmtId="0" fontId="4" fillId="10" borderId="11" xfId="0" applyFont="1" applyFill="1" applyBorder="1"/>
    <xf numFmtId="0" fontId="0" fillId="10" borderId="0" xfId="0" applyFill="1"/>
    <xf numFmtId="0" fontId="10" fillId="10" borderId="0" xfId="0" applyFont="1" applyFill="1"/>
    <xf numFmtId="0" fontId="12" fillId="10" borderId="0" xfId="0" applyFont="1" applyFill="1"/>
    <xf numFmtId="0" fontId="11" fillId="10" borderId="0" xfId="0" applyFont="1" applyFill="1"/>
    <xf numFmtId="0" fontId="11" fillId="10" borderId="8" xfId="0" applyFont="1" applyFill="1" applyBorder="1"/>
    <xf numFmtId="0" fontId="13" fillId="10" borderId="9" xfId="0" applyFont="1" applyFill="1" applyBorder="1"/>
    <xf numFmtId="0" fontId="12" fillId="10" borderId="9" xfId="0" applyFont="1" applyFill="1" applyBorder="1"/>
    <xf numFmtId="0" fontId="12" fillId="10" borderId="10" xfId="0" applyFont="1" applyFill="1" applyBorder="1"/>
    <xf numFmtId="0" fontId="12" fillId="10" borderId="0" xfId="0" applyFont="1" applyFill="1" applyBorder="1"/>
    <xf numFmtId="0" fontId="12" fillId="10" borderId="6" xfId="0" applyFont="1" applyFill="1" applyBorder="1"/>
    <xf numFmtId="0" fontId="5" fillId="10" borderId="0" xfId="0" applyFont="1" applyFill="1"/>
    <xf numFmtId="0" fontId="13" fillId="10" borderId="0" xfId="0" applyFont="1" applyFill="1"/>
    <xf numFmtId="0" fontId="13" fillId="10" borderId="0" xfId="0" applyFont="1" applyFill="1" applyBorder="1"/>
    <xf numFmtId="0" fontId="14" fillId="10" borderId="0" xfId="0" applyFont="1" applyFill="1" applyBorder="1"/>
    <xf numFmtId="0" fontId="4" fillId="10" borderId="0" xfId="0" applyFont="1" applyFill="1" applyProtection="1">
      <protection hidden="1"/>
    </xf>
    <xf numFmtId="0" fontId="13" fillId="0" borderId="0" xfId="0" applyFont="1" applyFill="1" applyBorder="1"/>
    <xf numFmtId="0" fontId="4" fillId="10" borderId="18" xfId="0" applyFont="1" applyFill="1" applyBorder="1"/>
    <xf numFmtId="0" fontId="13" fillId="10" borderId="11" xfId="0" applyFont="1" applyFill="1" applyBorder="1"/>
    <xf numFmtId="0" fontId="12" fillId="10" borderId="11" xfId="0" applyFont="1" applyFill="1" applyBorder="1"/>
    <xf numFmtId="0" fontId="12" fillId="10" borderId="22" xfId="0" applyFont="1" applyFill="1" applyBorder="1"/>
    <xf numFmtId="0" fontId="1" fillId="3" borderId="8" xfId="0" applyFont="1" applyFill="1" applyBorder="1"/>
    <xf numFmtId="0" fontId="12" fillId="3" borderId="10" xfId="0" applyFont="1" applyFill="1" applyBorder="1"/>
    <xf numFmtId="0" fontId="0" fillId="10" borderId="6" xfId="0" applyFill="1" applyBorder="1"/>
    <xf numFmtId="0" fontId="0" fillId="10" borderId="22" xfId="0" applyFill="1" applyBorder="1"/>
    <xf numFmtId="0" fontId="0" fillId="10" borderId="0" xfId="0" applyFill="1" applyProtection="1">
      <protection hidden="1"/>
    </xf>
    <xf numFmtId="0" fontId="15" fillId="10" borderId="0" xfId="0" applyFont="1" applyFill="1" applyProtection="1">
      <protection hidden="1"/>
    </xf>
    <xf numFmtId="0" fontId="12" fillId="10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5" fillId="3" borderId="8" xfId="0" applyFont="1" applyFill="1" applyBorder="1" applyProtection="1">
      <protection hidden="1"/>
    </xf>
    <xf numFmtId="0" fontId="13" fillId="3" borderId="10" xfId="0" applyFont="1" applyFill="1" applyBorder="1" applyProtection="1">
      <protection hidden="1"/>
    </xf>
    <xf numFmtId="0" fontId="13" fillId="10" borderId="7" xfId="0" applyFont="1" applyFill="1" applyBorder="1" applyProtection="1">
      <protection hidden="1"/>
    </xf>
    <xf numFmtId="0" fontId="13" fillId="10" borderId="6" xfId="0" applyFont="1" applyFill="1" applyBorder="1" applyProtection="1">
      <protection hidden="1"/>
    </xf>
    <xf numFmtId="0" fontId="13" fillId="10" borderId="18" xfId="0" applyFont="1" applyFill="1" applyBorder="1" applyProtection="1">
      <protection hidden="1"/>
    </xf>
    <xf numFmtId="0" fontId="13" fillId="10" borderId="22" xfId="0" applyFont="1" applyFill="1" applyBorder="1" applyProtection="1">
      <protection hidden="1"/>
    </xf>
    <xf numFmtId="0" fontId="12" fillId="10" borderId="8" xfId="0" applyFont="1" applyFill="1" applyBorder="1"/>
    <xf numFmtId="17" fontId="12" fillId="13" borderId="7" xfId="0" applyNumberFormat="1" applyFont="1" applyFill="1" applyBorder="1"/>
    <xf numFmtId="0" fontId="12" fillId="13" borderId="6" xfId="0" applyFont="1" applyFill="1" applyBorder="1"/>
    <xf numFmtId="17" fontId="12" fillId="14" borderId="18" xfId="0" applyNumberFormat="1" applyFont="1" applyFill="1" applyBorder="1"/>
    <xf numFmtId="0" fontId="12" fillId="14" borderId="22" xfId="0" applyFont="1" applyFill="1" applyBorder="1"/>
    <xf numFmtId="0" fontId="17" fillId="15" borderId="0" xfId="0" applyFont="1" applyFill="1"/>
    <xf numFmtId="0" fontId="18" fillId="16" borderId="0" xfId="0" applyFont="1" applyFill="1"/>
    <xf numFmtId="9" fontId="0" fillId="0" borderId="4" xfId="0" applyNumberFormat="1" applyFill="1" applyBorder="1" applyAlignment="1">
      <alignment horizontal="center"/>
    </xf>
    <xf numFmtId="3" fontId="0" fillId="0" borderId="0" xfId="0" applyNumberFormat="1" applyFill="1"/>
    <xf numFmtId="14" fontId="0" fillId="0" borderId="4" xfId="0" applyNumberFormat="1" applyFill="1" applyBorder="1" applyAlignment="1">
      <alignment horizontal="right"/>
    </xf>
    <xf numFmtId="17" fontId="12" fillId="18" borderId="7" xfId="0" applyNumberFormat="1" applyFont="1" applyFill="1" applyBorder="1"/>
    <xf numFmtId="0" fontId="12" fillId="18" borderId="6" xfId="0" applyFont="1" applyFill="1" applyBorder="1"/>
    <xf numFmtId="0" fontId="0" fillId="16" borderId="4" xfId="0" applyFill="1" applyBorder="1"/>
    <xf numFmtId="14" fontId="0" fillId="16" borderId="4" xfId="0" applyNumberFormat="1" applyFill="1" applyBorder="1"/>
    <xf numFmtId="14" fontId="0" fillId="16" borderId="4" xfId="0" applyNumberFormat="1" applyFill="1" applyBorder="1" applyAlignment="1">
      <alignment horizontal="left"/>
    </xf>
    <xf numFmtId="0" fontId="0" fillId="16" borderId="4" xfId="0" applyFill="1" applyBorder="1" applyAlignment="1">
      <alignment horizontal="left"/>
    </xf>
    <xf numFmtId="0" fontId="0" fillId="16" borderId="4" xfId="0" applyFill="1" applyBorder="1" applyAlignment="1">
      <alignment horizontal="right"/>
    </xf>
    <xf numFmtId="3" fontId="0" fillId="16" borderId="4" xfId="0" applyNumberFormat="1" applyFill="1" applyBorder="1"/>
    <xf numFmtId="0" fontId="0" fillId="16" borderId="4" xfId="0" applyFill="1" applyBorder="1" applyAlignment="1">
      <alignment horizontal="center"/>
    </xf>
    <xf numFmtId="9" fontId="0" fillId="16" borderId="4" xfId="0" applyNumberFormat="1" applyFill="1" applyBorder="1" applyAlignment="1">
      <alignment horizontal="center"/>
    </xf>
    <xf numFmtId="0" fontId="0" fillId="16" borderId="0" xfId="0" applyFill="1"/>
    <xf numFmtId="10" fontId="0" fillId="16" borderId="4" xfId="0" applyNumberFormat="1" applyFill="1" applyBorder="1" applyAlignment="1">
      <alignment horizontal="center"/>
    </xf>
    <xf numFmtId="0" fontId="4" fillId="7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5" fillId="7" borderId="0" xfId="0" applyFont="1" applyFill="1" applyProtection="1">
      <protection hidden="1"/>
    </xf>
    <xf numFmtId="0" fontId="4" fillId="7" borderId="11" xfId="0" applyFont="1" applyFill="1" applyBorder="1" applyProtection="1">
      <protection hidden="1"/>
    </xf>
    <xf numFmtId="0" fontId="6" fillId="10" borderId="8" xfId="0" applyFont="1" applyFill="1" applyBorder="1" applyProtection="1">
      <protection hidden="1"/>
    </xf>
    <xf numFmtId="0" fontId="4" fillId="10" borderId="9" xfId="0" applyFont="1" applyFill="1" applyBorder="1" applyProtection="1">
      <protection hidden="1"/>
    </xf>
    <xf numFmtId="0" fontId="4" fillId="10" borderId="10" xfId="0" applyFont="1" applyFill="1" applyBorder="1" applyProtection="1">
      <protection hidden="1"/>
    </xf>
    <xf numFmtId="0" fontId="4" fillId="10" borderId="7" xfId="0" applyFont="1" applyFill="1" applyBorder="1" applyProtection="1">
      <protection hidden="1"/>
    </xf>
    <xf numFmtId="0" fontId="4" fillId="10" borderId="0" xfId="0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10" borderId="6" xfId="0" applyFont="1" applyFill="1" applyBorder="1" applyProtection="1">
      <protection hidden="1"/>
    </xf>
    <xf numFmtId="0" fontId="4" fillId="7" borderId="0" xfId="0" applyFont="1" applyFill="1" applyAlignment="1" applyProtection="1">
      <alignment wrapText="1"/>
      <protection hidden="1"/>
    </xf>
    <xf numFmtId="0" fontId="4" fillId="2" borderId="0" xfId="0" applyFont="1" applyFill="1" applyProtection="1">
      <protection hidden="1"/>
    </xf>
    <xf numFmtId="4" fontId="7" fillId="0" borderId="14" xfId="0" applyNumberFormat="1" applyFont="1" applyFill="1" applyBorder="1" applyProtection="1">
      <protection hidden="1"/>
    </xf>
    <xf numFmtId="4" fontId="4" fillId="0" borderId="15" xfId="0" applyNumberFormat="1" applyFont="1" applyFill="1" applyBorder="1" applyProtection="1">
      <protection hidden="1"/>
    </xf>
    <xf numFmtId="4" fontId="4" fillId="0" borderId="14" xfId="0" applyNumberFormat="1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3" fontId="5" fillId="11" borderId="0" xfId="0" applyNumberFormat="1" applyFont="1" applyFill="1" applyBorder="1" applyProtection="1">
      <protection locked="0"/>
    </xf>
    <xf numFmtId="0" fontId="4" fillId="13" borderId="0" xfId="0" applyFont="1" applyFill="1" applyProtection="1">
      <protection hidden="1"/>
    </xf>
    <xf numFmtId="0" fontId="5" fillId="13" borderId="0" xfId="0" applyFont="1" applyFill="1" applyProtection="1">
      <protection hidden="1"/>
    </xf>
    <xf numFmtId="0" fontId="4" fillId="13" borderId="11" xfId="0" applyFont="1" applyFill="1" applyBorder="1" applyProtection="1">
      <protection hidden="1"/>
    </xf>
    <xf numFmtId="0" fontId="4" fillId="13" borderId="0" xfId="0" applyFont="1" applyFill="1" applyAlignment="1" applyProtection="1">
      <alignment wrapText="1"/>
      <protection hidden="1"/>
    </xf>
    <xf numFmtId="0" fontId="4" fillId="17" borderId="0" xfId="0" applyFont="1" applyFill="1" applyProtection="1">
      <protection hidden="1"/>
    </xf>
    <xf numFmtId="0" fontId="5" fillId="17" borderId="0" xfId="0" applyFont="1" applyFill="1" applyProtection="1">
      <protection hidden="1"/>
    </xf>
    <xf numFmtId="0" fontId="4" fillId="17" borderId="11" xfId="0" applyFont="1" applyFill="1" applyBorder="1" applyProtection="1">
      <protection hidden="1"/>
    </xf>
    <xf numFmtId="0" fontId="4" fillId="16" borderId="0" xfId="0" applyFont="1" applyFill="1" applyBorder="1" applyProtection="1">
      <protection hidden="1"/>
    </xf>
    <xf numFmtId="4" fontId="4" fillId="16" borderId="1" xfId="0" applyNumberFormat="1" applyFont="1" applyFill="1" applyBorder="1" applyProtection="1">
      <protection hidden="1"/>
    </xf>
    <xf numFmtId="4" fontId="7" fillId="16" borderId="1" xfId="0" applyNumberFormat="1" applyFont="1" applyFill="1" applyBorder="1" applyProtection="1">
      <protection hidden="1"/>
    </xf>
    <xf numFmtId="4" fontId="4" fillId="16" borderId="5" xfId="0" applyNumberFormat="1" applyFont="1" applyFill="1" applyBorder="1" applyProtection="1">
      <protection hidden="1"/>
    </xf>
    <xf numFmtId="3" fontId="5" fillId="16" borderId="1" xfId="0" applyNumberFormat="1" applyFont="1" applyFill="1" applyBorder="1" applyProtection="1">
      <protection hidden="1"/>
    </xf>
    <xf numFmtId="0" fontId="4" fillId="16" borderId="1" xfId="0" applyFont="1" applyFill="1" applyBorder="1" applyProtection="1">
      <protection hidden="1"/>
    </xf>
    <xf numFmtId="0" fontId="4" fillId="16" borderId="2" xfId="0" applyFont="1" applyFill="1" applyBorder="1" applyAlignment="1" applyProtection="1">
      <alignment horizontal="center"/>
      <protection hidden="1"/>
    </xf>
    <xf numFmtId="0" fontId="4" fillId="16" borderId="6" xfId="0" applyFont="1" applyFill="1" applyBorder="1" applyAlignment="1" applyProtection="1">
      <alignment horizontal="center"/>
      <protection hidden="1"/>
    </xf>
    <xf numFmtId="0" fontId="4" fillId="16" borderId="0" xfId="0" applyFont="1" applyFill="1" applyAlignment="1" applyProtection="1">
      <alignment wrapText="1"/>
      <protection hidden="1"/>
    </xf>
    <xf numFmtId="0" fontId="4" fillId="16" borderId="0" xfId="0" applyFont="1" applyFill="1" applyProtection="1">
      <protection hidden="1"/>
    </xf>
    <xf numFmtId="4" fontId="7" fillId="16" borderId="5" xfId="0" applyNumberFormat="1" applyFont="1" applyFill="1" applyBorder="1" applyProtection="1">
      <protection hidden="1"/>
    </xf>
    <xf numFmtId="3" fontId="5" fillId="16" borderId="5" xfId="0" applyNumberFormat="1" applyFont="1" applyFill="1" applyBorder="1" applyProtection="1">
      <protection hidden="1"/>
    </xf>
    <xf numFmtId="0" fontId="4" fillId="16" borderId="5" xfId="0" applyFont="1" applyFill="1" applyBorder="1" applyProtection="1">
      <protection hidden="1"/>
    </xf>
    <xf numFmtId="3" fontId="5" fillId="16" borderId="0" xfId="0" applyNumberFormat="1" applyFont="1" applyFill="1" applyBorder="1" applyProtection="1">
      <protection hidden="1"/>
    </xf>
    <xf numFmtId="0" fontId="4" fillId="16" borderId="5" xfId="0" applyFont="1" applyFill="1" applyBorder="1" applyAlignment="1" applyProtection="1">
      <alignment horizontal="center"/>
      <protection hidden="1"/>
    </xf>
    <xf numFmtId="0" fontId="4" fillId="16" borderId="24" xfId="0" applyFont="1" applyFill="1" applyBorder="1" applyAlignment="1" applyProtection="1">
      <alignment horizontal="center"/>
      <protection hidden="1"/>
    </xf>
    <xf numFmtId="0" fontId="4" fillId="16" borderId="13" xfId="0" applyFont="1" applyFill="1" applyBorder="1" applyAlignment="1" applyProtection="1">
      <alignment wrapText="1"/>
      <protection hidden="1"/>
    </xf>
    <xf numFmtId="0" fontId="4" fillId="16" borderId="13" xfId="0" applyFont="1" applyFill="1" applyBorder="1" applyProtection="1">
      <protection hidden="1"/>
    </xf>
    <xf numFmtId="4" fontId="4" fillId="16" borderId="15" xfId="0" applyNumberFormat="1" applyFont="1" applyFill="1" applyBorder="1" applyProtection="1">
      <protection hidden="1"/>
    </xf>
    <xf numFmtId="4" fontId="7" fillId="16" borderId="15" xfId="0" applyNumberFormat="1" applyFont="1" applyFill="1" applyBorder="1" applyProtection="1">
      <protection hidden="1"/>
    </xf>
    <xf numFmtId="4" fontId="4" fillId="16" borderId="14" xfId="0" applyNumberFormat="1" applyFont="1" applyFill="1" applyBorder="1" applyProtection="1">
      <protection hidden="1"/>
    </xf>
    <xf numFmtId="4" fontId="4" fillId="16" borderId="13" xfId="0" applyNumberFormat="1" applyFont="1" applyFill="1" applyBorder="1" applyProtection="1">
      <protection hidden="1"/>
    </xf>
    <xf numFmtId="3" fontId="5" fillId="16" borderId="15" xfId="0" applyNumberFormat="1" applyFont="1" applyFill="1" applyBorder="1" applyProtection="1">
      <protection hidden="1"/>
    </xf>
    <xf numFmtId="0" fontId="4" fillId="16" borderId="15" xfId="0" applyFont="1" applyFill="1" applyBorder="1" applyProtection="1">
      <protection hidden="1"/>
    </xf>
    <xf numFmtId="3" fontId="5" fillId="16" borderId="13" xfId="0" applyNumberFormat="1" applyFont="1" applyFill="1" applyBorder="1" applyProtection="1">
      <protection hidden="1"/>
    </xf>
    <xf numFmtId="0" fontId="4" fillId="16" borderId="15" xfId="0" applyFont="1" applyFill="1" applyBorder="1" applyAlignment="1" applyProtection="1">
      <alignment horizontal="center"/>
      <protection hidden="1"/>
    </xf>
    <xf numFmtId="0" fontId="4" fillId="16" borderId="23" xfId="0" applyFont="1" applyFill="1" applyBorder="1" applyAlignment="1" applyProtection="1">
      <alignment horizontal="center"/>
      <protection hidden="1"/>
    </xf>
    <xf numFmtId="0" fontId="4" fillId="16" borderId="0" xfId="0" applyFont="1" applyFill="1" applyBorder="1" applyAlignment="1" applyProtection="1">
      <alignment wrapText="1"/>
      <protection hidden="1"/>
    </xf>
    <xf numFmtId="4" fontId="7" fillId="16" borderId="14" xfId="0" applyNumberFormat="1" applyFont="1" applyFill="1" applyBorder="1" applyProtection="1">
      <protection hidden="1"/>
    </xf>
    <xf numFmtId="3" fontId="5" fillId="16" borderId="14" xfId="0" applyNumberFormat="1" applyFont="1" applyFill="1" applyBorder="1" applyProtection="1">
      <protection hidden="1"/>
    </xf>
    <xf numFmtId="0" fontId="4" fillId="16" borderId="14" xfId="0" applyFont="1" applyFill="1" applyBorder="1" applyProtection="1">
      <protection hidden="1"/>
    </xf>
    <xf numFmtId="0" fontId="4" fillId="16" borderId="16" xfId="0" applyFont="1" applyFill="1" applyBorder="1" applyAlignment="1" applyProtection="1">
      <alignment horizontal="center"/>
      <protection hidden="1"/>
    </xf>
    <xf numFmtId="0" fontId="4" fillId="16" borderId="17" xfId="0" applyFont="1" applyFill="1" applyBorder="1" applyAlignment="1" applyProtection="1">
      <alignment horizontal="center"/>
      <protection hidden="1"/>
    </xf>
    <xf numFmtId="0" fontId="4" fillId="17" borderId="0" xfId="0" applyFont="1" applyFill="1" applyBorder="1" applyProtection="1">
      <protection hidden="1"/>
    </xf>
    <xf numFmtId="0" fontId="4" fillId="16" borderId="11" xfId="0" applyFont="1" applyFill="1" applyBorder="1" applyProtection="1">
      <protection hidden="1"/>
    </xf>
    <xf numFmtId="4" fontId="4" fillId="16" borderId="19" xfId="0" applyNumberFormat="1" applyFont="1" applyFill="1" applyBorder="1" applyProtection="1">
      <protection hidden="1"/>
    </xf>
    <xf numFmtId="4" fontId="7" fillId="16" borderId="19" xfId="0" applyNumberFormat="1" applyFont="1" applyFill="1" applyBorder="1" applyProtection="1">
      <protection hidden="1"/>
    </xf>
    <xf numFmtId="4" fontId="4" fillId="16" borderId="20" xfId="0" applyNumberFormat="1" applyFont="1" applyFill="1" applyBorder="1" applyProtection="1">
      <protection hidden="1"/>
    </xf>
    <xf numFmtId="3" fontId="5" fillId="16" borderId="19" xfId="0" applyNumberFormat="1" applyFont="1" applyFill="1" applyBorder="1" applyProtection="1">
      <protection hidden="1"/>
    </xf>
    <xf numFmtId="0" fontId="4" fillId="16" borderId="19" xfId="0" applyFont="1" applyFill="1" applyBorder="1" applyProtection="1">
      <protection hidden="1"/>
    </xf>
    <xf numFmtId="0" fontId="4" fillId="16" borderId="21" xfId="0" applyFont="1" applyFill="1" applyBorder="1" applyAlignment="1" applyProtection="1">
      <alignment horizontal="center"/>
      <protection hidden="1"/>
    </xf>
    <xf numFmtId="0" fontId="4" fillId="16" borderId="22" xfId="0" applyFont="1" applyFill="1" applyBorder="1" applyAlignment="1" applyProtection="1">
      <alignment horizontal="center"/>
      <protection hidden="1"/>
    </xf>
    <xf numFmtId="0" fontId="4" fillId="17" borderId="0" xfId="0" applyFont="1" applyFill="1" applyAlignment="1" applyProtection="1">
      <alignment wrapText="1"/>
      <protection hidden="1"/>
    </xf>
    <xf numFmtId="0" fontId="4" fillId="19" borderId="0" xfId="0" applyFont="1" applyFill="1" applyProtection="1">
      <protection hidden="1"/>
    </xf>
    <xf numFmtId="0" fontId="5" fillId="19" borderId="0" xfId="0" applyFont="1" applyFill="1" applyProtection="1">
      <protection hidden="1"/>
    </xf>
    <xf numFmtId="0" fontId="4" fillId="19" borderId="11" xfId="0" applyFont="1" applyFill="1" applyBorder="1" applyProtection="1">
      <protection hidden="1"/>
    </xf>
    <xf numFmtId="17" fontId="12" fillId="19" borderId="7" xfId="0" applyNumberFormat="1" applyFont="1" applyFill="1" applyBorder="1"/>
    <xf numFmtId="0" fontId="12" fillId="19" borderId="6" xfId="0" applyFont="1" applyFill="1" applyBorder="1"/>
    <xf numFmtId="14" fontId="0" fillId="12" borderId="4" xfId="0" applyNumberFormat="1" applyFill="1" applyBorder="1"/>
    <xf numFmtId="0" fontId="2" fillId="16" borderId="4" xfId="0" applyFont="1" applyFill="1" applyBorder="1" applyAlignment="1">
      <alignment horizontal="center"/>
    </xf>
    <xf numFmtId="0" fontId="4" fillId="20" borderId="0" xfId="0" applyFont="1" applyFill="1" applyProtection="1">
      <protection hidden="1"/>
    </xf>
    <xf numFmtId="0" fontId="5" fillId="20" borderId="0" xfId="0" applyFont="1" applyFill="1" applyProtection="1">
      <protection hidden="1"/>
    </xf>
    <xf numFmtId="0" fontId="4" fillId="20" borderId="11" xfId="0" applyFont="1" applyFill="1" applyBorder="1" applyProtection="1">
      <protection hidden="1"/>
    </xf>
    <xf numFmtId="0" fontId="4" fillId="20" borderId="0" xfId="0" applyFont="1" applyFill="1" applyAlignment="1" applyProtection="1">
      <alignment wrapText="1"/>
      <protection hidden="1"/>
    </xf>
    <xf numFmtId="0" fontId="4" fillId="20" borderId="13" xfId="0" applyFont="1" applyFill="1" applyBorder="1" applyAlignment="1" applyProtection="1">
      <alignment wrapText="1"/>
      <protection hidden="1"/>
    </xf>
    <xf numFmtId="0" fontId="4" fillId="20" borderId="13" xfId="0" applyFont="1" applyFill="1" applyBorder="1" applyProtection="1">
      <protection hidden="1"/>
    </xf>
    <xf numFmtId="0" fontId="4" fillId="20" borderId="0" xfId="0" applyFont="1" applyFill="1" applyBorder="1" applyAlignment="1" applyProtection="1">
      <alignment wrapText="1"/>
      <protection hidden="1"/>
    </xf>
    <xf numFmtId="0" fontId="4" fillId="20" borderId="0" xfId="0" applyFont="1" applyFill="1" applyBorder="1" applyProtection="1">
      <protection hidden="1"/>
    </xf>
    <xf numFmtId="0" fontId="6" fillId="3" borderId="25" xfId="0" applyFont="1" applyFill="1" applyBorder="1" applyAlignment="1" applyProtection="1">
      <alignment wrapText="1"/>
      <protection hidden="1"/>
    </xf>
    <xf numFmtId="0" fontId="6" fillId="3" borderId="26" xfId="0" applyFont="1" applyFill="1" applyBorder="1" applyAlignment="1" applyProtection="1">
      <alignment wrapText="1"/>
      <protection hidden="1"/>
    </xf>
    <xf numFmtId="0" fontId="6" fillId="3" borderId="4" xfId="0" applyFont="1" applyFill="1" applyBorder="1" applyAlignment="1" applyProtection="1">
      <alignment wrapText="1"/>
      <protection hidden="1"/>
    </xf>
    <xf numFmtId="0" fontId="6" fillId="3" borderId="27" xfId="0" applyFont="1" applyFill="1" applyBorder="1" applyAlignment="1" applyProtection="1">
      <alignment wrapText="1"/>
      <protection hidden="1"/>
    </xf>
    <xf numFmtId="0" fontId="5" fillId="3" borderId="4" xfId="0" applyFont="1" applyFill="1" applyBorder="1" applyAlignment="1" applyProtection="1">
      <alignment wrapText="1"/>
      <protection hidden="1"/>
    </xf>
    <xf numFmtId="0" fontId="4" fillId="3" borderId="4" xfId="0" applyFont="1" applyFill="1" applyBorder="1" applyAlignment="1" applyProtection="1">
      <alignment horizontal="center" wrapText="1"/>
      <protection hidden="1"/>
    </xf>
    <xf numFmtId="0" fontId="5" fillId="12" borderId="4" xfId="0" applyFont="1" applyFill="1" applyBorder="1" applyAlignment="1" applyProtection="1">
      <alignment horizontal="center" wrapText="1"/>
      <protection hidden="1"/>
    </xf>
    <xf numFmtId="0" fontId="5" fillId="3" borderId="4" xfId="0" applyFont="1" applyFill="1" applyBorder="1" applyAlignment="1" applyProtection="1">
      <alignment horizontal="center" wrapText="1"/>
      <protection hidden="1"/>
    </xf>
    <xf numFmtId="0" fontId="4" fillId="3" borderId="28" xfId="0" applyFont="1" applyFill="1" applyBorder="1" applyAlignment="1" applyProtection="1">
      <alignment horizontal="center" wrapText="1"/>
      <protection hidden="1"/>
    </xf>
    <xf numFmtId="0" fontId="4" fillId="3" borderId="29" xfId="0" applyFont="1" applyFill="1" applyBorder="1" applyAlignment="1" applyProtection="1">
      <alignment horizontal="center" wrapText="1"/>
      <protection hidden="1"/>
    </xf>
    <xf numFmtId="0" fontId="4" fillId="19" borderId="0" xfId="0" applyFont="1" applyFill="1" applyAlignment="1" applyProtection="1">
      <alignment wrapText="1"/>
      <protection hidden="1"/>
    </xf>
    <xf numFmtId="0" fontId="4" fillId="19" borderId="13" xfId="0" applyFont="1" applyFill="1" applyBorder="1" applyAlignment="1" applyProtection="1">
      <alignment wrapText="1"/>
      <protection hidden="1"/>
    </xf>
    <xf numFmtId="0" fontId="4" fillId="19" borderId="13" xfId="0" applyFont="1" applyFill="1" applyBorder="1" applyProtection="1">
      <protection hidden="1"/>
    </xf>
    <xf numFmtId="0" fontId="4" fillId="19" borderId="0" xfId="0" applyFont="1" applyFill="1" applyBorder="1" applyAlignment="1" applyProtection="1">
      <alignment wrapText="1"/>
      <protection hidden="1"/>
    </xf>
    <xf numFmtId="0" fontId="4" fillId="19" borderId="0" xfId="0" applyFont="1" applyFill="1" applyBorder="1" applyProtection="1">
      <protection hidden="1"/>
    </xf>
    <xf numFmtId="4" fontId="4" fillId="0" borderId="1" xfId="0" applyNumberFormat="1" applyFont="1" applyFill="1" applyBorder="1" applyProtection="1">
      <protection hidden="1"/>
    </xf>
    <xf numFmtId="4" fontId="7" fillId="0" borderId="1" xfId="0" applyNumberFormat="1" applyFont="1" applyFill="1" applyBorder="1" applyProtection="1">
      <protection hidden="1"/>
    </xf>
    <xf numFmtId="4" fontId="4" fillId="0" borderId="5" xfId="0" applyNumberFormat="1" applyFont="1" applyFill="1" applyBorder="1" applyProtection="1">
      <protection hidden="1"/>
    </xf>
    <xf numFmtId="3" fontId="5" fillId="0" borderId="1" xfId="0" applyNumberFormat="1" applyFont="1" applyFill="1" applyBorder="1" applyProtection="1">
      <protection hidden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Protection="1">
      <protection hidden="1"/>
    </xf>
    <xf numFmtId="4" fontId="4" fillId="0" borderId="19" xfId="0" applyNumberFormat="1" applyFont="1" applyFill="1" applyBorder="1" applyProtection="1">
      <protection hidden="1"/>
    </xf>
    <xf numFmtId="4" fontId="7" fillId="0" borderId="19" xfId="0" applyNumberFormat="1" applyFont="1" applyFill="1" applyBorder="1" applyProtection="1">
      <protection hidden="1"/>
    </xf>
    <xf numFmtId="4" fontId="4" fillId="0" borderId="20" xfId="0" applyNumberFormat="1" applyFont="1" applyFill="1" applyBorder="1" applyProtection="1">
      <protection hidden="1"/>
    </xf>
    <xf numFmtId="3" fontId="5" fillId="0" borderId="19" xfId="0" applyNumberFormat="1" applyFont="1" applyFill="1" applyBorder="1" applyProtection="1">
      <protection hidden="1"/>
    </xf>
    <xf numFmtId="0" fontId="4" fillId="0" borderId="19" xfId="0" applyFont="1" applyFill="1" applyBorder="1" applyProtection="1"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0" borderId="32" xfId="0" applyFont="1" applyFill="1" applyBorder="1" applyProtection="1">
      <protection hidden="1"/>
    </xf>
    <xf numFmtId="4" fontId="4" fillId="0" borderId="33" xfId="0" applyNumberFormat="1" applyFont="1" applyFill="1" applyBorder="1" applyProtection="1">
      <protection hidden="1"/>
    </xf>
    <xf numFmtId="4" fontId="7" fillId="0" borderId="33" xfId="0" applyNumberFormat="1" applyFont="1" applyFill="1" applyBorder="1" applyProtection="1">
      <protection hidden="1"/>
    </xf>
    <xf numFmtId="4" fontId="4" fillId="0" borderId="34" xfId="0" applyNumberFormat="1" applyFont="1" applyFill="1" applyBorder="1" applyProtection="1">
      <protection hidden="1"/>
    </xf>
    <xf numFmtId="3" fontId="5" fillId="0" borderId="33" xfId="0" applyNumberFormat="1" applyFont="1" applyFill="1" applyBorder="1" applyProtection="1">
      <protection hidden="1"/>
    </xf>
    <xf numFmtId="0" fontId="4" fillId="0" borderId="33" xfId="0" applyFont="1" applyFill="1" applyBorder="1" applyProtection="1">
      <protection hidden="1"/>
    </xf>
    <xf numFmtId="0" fontId="4" fillId="0" borderId="35" xfId="0" applyFont="1" applyFill="1" applyBorder="1" applyAlignment="1" applyProtection="1">
      <alignment horizontal="center"/>
      <protection hidden="1"/>
    </xf>
    <xf numFmtId="0" fontId="4" fillId="0" borderId="36" xfId="0" applyFont="1" applyFill="1" applyBorder="1" applyAlignment="1" applyProtection="1">
      <alignment horizontal="center"/>
      <protection hidden="1"/>
    </xf>
    <xf numFmtId="0" fontId="4" fillId="0" borderId="13" xfId="0" applyFont="1" applyFill="1" applyBorder="1" applyProtection="1">
      <protection hidden="1"/>
    </xf>
    <xf numFmtId="3" fontId="5" fillId="0" borderId="14" xfId="0" applyNumberFormat="1" applyFont="1" applyFill="1" applyBorder="1" applyProtection="1">
      <protection hidden="1"/>
    </xf>
    <xf numFmtId="0" fontId="4" fillId="0" borderId="14" xfId="0" applyFont="1" applyFill="1" applyBorder="1" applyProtection="1">
      <protection hidden="1"/>
    </xf>
    <xf numFmtId="0" fontId="4" fillId="0" borderId="16" xfId="0" applyFont="1" applyFill="1" applyBorder="1" applyAlignment="1" applyProtection="1">
      <alignment horizontal="center"/>
      <protection hidden="1"/>
    </xf>
    <xf numFmtId="0" fontId="4" fillId="0" borderId="17" xfId="0" applyFont="1" applyFill="1" applyBorder="1" applyAlignment="1" applyProtection="1">
      <alignment horizontal="center"/>
      <protection hidden="1"/>
    </xf>
    <xf numFmtId="0" fontId="4" fillId="0" borderId="37" xfId="0" applyFont="1" applyFill="1" applyBorder="1" applyProtection="1">
      <protection hidden="1"/>
    </xf>
    <xf numFmtId="4" fontId="4" fillId="0" borderId="38" xfId="0" applyNumberFormat="1" applyFont="1" applyFill="1" applyBorder="1" applyProtection="1">
      <protection hidden="1"/>
    </xf>
    <xf numFmtId="4" fontId="7" fillId="0" borderId="38" xfId="0" applyNumberFormat="1" applyFont="1" applyFill="1" applyBorder="1" applyProtection="1">
      <protection hidden="1"/>
    </xf>
    <xf numFmtId="4" fontId="4" fillId="0" borderId="39" xfId="0" applyNumberFormat="1" applyFont="1" applyFill="1" applyBorder="1" applyProtection="1">
      <protection hidden="1"/>
    </xf>
    <xf numFmtId="3" fontId="5" fillId="0" borderId="38" xfId="0" applyNumberFormat="1" applyFont="1" applyFill="1" applyBorder="1" applyProtection="1">
      <protection hidden="1"/>
    </xf>
    <xf numFmtId="0" fontId="4" fillId="0" borderId="38" xfId="0" applyFont="1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17" fontId="12" fillId="20" borderId="7" xfId="0" applyNumberFormat="1" applyFont="1" applyFill="1" applyBorder="1"/>
    <xf numFmtId="0" fontId="12" fillId="20" borderId="6" xfId="0" applyFont="1" applyFill="1" applyBorder="1"/>
    <xf numFmtId="0" fontId="2" fillId="16" borderId="4" xfId="0" applyFont="1" applyFill="1" applyBorder="1"/>
    <xf numFmtId="0" fontId="5" fillId="16" borderId="7" xfId="0" applyFont="1" applyFill="1" applyBorder="1" applyAlignment="1" applyProtection="1">
      <alignment horizontal="left" vertical="center"/>
      <protection hidden="1"/>
    </xf>
    <xf numFmtId="0" fontId="5" fillId="16" borderId="12" xfId="0" applyFont="1" applyFill="1" applyBorder="1" applyAlignment="1" applyProtection="1">
      <alignment horizontal="left" vertical="center"/>
      <protection hidden="1"/>
    </xf>
    <xf numFmtId="0" fontId="5" fillId="16" borderId="30" xfId="0" applyFont="1" applyFill="1" applyBorder="1" applyAlignment="1" applyProtection="1">
      <alignment horizontal="left" vertical="center"/>
      <protection hidden="1"/>
    </xf>
    <xf numFmtId="0" fontId="5" fillId="0" borderId="31" xfId="0" applyFont="1" applyFill="1" applyBorder="1" applyAlignment="1" applyProtection="1">
      <alignment horizontal="left" vertical="center"/>
      <protection hidden="1"/>
    </xf>
    <xf numFmtId="0" fontId="5" fillId="0" borderId="7" xfId="0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0" fontId="5" fillId="0" borderId="18" xfId="0" applyFont="1" applyFill="1" applyBorder="1" applyAlignment="1" applyProtection="1">
      <alignment horizontal="left" vertical="center"/>
      <protection hidden="1"/>
    </xf>
    <xf numFmtId="0" fontId="5" fillId="0" borderId="30" xfId="0" applyFont="1" applyFill="1" applyBorder="1" applyAlignment="1" applyProtection="1">
      <alignment horizontal="left" vertical="center"/>
      <protection hidden="1"/>
    </xf>
    <xf numFmtId="4" fontId="7" fillId="0" borderId="5" xfId="0" applyNumberFormat="1" applyFont="1" applyFill="1" applyBorder="1" applyProtection="1">
      <protection hidden="1"/>
    </xf>
    <xf numFmtId="3" fontId="5" fillId="0" borderId="5" xfId="0" applyNumberFormat="1" applyFont="1" applyFill="1" applyBorder="1" applyProtection="1">
      <protection hidden="1"/>
    </xf>
    <xf numFmtId="0" fontId="4" fillId="0" borderId="5" xfId="0" applyFont="1" applyFill="1" applyBorder="1" applyProtection="1">
      <protection hidden="1"/>
    </xf>
    <xf numFmtId="3" fontId="5" fillId="0" borderId="0" xfId="0" applyNumberFormat="1" applyFont="1" applyFill="1" applyBorder="1" applyProtection="1"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4" fontId="7" fillId="0" borderId="15" xfId="0" applyNumberFormat="1" applyFont="1" applyFill="1" applyBorder="1" applyProtection="1">
      <protection hidden="1"/>
    </xf>
    <xf numFmtId="4" fontId="4" fillId="0" borderId="13" xfId="0" applyNumberFormat="1" applyFont="1" applyFill="1" applyBorder="1" applyProtection="1">
      <protection hidden="1"/>
    </xf>
    <xf numFmtId="3" fontId="5" fillId="0" borderId="15" xfId="0" applyNumberFormat="1" applyFont="1" applyFill="1" applyBorder="1" applyProtection="1">
      <protection hidden="1"/>
    </xf>
    <xf numFmtId="0" fontId="4" fillId="0" borderId="15" xfId="0" applyFont="1" applyFill="1" applyBorder="1" applyProtection="1">
      <protection hidden="1"/>
    </xf>
    <xf numFmtId="3" fontId="5" fillId="0" borderId="13" xfId="0" applyNumberFormat="1" applyFont="1" applyFill="1" applyBorder="1" applyProtection="1"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5" fillId="0" borderId="30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31" xfId="0" applyFont="1" applyFill="1" applyBorder="1" applyAlignment="1" applyProtection="1">
      <alignment horizontal="center" vertical="center"/>
      <protection hidden="1"/>
    </xf>
    <xf numFmtId="0" fontId="5" fillId="0" borderId="18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647700</xdr:colOff>
      <xdr:row>13</xdr:row>
      <xdr:rowOff>108593</xdr:rowOff>
    </xdr:from>
    <xdr:to>
      <xdr:col>14</xdr:col>
      <xdr:colOff>139700</xdr:colOff>
      <xdr:row>42</xdr:row>
      <xdr:rowOff>76200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04200" y="2445393"/>
          <a:ext cx="4127500" cy="5073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9</xdr:col>
      <xdr:colOff>729413</xdr:colOff>
      <xdr:row>8</xdr:row>
      <xdr:rowOff>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05700" y="342900"/>
          <a:ext cx="2837613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2"/>
  <sheetViews>
    <sheetView tabSelected="1" workbookViewId="0">
      <selection activeCell="B31" sqref="B31:B38"/>
    </sheetView>
  </sheetViews>
  <sheetFormatPr baseColWidth="10" defaultRowHeight="13"/>
  <cols>
    <col min="1" max="1" width="13" style="44" customWidth="1"/>
    <col min="2" max="2" width="16.6640625" style="44" customWidth="1"/>
    <col min="3" max="3" width="12.6640625" style="44" customWidth="1"/>
    <col min="4" max="4" width="10.83203125" style="44"/>
    <col min="5" max="5" width="14.83203125" style="44" customWidth="1"/>
    <col min="6" max="6" width="9.1640625" style="44" customWidth="1"/>
    <col min="7" max="7" width="9.5" style="44" customWidth="1"/>
    <col min="8" max="8" width="12.83203125" style="44" customWidth="1"/>
    <col min="9" max="9" width="10.83203125" style="44" customWidth="1"/>
    <col min="10" max="10" width="12.33203125" style="44" customWidth="1"/>
    <col min="11" max="12" width="10.83203125" style="44"/>
    <col min="13" max="13" width="13.1640625" style="44" customWidth="1"/>
    <col min="14" max="14" width="13.6640625" style="44" customWidth="1"/>
    <col min="15" max="15" width="13.5" style="44" customWidth="1"/>
    <col min="16" max="16" width="10.83203125" style="44"/>
    <col min="17" max="17" width="16" style="44" customWidth="1"/>
    <col min="18" max="19" width="10.83203125" style="44"/>
    <col min="20" max="20" width="12.1640625" style="44" customWidth="1"/>
    <col min="21" max="21" width="11.6640625" style="44" customWidth="1"/>
    <col min="22" max="16384" width="10.83203125" style="44"/>
  </cols>
  <sheetData>
    <row r="1" spans="1:21" ht="14">
      <c r="A1" s="45" t="s">
        <v>120</v>
      </c>
      <c r="B1" s="42"/>
      <c r="C1" s="42"/>
      <c r="D1" s="42"/>
      <c r="E1" s="42"/>
      <c r="F1" s="42"/>
      <c r="G1" s="42"/>
      <c r="H1" s="42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ht="15" thickBot="1">
      <c r="A2" s="47" t="s">
        <v>121</v>
      </c>
      <c r="B2" s="47"/>
      <c r="C2" s="47"/>
      <c r="D2" s="42"/>
      <c r="E2" s="42"/>
      <c r="F2" s="42"/>
      <c r="G2" s="42"/>
      <c r="H2" s="42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ht="14">
      <c r="A3" s="47" t="s">
        <v>52</v>
      </c>
      <c r="B3" s="47"/>
      <c r="C3" s="47"/>
      <c r="D3" s="42"/>
      <c r="E3" s="42"/>
      <c r="F3" s="42"/>
      <c r="G3" s="42"/>
      <c r="H3" s="55"/>
      <c r="I3" s="46"/>
      <c r="M3" s="48" t="s">
        <v>122</v>
      </c>
      <c r="N3" s="37"/>
      <c r="O3" s="37"/>
      <c r="P3" s="37"/>
      <c r="Q3" s="49"/>
      <c r="R3" s="49"/>
      <c r="S3" s="49"/>
      <c r="T3" s="50"/>
      <c r="U3" s="51"/>
    </row>
    <row r="4" spans="1:21" ht="14">
      <c r="A4" s="42"/>
      <c r="B4" s="42"/>
      <c r="C4" s="42"/>
      <c r="D4" s="42"/>
      <c r="E4" s="42"/>
      <c r="F4" s="42"/>
      <c r="G4" s="42"/>
      <c r="H4" s="42"/>
      <c r="I4" s="46"/>
      <c r="M4" s="39" t="s">
        <v>123</v>
      </c>
      <c r="N4" s="38"/>
      <c r="O4" s="38"/>
      <c r="P4" s="38"/>
      <c r="Q4" s="38"/>
      <c r="R4" s="38"/>
      <c r="S4" s="38"/>
      <c r="T4" s="52"/>
      <c r="U4" s="53"/>
    </row>
    <row r="5" spans="1:21" ht="14">
      <c r="A5" s="54" t="s">
        <v>124</v>
      </c>
      <c r="B5" s="42"/>
      <c r="C5" s="42"/>
      <c r="D5" s="42"/>
      <c r="E5" s="42"/>
      <c r="F5" s="55"/>
      <c r="G5" s="55"/>
      <c r="H5" s="55"/>
      <c r="M5" s="39" t="s">
        <v>125</v>
      </c>
      <c r="N5" s="38"/>
      <c r="O5" s="38"/>
      <c r="P5" s="38"/>
      <c r="Q5" s="38"/>
      <c r="R5" s="38"/>
      <c r="S5" s="38"/>
      <c r="T5" s="52"/>
      <c r="U5" s="53"/>
    </row>
    <row r="6" spans="1:21" ht="14">
      <c r="A6" s="42" t="s">
        <v>126</v>
      </c>
      <c r="B6" s="42"/>
      <c r="C6" s="42"/>
      <c r="D6" s="42"/>
      <c r="E6" s="42"/>
      <c r="F6" s="55"/>
      <c r="G6" s="55"/>
      <c r="H6" s="55"/>
      <c r="M6" s="39" t="s">
        <v>127</v>
      </c>
      <c r="N6" s="38"/>
      <c r="O6" s="38"/>
      <c r="P6" s="38"/>
      <c r="Q6" s="38"/>
      <c r="R6" s="38"/>
      <c r="S6" s="38"/>
      <c r="T6" s="52"/>
      <c r="U6" s="53"/>
    </row>
    <row r="7" spans="1:21" ht="14">
      <c r="A7" s="42" t="s">
        <v>209</v>
      </c>
      <c r="B7" s="42"/>
      <c r="C7" s="42"/>
      <c r="D7" s="42"/>
      <c r="E7" s="42"/>
      <c r="F7" s="55"/>
      <c r="G7" s="55"/>
      <c r="H7" s="55"/>
      <c r="M7" s="39" t="s">
        <v>225</v>
      </c>
      <c r="N7" s="38"/>
      <c r="O7" s="38"/>
      <c r="P7" s="38"/>
      <c r="Q7" s="56"/>
      <c r="R7" s="56"/>
      <c r="S7" s="56"/>
      <c r="T7" s="52"/>
      <c r="U7" s="53"/>
    </row>
    <row r="8" spans="1:21" ht="14">
      <c r="A8" s="42"/>
      <c r="B8" s="42"/>
      <c r="C8" s="42"/>
      <c r="D8" s="42"/>
      <c r="E8" s="42"/>
      <c r="F8" s="55"/>
      <c r="G8" s="55"/>
      <c r="H8" s="57"/>
      <c r="M8" s="39" t="s">
        <v>218</v>
      </c>
      <c r="N8" s="38"/>
      <c r="O8" s="38"/>
      <c r="P8" s="38"/>
      <c r="Q8" s="56"/>
      <c r="R8" s="56"/>
      <c r="S8" s="56"/>
      <c r="T8" s="52"/>
      <c r="U8" s="53"/>
    </row>
    <row r="9" spans="1:21" ht="14">
      <c r="A9" s="58"/>
      <c r="B9" s="42"/>
      <c r="C9" s="42"/>
      <c r="D9" s="42"/>
      <c r="E9" s="42"/>
      <c r="F9" s="55"/>
      <c r="G9" s="55"/>
      <c r="H9" s="55"/>
      <c r="M9" s="39" t="s">
        <v>219</v>
      </c>
      <c r="N9" s="38"/>
      <c r="O9" s="38"/>
      <c r="P9" s="38"/>
      <c r="Q9" s="56"/>
      <c r="R9" s="56"/>
      <c r="S9" s="56"/>
      <c r="T9" s="52"/>
      <c r="U9" s="53"/>
    </row>
    <row r="10" spans="1:21" ht="14">
      <c r="A10" s="54" t="s">
        <v>226</v>
      </c>
      <c r="B10" s="42"/>
      <c r="C10" s="42"/>
      <c r="D10" s="42"/>
      <c r="E10" s="42"/>
      <c r="F10" s="55"/>
      <c r="G10" s="55"/>
      <c r="H10" s="42"/>
      <c r="M10" s="39" t="s">
        <v>220</v>
      </c>
      <c r="N10" s="38"/>
      <c r="O10" s="38"/>
      <c r="P10" s="38"/>
      <c r="Q10" s="59"/>
      <c r="R10" s="59"/>
      <c r="S10" s="59"/>
      <c r="T10" s="52"/>
      <c r="U10" s="53"/>
    </row>
    <row r="11" spans="1:21" ht="15" thickBot="1">
      <c r="A11" s="42" t="s">
        <v>595</v>
      </c>
      <c r="B11" s="42"/>
      <c r="C11" s="42"/>
      <c r="D11" s="42"/>
      <c r="E11" s="42"/>
      <c r="F11" s="55"/>
      <c r="G11" s="55"/>
      <c r="H11" s="42"/>
      <c r="M11" s="60" t="s">
        <v>221</v>
      </c>
      <c r="N11" s="43"/>
      <c r="O11" s="43"/>
      <c r="P11" s="43"/>
      <c r="Q11" s="61"/>
      <c r="R11" s="61"/>
      <c r="S11" s="61"/>
      <c r="T11" s="62"/>
      <c r="U11" s="63"/>
    </row>
    <row r="12" spans="1:21" ht="14">
      <c r="A12" s="42" t="s">
        <v>227</v>
      </c>
      <c r="B12" s="42"/>
      <c r="C12" s="42"/>
      <c r="D12" s="42"/>
      <c r="E12" s="42"/>
      <c r="F12" s="55"/>
      <c r="G12" s="55"/>
      <c r="H12" s="42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</row>
    <row r="13" spans="1:21" ht="14">
      <c r="A13" s="42"/>
      <c r="B13" s="42"/>
      <c r="C13" s="42"/>
      <c r="D13" s="42"/>
      <c r="E13" s="42"/>
      <c r="F13" s="55"/>
      <c r="G13" s="55"/>
      <c r="H13" s="42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</row>
    <row r="14" spans="1:21" ht="14">
      <c r="A14" s="42"/>
      <c r="B14" s="42"/>
      <c r="C14" s="42"/>
      <c r="D14" s="42"/>
      <c r="E14" s="42"/>
      <c r="F14" s="55"/>
      <c r="G14" s="55"/>
      <c r="H14" s="55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1:21" ht="14">
      <c r="A15" s="42" t="s">
        <v>114</v>
      </c>
      <c r="B15" s="42"/>
      <c r="C15" s="42"/>
      <c r="D15" s="42"/>
      <c r="E15" s="42"/>
      <c r="F15" s="55"/>
      <c r="G15" s="55"/>
      <c r="H15" s="55"/>
      <c r="L15" s="46"/>
      <c r="O15" s="46"/>
      <c r="R15" s="46"/>
      <c r="S15" s="46"/>
      <c r="T15" s="46"/>
      <c r="U15" s="46"/>
    </row>
    <row r="16" spans="1:21" ht="14">
      <c r="A16" s="42" t="s">
        <v>115</v>
      </c>
      <c r="B16" s="42"/>
      <c r="C16" s="42"/>
      <c r="D16" s="83"/>
      <c r="E16" s="84"/>
      <c r="F16" s="55"/>
      <c r="G16" s="55"/>
      <c r="H16" s="55"/>
      <c r="L16" s="46"/>
      <c r="O16" s="46"/>
      <c r="R16" s="46"/>
      <c r="S16" s="46"/>
      <c r="T16" s="46"/>
      <c r="U16" s="46"/>
    </row>
    <row r="17" spans="1:21" ht="14">
      <c r="A17" s="55"/>
      <c r="B17" s="42"/>
      <c r="C17" s="42"/>
      <c r="D17" s="42"/>
      <c r="E17" s="42"/>
      <c r="F17" s="55"/>
      <c r="G17" s="55"/>
      <c r="H17" s="55"/>
      <c r="L17" s="46"/>
      <c r="O17" s="46"/>
      <c r="R17" s="46"/>
      <c r="S17" s="46"/>
      <c r="T17" s="46"/>
      <c r="U17" s="46"/>
    </row>
    <row r="18" spans="1:21" ht="14">
      <c r="A18" s="42" t="s">
        <v>208</v>
      </c>
      <c r="B18" s="42"/>
      <c r="C18" s="42"/>
      <c r="D18" s="42"/>
      <c r="E18" s="42"/>
      <c r="F18" s="55"/>
      <c r="G18" s="55"/>
      <c r="H18" s="55"/>
      <c r="L18" s="46"/>
      <c r="O18" s="46"/>
      <c r="R18" s="46"/>
      <c r="S18" s="46"/>
      <c r="T18" s="46"/>
      <c r="U18" s="46"/>
    </row>
    <row r="19" spans="1:21" ht="14">
      <c r="A19" s="46"/>
      <c r="H19" s="55"/>
      <c r="L19" s="46"/>
      <c r="O19" s="46"/>
      <c r="R19" s="46"/>
      <c r="S19" s="46"/>
      <c r="T19" s="46"/>
      <c r="U19" s="46"/>
    </row>
    <row r="20" spans="1:21" ht="14">
      <c r="A20" s="42"/>
      <c r="H20" s="55"/>
      <c r="L20" s="46"/>
      <c r="O20" s="46"/>
      <c r="R20" s="46"/>
      <c r="S20" s="46"/>
      <c r="T20" s="46"/>
      <c r="U20" s="46"/>
    </row>
    <row r="21" spans="1:21">
      <c r="A21" s="68" t="s">
        <v>502</v>
      </c>
    </row>
    <row r="22" spans="1:21">
      <c r="A22" s="68" t="s">
        <v>222</v>
      </c>
    </row>
    <row r="24" spans="1:21" ht="14" thickBot="1"/>
    <row r="25" spans="1:21" ht="14">
      <c r="B25" s="72" t="s">
        <v>503</v>
      </c>
      <c r="C25" s="73"/>
    </row>
    <row r="26" spans="1:21" ht="14">
      <c r="B26" s="74" t="s">
        <v>504</v>
      </c>
      <c r="C26" s="75"/>
    </row>
    <row r="27" spans="1:21" ht="15" thickBot="1">
      <c r="B27" s="74" t="s">
        <v>505</v>
      </c>
      <c r="C27" s="75"/>
    </row>
    <row r="28" spans="1:21" ht="15" thickBot="1">
      <c r="B28" s="76" t="s">
        <v>506</v>
      </c>
      <c r="C28" s="77"/>
      <c r="F28" s="78" t="s">
        <v>50</v>
      </c>
      <c r="G28" s="51"/>
    </row>
    <row r="29" spans="1:21" ht="14" thickBot="1">
      <c r="B29" s="46"/>
      <c r="C29" s="46"/>
      <c r="F29" s="234" t="s">
        <v>576</v>
      </c>
      <c r="G29" s="235">
        <v>2018</v>
      </c>
    </row>
    <row r="30" spans="1:21">
      <c r="B30" s="64" t="s">
        <v>210</v>
      </c>
      <c r="C30" s="65"/>
      <c r="F30" s="171" t="s">
        <v>51</v>
      </c>
      <c r="G30" s="172">
        <v>2018</v>
      </c>
    </row>
    <row r="31" spans="1:21" ht="14">
      <c r="B31" s="39" t="s">
        <v>211</v>
      </c>
      <c r="C31" s="53"/>
      <c r="F31" s="88" t="s">
        <v>576</v>
      </c>
      <c r="G31" s="89">
        <v>2017</v>
      </c>
    </row>
    <row r="32" spans="1:21" ht="14">
      <c r="B32" s="39" t="s">
        <v>212</v>
      </c>
      <c r="C32" s="53"/>
      <c r="F32" s="79" t="s">
        <v>51</v>
      </c>
      <c r="G32" s="80">
        <v>2017</v>
      </c>
    </row>
    <row r="33" spans="1:24" ht="15" thickBot="1">
      <c r="B33" s="39" t="s">
        <v>213</v>
      </c>
      <c r="C33" s="53"/>
      <c r="F33" s="81" t="s">
        <v>51</v>
      </c>
      <c r="G33" s="82">
        <v>2016</v>
      </c>
    </row>
    <row r="34" spans="1:24" ht="14">
      <c r="A34" s="68"/>
      <c r="B34" s="39" t="s">
        <v>214</v>
      </c>
      <c r="C34" s="53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</row>
    <row r="35" spans="1:24" ht="14">
      <c r="B35" s="39" t="s">
        <v>215</v>
      </c>
      <c r="C35" s="53"/>
    </row>
    <row r="36" spans="1:24" ht="14">
      <c r="B36" s="39" t="s">
        <v>216</v>
      </c>
      <c r="C36" s="66"/>
    </row>
    <row r="37" spans="1:24" ht="14">
      <c r="B37" s="39" t="s">
        <v>217</v>
      </c>
      <c r="C37" s="66"/>
    </row>
    <row r="38" spans="1:24" ht="15" thickBot="1">
      <c r="B38" s="60" t="s">
        <v>591</v>
      </c>
      <c r="C38" s="67"/>
    </row>
    <row r="45" spans="1:24">
      <c r="K45" s="68" t="s">
        <v>507</v>
      </c>
    </row>
    <row r="47" spans="1:24">
      <c r="A47" s="69" t="s">
        <v>501</v>
      </c>
    </row>
    <row r="48" spans="1:24">
      <c r="A48" s="68" t="s">
        <v>297</v>
      </c>
    </row>
    <row r="50" spans="1:24">
      <c r="A50" s="71" t="s">
        <v>223</v>
      </c>
      <c r="B50" s="71"/>
      <c r="C50" s="68"/>
      <c r="D50" s="71" t="s">
        <v>224</v>
      </c>
      <c r="E50" s="71"/>
      <c r="F50" s="68"/>
      <c r="G50" s="71" t="s">
        <v>290</v>
      </c>
      <c r="H50" s="71"/>
      <c r="I50" s="68"/>
      <c r="J50" s="71" t="s">
        <v>291</v>
      </c>
      <c r="K50" s="71"/>
      <c r="L50" s="68"/>
      <c r="M50" s="71" t="s">
        <v>292</v>
      </c>
      <c r="N50" s="71"/>
      <c r="O50" s="68"/>
      <c r="P50" s="71" t="s">
        <v>293</v>
      </c>
      <c r="Q50" s="71"/>
      <c r="R50" s="68"/>
      <c r="S50" s="71" t="s">
        <v>294</v>
      </c>
      <c r="T50" s="71"/>
      <c r="U50" s="68"/>
      <c r="V50" s="71" t="s">
        <v>295</v>
      </c>
      <c r="W50" s="71" t="s">
        <v>296</v>
      </c>
      <c r="X50" s="68"/>
    </row>
    <row r="51" spans="1:24">
      <c r="A51" s="70">
        <v>3521</v>
      </c>
      <c r="B51" s="70" t="s">
        <v>298</v>
      </c>
      <c r="C51" s="70"/>
      <c r="D51" s="70">
        <v>3000</v>
      </c>
      <c r="E51" s="70" t="s">
        <v>299</v>
      </c>
      <c r="F51" s="70"/>
      <c r="G51" s="70">
        <v>3198</v>
      </c>
      <c r="H51" s="70" t="s">
        <v>300</v>
      </c>
      <c r="I51" s="70"/>
      <c r="J51" s="70">
        <v>3249</v>
      </c>
      <c r="K51" s="70" t="s">
        <v>301</v>
      </c>
      <c r="L51" s="70"/>
      <c r="M51" s="70">
        <v>3011</v>
      </c>
      <c r="N51" s="70" t="s">
        <v>302</v>
      </c>
      <c r="O51" s="70"/>
      <c r="P51" s="70">
        <v>3024</v>
      </c>
      <c r="Q51" s="68" t="s">
        <v>303</v>
      </c>
      <c r="R51" s="68"/>
      <c r="S51" s="70">
        <v>3006</v>
      </c>
      <c r="T51" s="68"/>
      <c r="U51" s="68"/>
      <c r="V51" s="70">
        <v>3139</v>
      </c>
      <c r="W51" s="70" t="s">
        <v>304</v>
      </c>
      <c r="X51" s="70"/>
    </row>
    <row r="52" spans="1:24">
      <c r="A52" s="70">
        <v>3522</v>
      </c>
      <c r="B52" s="70" t="s">
        <v>305</v>
      </c>
      <c r="C52" s="70"/>
      <c r="D52" s="70">
        <v>3001</v>
      </c>
      <c r="E52" s="70" t="s">
        <v>299</v>
      </c>
      <c r="F52" s="70"/>
      <c r="G52" s="70">
        <v>3199</v>
      </c>
      <c r="H52" s="70" t="s">
        <v>306</v>
      </c>
      <c r="I52" s="70"/>
      <c r="J52" s="70">
        <v>3250</v>
      </c>
      <c r="K52" s="70" t="s">
        <v>307</v>
      </c>
      <c r="L52" s="70"/>
      <c r="M52" s="70">
        <v>3012</v>
      </c>
      <c r="N52" s="70" t="s">
        <v>308</v>
      </c>
      <c r="O52" s="70"/>
      <c r="P52" s="70">
        <v>3029</v>
      </c>
      <c r="Q52" s="70" t="s">
        <v>309</v>
      </c>
      <c r="R52" s="70"/>
      <c r="S52" s="70">
        <v>3101</v>
      </c>
      <c r="T52" s="70" t="s">
        <v>310</v>
      </c>
      <c r="U52" s="70"/>
      <c r="V52" s="70">
        <v>3150</v>
      </c>
      <c r="W52" s="70" t="s">
        <v>311</v>
      </c>
      <c r="X52" s="70"/>
    </row>
    <row r="53" spans="1:24">
      <c r="A53" s="70">
        <v>3523</v>
      </c>
      <c r="B53" s="70" t="s">
        <v>312</v>
      </c>
      <c r="C53" s="70"/>
      <c r="D53" s="70">
        <v>3002</v>
      </c>
      <c r="E53" s="70" t="s">
        <v>313</v>
      </c>
      <c r="F53" s="70"/>
      <c r="G53" s="70">
        <v>3200</v>
      </c>
      <c r="H53" s="70" t="s">
        <v>314</v>
      </c>
      <c r="I53" s="70"/>
      <c r="J53" s="70">
        <v>3260</v>
      </c>
      <c r="K53" s="70" t="s">
        <v>315</v>
      </c>
      <c r="L53" s="70"/>
      <c r="M53" s="70">
        <v>3013</v>
      </c>
      <c r="N53" s="70" t="s">
        <v>316</v>
      </c>
      <c r="O53" s="70"/>
      <c r="P53" s="70">
        <v>3030</v>
      </c>
      <c r="Q53" s="70" t="s">
        <v>317</v>
      </c>
      <c r="R53" s="70"/>
      <c r="S53" s="70">
        <v>3102</v>
      </c>
      <c r="T53" s="70" t="s">
        <v>318</v>
      </c>
      <c r="U53" s="70"/>
      <c r="V53" s="70">
        <v>3152</v>
      </c>
      <c r="W53" s="70" t="s">
        <v>319</v>
      </c>
      <c r="X53" s="70"/>
    </row>
    <row r="54" spans="1:24">
      <c r="A54" s="70">
        <v>3561</v>
      </c>
      <c r="B54" s="70" t="s">
        <v>320</v>
      </c>
      <c r="C54" s="70"/>
      <c r="D54" s="70">
        <v>3003</v>
      </c>
      <c r="E54" s="70" t="s">
        <v>321</v>
      </c>
      <c r="F54" s="70"/>
      <c r="G54" s="70">
        <v>3755</v>
      </c>
      <c r="H54" s="70" t="s">
        <v>322</v>
      </c>
      <c r="I54" s="70"/>
      <c r="J54" s="70">
        <v>3266</v>
      </c>
      <c r="K54" s="70" t="s">
        <v>323</v>
      </c>
      <c r="L54" s="70"/>
      <c r="M54" s="70">
        <v>3015</v>
      </c>
      <c r="N54" s="70" t="s">
        <v>324</v>
      </c>
      <c r="O54" s="70"/>
      <c r="P54" s="70">
        <v>3211</v>
      </c>
      <c r="Q54" s="70" t="s">
        <v>325</v>
      </c>
      <c r="R54" s="70"/>
      <c r="S54" s="70">
        <v>3103</v>
      </c>
      <c r="T54" s="70" t="s">
        <v>326</v>
      </c>
      <c r="U54" s="70"/>
      <c r="V54" s="70">
        <v>3156</v>
      </c>
      <c r="W54" s="70" t="s">
        <v>327</v>
      </c>
      <c r="X54" s="70"/>
    </row>
    <row r="55" spans="1:24">
      <c r="A55" s="70">
        <v>3564</v>
      </c>
      <c r="B55" s="70" t="s">
        <v>328</v>
      </c>
      <c r="C55" s="70"/>
      <c r="D55" s="70">
        <v>3008</v>
      </c>
      <c r="E55" s="70" t="s">
        <v>329</v>
      </c>
      <c r="F55" s="70"/>
      <c r="G55" s="70">
        <v>3760</v>
      </c>
      <c r="H55" s="70" t="s">
        <v>330</v>
      </c>
      <c r="I55" s="70"/>
      <c r="J55" s="70">
        <v>3277</v>
      </c>
      <c r="K55" s="70" t="s">
        <v>331</v>
      </c>
      <c r="L55" s="70"/>
      <c r="M55" s="70">
        <v>3016</v>
      </c>
      <c r="N55" s="70" t="s">
        <v>332</v>
      </c>
      <c r="O55" s="70"/>
      <c r="P55" s="70">
        <v>3212</v>
      </c>
      <c r="Q55" s="70" t="s">
        <v>161</v>
      </c>
      <c r="R55" s="70"/>
      <c r="S55" s="70">
        <v>3104</v>
      </c>
      <c r="T55" s="70" t="s">
        <v>335</v>
      </c>
      <c r="U55" s="70"/>
      <c r="V55" s="70">
        <v>3158</v>
      </c>
      <c r="W55" s="70" t="s">
        <v>336</v>
      </c>
      <c r="X55" s="70"/>
    </row>
    <row r="56" spans="1:24">
      <c r="A56" s="70">
        <v>3607</v>
      </c>
      <c r="B56" s="70" t="s">
        <v>162</v>
      </c>
      <c r="C56" s="70"/>
      <c r="D56" s="70">
        <v>3051</v>
      </c>
      <c r="E56" s="70" t="s">
        <v>163</v>
      </c>
      <c r="F56" s="70"/>
      <c r="G56" s="70">
        <v>3761</v>
      </c>
      <c r="H56" s="70" t="s">
        <v>164</v>
      </c>
      <c r="I56" s="70"/>
      <c r="J56" s="70">
        <v>3280</v>
      </c>
      <c r="K56" s="70" t="s">
        <v>165</v>
      </c>
      <c r="L56" s="70"/>
      <c r="M56" s="70">
        <v>3018</v>
      </c>
      <c r="N56" s="70" t="s">
        <v>166</v>
      </c>
      <c r="O56" s="70"/>
      <c r="P56" s="70">
        <v>3214</v>
      </c>
      <c r="Q56" s="70" t="s">
        <v>167</v>
      </c>
      <c r="R56" s="70"/>
      <c r="S56" s="70">
        <v>3105</v>
      </c>
      <c r="T56" s="70" t="s">
        <v>168</v>
      </c>
      <c r="U56" s="70"/>
      <c r="V56" s="70">
        <v>3160</v>
      </c>
      <c r="W56" s="70" t="s">
        <v>169</v>
      </c>
      <c r="X56" s="70"/>
    </row>
    <row r="57" spans="1:24">
      <c r="A57" s="70">
        <v>3608</v>
      </c>
      <c r="B57" s="70" t="s">
        <v>170</v>
      </c>
      <c r="C57" s="70"/>
      <c r="D57" s="70">
        <v>3052</v>
      </c>
      <c r="E57" s="70" t="s">
        <v>171</v>
      </c>
      <c r="F57" s="70"/>
      <c r="G57" s="70">
        <v>3777</v>
      </c>
      <c r="H57" s="70" t="s">
        <v>172</v>
      </c>
      <c r="I57" s="70"/>
      <c r="J57" s="70">
        <v>3282</v>
      </c>
      <c r="K57" s="70" t="s">
        <v>173</v>
      </c>
      <c r="L57" s="70"/>
      <c r="M57" s="70">
        <v>3019</v>
      </c>
      <c r="N57" s="70" t="s">
        <v>174</v>
      </c>
      <c r="O57" s="70"/>
      <c r="P57" s="70">
        <v>3215</v>
      </c>
      <c r="Q57" s="70" t="s">
        <v>175</v>
      </c>
      <c r="R57" s="70"/>
      <c r="S57" s="70">
        <v>3106</v>
      </c>
      <c r="T57" s="70" t="s">
        <v>176</v>
      </c>
      <c r="U57" s="70"/>
      <c r="V57" s="70">
        <v>3161</v>
      </c>
      <c r="W57" s="70" t="s">
        <v>177</v>
      </c>
      <c r="X57" s="70"/>
    </row>
    <row r="58" spans="1:24">
      <c r="A58" s="70">
        <v>3614</v>
      </c>
      <c r="B58" s="70" t="s">
        <v>178</v>
      </c>
      <c r="C58" s="70"/>
      <c r="D58" s="70">
        <v>3053</v>
      </c>
      <c r="E58" s="70" t="s">
        <v>179</v>
      </c>
      <c r="F58" s="70"/>
      <c r="G58" s="70">
        <v>3803</v>
      </c>
      <c r="H58" s="70" t="s">
        <v>180</v>
      </c>
      <c r="I58" s="70"/>
      <c r="J58" s="70">
        <v>3284</v>
      </c>
      <c r="K58" s="70" t="s">
        <v>181</v>
      </c>
      <c r="L58" s="70"/>
      <c r="M58" s="70">
        <v>3020</v>
      </c>
      <c r="N58" s="70" t="s">
        <v>182</v>
      </c>
      <c r="O58" s="70"/>
      <c r="P58" s="70">
        <v>3216</v>
      </c>
      <c r="Q58" s="70" t="s">
        <v>183</v>
      </c>
      <c r="R58" s="70"/>
      <c r="S58" s="70">
        <v>3107</v>
      </c>
      <c r="T58" s="70" t="s">
        <v>184</v>
      </c>
      <c r="U58" s="70"/>
      <c r="V58" s="70">
        <v>3162</v>
      </c>
      <c r="W58" s="70" t="s">
        <v>185</v>
      </c>
      <c r="X58" s="70"/>
    </row>
    <row r="59" spans="1:24">
      <c r="A59" s="70">
        <v>3616</v>
      </c>
      <c r="B59" s="70" t="s">
        <v>186</v>
      </c>
      <c r="C59" s="70"/>
      <c r="D59" s="70">
        <v>3054</v>
      </c>
      <c r="E59" s="70" t="s">
        <v>187</v>
      </c>
      <c r="F59" s="70"/>
      <c r="G59" s="70">
        <v>3805</v>
      </c>
      <c r="H59" s="70" t="s">
        <v>188</v>
      </c>
      <c r="I59" s="70"/>
      <c r="J59" s="70">
        <v>3300</v>
      </c>
      <c r="K59" s="70" t="s">
        <v>189</v>
      </c>
      <c r="L59" s="70"/>
      <c r="M59" s="70">
        <v>3021</v>
      </c>
      <c r="N59" s="70" t="s">
        <v>190</v>
      </c>
      <c r="O59" s="70"/>
      <c r="P59" s="70">
        <v>3217</v>
      </c>
      <c r="Q59" s="70" t="s">
        <v>191</v>
      </c>
      <c r="R59" s="70"/>
      <c r="S59" s="70">
        <v>3108</v>
      </c>
      <c r="T59" s="70" t="s">
        <v>192</v>
      </c>
      <c r="U59" s="70"/>
      <c r="V59" s="70">
        <v>3163</v>
      </c>
      <c r="W59" s="70" t="s">
        <v>193</v>
      </c>
      <c r="X59" s="70"/>
    </row>
    <row r="60" spans="1:24">
      <c r="A60" s="70">
        <v>3617</v>
      </c>
      <c r="B60" s="70" t="s">
        <v>194</v>
      </c>
      <c r="C60" s="70"/>
      <c r="D60" s="70">
        <v>3055</v>
      </c>
      <c r="E60" s="70" t="s">
        <v>195</v>
      </c>
      <c r="F60" s="70"/>
      <c r="G60" s="70">
        <v>3806</v>
      </c>
      <c r="H60" s="70" t="s">
        <v>196</v>
      </c>
      <c r="I60" s="70"/>
      <c r="J60" s="70">
        <v>3305</v>
      </c>
      <c r="K60" s="70" t="s">
        <v>197</v>
      </c>
      <c r="L60" s="70"/>
      <c r="M60" s="70">
        <v>3022</v>
      </c>
      <c r="N60" s="70" t="s">
        <v>198</v>
      </c>
      <c r="O60" s="70"/>
      <c r="P60" s="70">
        <v>3218</v>
      </c>
      <c r="Q60" s="70" t="s">
        <v>199</v>
      </c>
      <c r="R60" s="70"/>
      <c r="S60" s="70">
        <v>3109</v>
      </c>
      <c r="T60" s="70" t="s">
        <v>200</v>
      </c>
      <c r="U60" s="70"/>
      <c r="V60" s="70">
        <v>3165</v>
      </c>
      <c r="W60" s="70" t="s">
        <v>201</v>
      </c>
      <c r="X60" s="70"/>
    </row>
    <row r="61" spans="1:24">
      <c r="A61" s="70">
        <v>3618</v>
      </c>
      <c r="B61" s="70" t="s">
        <v>202</v>
      </c>
      <c r="C61" s="70"/>
      <c r="D61" s="70">
        <v>3056</v>
      </c>
      <c r="E61" s="70" t="s">
        <v>195</v>
      </c>
      <c r="F61" s="70"/>
      <c r="G61" s="70">
        <v>3807</v>
      </c>
      <c r="H61" s="70" t="s">
        <v>203</v>
      </c>
      <c r="I61" s="70"/>
      <c r="J61" s="70">
        <v>3340</v>
      </c>
      <c r="K61" s="70" t="s">
        <v>204</v>
      </c>
      <c r="L61" s="70"/>
      <c r="M61" s="70">
        <v>3023</v>
      </c>
      <c r="N61" s="70" t="s">
        <v>205</v>
      </c>
      <c r="O61" s="70"/>
      <c r="P61" s="70">
        <v>3219</v>
      </c>
      <c r="Q61" s="70" t="s">
        <v>206</v>
      </c>
      <c r="R61" s="70"/>
      <c r="S61" s="70">
        <v>3111</v>
      </c>
      <c r="T61" s="70" t="s">
        <v>207</v>
      </c>
      <c r="U61" s="70"/>
      <c r="V61" s="70">
        <v>3166</v>
      </c>
      <c r="W61" s="70" t="s">
        <v>395</v>
      </c>
      <c r="X61" s="70"/>
    </row>
    <row r="62" spans="1:24">
      <c r="A62" s="70">
        <v>3620</v>
      </c>
      <c r="B62" s="70" t="s">
        <v>396</v>
      </c>
      <c r="C62" s="70"/>
      <c r="D62" s="70">
        <v>3057</v>
      </c>
      <c r="E62" s="70" t="s">
        <v>397</v>
      </c>
      <c r="F62" s="70"/>
      <c r="G62" s="70">
        <v>3808</v>
      </c>
      <c r="H62" s="70" t="s">
        <v>398</v>
      </c>
      <c r="I62" s="70"/>
      <c r="J62" s="70">
        <v>3342</v>
      </c>
      <c r="K62" s="70" t="s">
        <v>399</v>
      </c>
      <c r="L62" s="70"/>
      <c r="M62" s="70">
        <v>3025</v>
      </c>
      <c r="N62" s="70" t="s">
        <v>400</v>
      </c>
      <c r="O62" s="70"/>
      <c r="P62" s="70">
        <v>3220</v>
      </c>
      <c r="Q62" s="70" t="s">
        <v>401</v>
      </c>
      <c r="R62" s="70"/>
      <c r="S62" s="70">
        <v>3113</v>
      </c>
      <c r="T62" s="70" t="s">
        <v>402</v>
      </c>
      <c r="U62" s="70"/>
      <c r="V62" s="70">
        <v>3167</v>
      </c>
      <c r="W62" s="70" t="s">
        <v>403</v>
      </c>
      <c r="X62" s="70"/>
    </row>
    <row r="63" spans="1:24">
      <c r="A63" s="70">
        <v>3621</v>
      </c>
      <c r="B63" s="70" t="s">
        <v>404</v>
      </c>
      <c r="C63" s="70"/>
      <c r="D63" s="70">
        <v>3065</v>
      </c>
      <c r="E63" s="70" t="s">
        <v>405</v>
      </c>
      <c r="F63" s="70"/>
      <c r="G63" s="70">
        <v>3809</v>
      </c>
      <c r="H63" s="70" t="s">
        <v>406</v>
      </c>
      <c r="I63" s="70"/>
      <c r="J63" s="70">
        <v>3350</v>
      </c>
      <c r="K63" s="70" t="s">
        <v>407</v>
      </c>
      <c r="L63" s="70"/>
      <c r="M63" s="70">
        <v>3026</v>
      </c>
      <c r="N63" s="70" t="s">
        <v>408</v>
      </c>
      <c r="O63" s="70"/>
      <c r="P63" s="70">
        <v>3221</v>
      </c>
      <c r="Q63" s="70" t="s">
        <v>409</v>
      </c>
      <c r="R63" s="70"/>
      <c r="S63" s="70">
        <v>3114</v>
      </c>
      <c r="T63" s="70" t="s">
        <v>410</v>
      </c>
      <c r="U63" s="70"/>
      <c r="V63" s="70">
        <v>3168</v>
      </c>
      <c r="W63" s="70" t="s">
        <v>411</v>
      </c>
      <c r="X63" s="70"/>
    </row>
    <row r="64" spans="1:24">
      <c r="A64" s="70">
        <v>3622</v>
      </c>
      <c r="B64" s="70" t="s">
        <v>412</v>
      </c>
      <c r="C64" s="70"/>
      <c r="D64" s="70">
        <v>3066</v>
      </c>
      <c r="E64" s="70" t="s">
        <v>413</v>
      </c>
      <c r="F64" s="70"/>
      <c r="G64" s="70">
        <v>3810</v>
      </c>
      <c r="H64" s="70" t="s">
        <v>414</v>
      </c>
      <c r="I64" s="70"/>
      <c r="J64" s="70">
        <v>3352</v>
      </c>
      <c r="K64" s="70" t="s">
        <v>415</v>
      </c>
      <c r="L64" s="70"/>
      <c r="M64" s="70">
        <v>3028</v>
      </c>
      <c r="N64" s="70" t="s">
        <v>416</v>
      </c>
      <c r="O64" s="70"/>
      <c r="P64" s="70">
        <v>3222</v>
      </c>
      <c r="Q64" s="70" t="s">
        <v>417</v>
      </c>
      <c r="R64" s="70"/>
      <c r="S64" s="70">
        <v>3115</v>
      </c>
      <c r="T64" s="70" t="s">
        <v>418</v>
      </c>
      <c r="U64" s="70"/>
      <c r="V64" s="70">
        <v>3169</v>
      </c>
      <c r="W64" s="70" t="s">
        <v>419</v>
      </c>
      <c r="X64" s="70"/>
    </row>
    <row r="65" spans="1:24">
      <c r="A65" s="70">
        <v>3623</v>
      </c>
      <c r="B65" s="70" t="s">
        <v>420</v>
      </c>
      <c r="C65" s="70"/>
      <c r="D65" s="70">
        <v>3067</v>
      </c>
      <c r="E65" s="70" t="s">
        <v>421</v>
      </c>
      <c r="F65" s="70"/>
      <c r="G65" s="70">
        <v>3816</v>
      </c>
      <c r="H65" s="70" t="s">
        <v>422</v>
      </c>
      <c r="I65" s="70"/>
      <c r="J65" s="70">
        <v>3355</v>
      </c>
      <c r="K65" s="70" t="s">
        <v>423</v>
      </c>
      <c r="L65" s="70"/>
      <c r="M65" s="70">
        <v>3031</v>
      </c>
      <c r="N65" s="70" t="s">
        <v>424</v>
      </c>
      <c r="O65" s="70"/>
      <c r="P65" s="70">
        <v>3223</v>
      </c>
      <c r="Q65" s="70" t="s">
        <v>425</v>
      </c>
      <c r="R65" s="70"/>
      <c r="S65" s="70">
        <v>3116</v>
      </c>
      <c r="T65" s="70" t="s">
        <v>426</v>
      </c>
      <c r="U65" s="70"/>
      <c r="V65" s="70">
        <v>3170</v>
      </c>
      <c r="W65" s="70" t="s">
        <v>427</v>
      </c>
      <c r="X65" s="70"/>
    </row>
    <row r="66" spans="1:24">
      <c r="A66" s="70">
        <v>3624</v>
      </c>
      <c r="B66" s="70" t="s">
        <v>428</v>
      </c>
      <c r="C66" s="70"/>
      <c r="D66" s="70">
        <v>3068</v>
      </c>
      <c r="E66" s="70" t="s">
        <v>429</v>
      </c>
      <c r="F66" s="70"/>
      <c r="G66" s="70">
        <v>3818</v>
      </c>
      <c r="H66" s="70" t="s">
        <v>430</v>
      </c>
      <c r="I66" s="70"/>
      <c r="J66" s="70">
        <v>3356</v>
      </c>
      <c r="K66" s="70" t="s">
        <v>431</v>
      </c>
      <c r="L66" s="70"/>
      <c r="M66" s="70">
        <v>3032</v>
      </c>
      <c r="N66" s="70" t="s">
        <v>432</v>
      </c>
      <c r="O66" s="70"/>
      <c r="P66" s="70">
        <v>3224</v>
      </c>
      <c r="Q66" s="70" t="s">
        <v>433</v>
      </c>
      <c r="R66" s="70"/>
      <c r="S66" s="70">
        <v>3122</v>
      </c>
      <c r="T66" s="70" t="s">
        <v>434</v>
      </c>
      <c r="U66" s="70"/>
      <c r="V66" s="70">
        <v>3171</v>
      </c>
      <c r="W66" s="70" t="s">
        <v>435</v>
      </c>
      <c r="X66" s="70"/>
    </row>
    <row r="67" spans="1:24">
      <c r="A67" s="70">
        <v>3629</v>
      </c>
      <c r="B67" s="70" t="s">
        <v>436</v>
      </c>
      <c r="C67" s="70"/>
      <c r="D67" s="70">
        <v>3070</v>
      </c>
      <c r="E67" s="70" t="s">
        <v>437</v>
      </c>
      <c r="F67" s="70"/>
      <c r="G67" s="70">
        <v>3820</v>
      </c>
      <c r="H67" s="70" t="s">
        <v>438</v>
      </c>
      <c r="I67" s="70"/>
      <c r="J67" s="70">
        <v>3357</v>
      </c>
      <c r="K67" s="70" t="s">
        <v>439</v>
      </c>
      <c r="L67" s="70"/>
      <c r="M67" s="70">
        <v>3033</v>
      </c>
      <c r="N67" s="70" t="s">
        <v>440</v>
      </c>
      <c r="O67" s="70"/>
      <c r="P67" s="70">
        <v>3225</v>
      </c>
      <c r="Q67" s="70" t="s">
        <v>441</v>
      </c>
      <c r="R67" s="70"/>
      <c r="S67" s="70">
        <v>3123</v>
      </c>
      <c r="T67" s="70" t="s">
        <v>442</v>
      </c>
      <c r="U67" s="70"/>
      <c r="V67" s="70">
        <v>3172</v>
      </c>
      <c r="W67" s="70" t="s">
        <v>443</v>
      </c>
      <c r="X67" s="70"/>
    </row>
    <row r="68" spans="1:24">
      <c r="A68" s="70">
        <v>3630</v>
      </c>
      <c r="B68" s="70" t="s">
        <v>444</v>
      </c>
      <c r="C68" s="70"/>
      <c r="D68" s="70">
        <v>3071</v>
      </c>
      <c r="E68" s="70" t="s">
        <v>445</v>
      </c>
      <c r="F68" s="70"/>
      <c r="G68" s="70">
        <v>3822</v>
      </c>
      <c r="H68" s="70" t="s">
        <v>446</v>
      </c>
      <c r="I68" s="70"/>
      <c r="J68" s="70">
        <v>3363</v>
      </c>
      <c r="K68" s="70" t="s">
        <v>447</v>
      </c>
      <c r="L68" s="70"/>
      <c r="M68" s="70">
        <v>3034</v>
      </c>
      <c r="N68" s="70" t="s">
        <v>448</v>
      </c>
      <c r="O68" s="70"/>
      <c r="P68" s="70">
        <v>3226</v>
      </c>
      <c r="Q68" s="70" t="s">
        <v>449</v>
      </c>
      <c r="R68" s="70"/>
      <c r="S68" s="70">
        <v>3124</v>
      </c>
      <c r="T68" s="70" t="s">
        <v>450</v>
      </c>
      <c r="U68" s="70"/>
      <c r="V68" s="70">
        <v>3173</v>
      </c>
      <c r="W68" s="70" t="s">
        <v>451</v>
      </c>
      <c r="X68" s="70"/>
    </row>
    <row r="69" spans="1:24">
      <c r="A69" s="70">
        <v>3631</v>
      </c>
      <c r="B69" s="70" t="s">
        <v>452</v>
      </c>
      <c r="C69" s="70"/>
      <c r="D69" s="70">
        <v>3072</v>
      </c>
      <c r="E69" s="70" t="s">
        <v>453</v>
      </c>
      <c r="F69" s="70"/>
      <c r="G69" s="70">
        <v>3823</v>
      </c>
      <c r="H69" s="70" t="s">
        <v>454</v>
      </c>
      <c r="I69" s="70"/>
      <c r="J69" s="70">
        <v>3364</v>
      </c>
      <c r="K69" s="70" t="s">
        <v>455</v>
      </c>
      <c r="L69" s="70"/>
      <c r="M69" s="70">
        <v>3036</v>
      </c>
      <c r="N69" s="70" t="s">
        <v>456</v>
      </c>
      <c r="O69" s="70"/>
      <c r="P69" s="70">
        <v>3227</v>
      </c>
      <c r="Q69" s="70" t="s">
        <v>228</v>
      </c>
      <c r="R69" s="70"/>
      <c r="S69" s="70">
        <v>3125</v>
      </c>
      <c r="T69" s="70" t="s">
        <v>229</v>
      </c>
      <c r="U69" s="70"/>
      <c r="V69" s="70">
        <v>3174</v>
      </c>
      <c r="W69" s="70" t="s">
        <v>459</v>
      </c>
      <c r="X69" s="70"/>
    </row>
    <row r="70" spans="1:24">
      <c r="A70" s="70">
        <v>3633</v>
      </c>
      <c r="B70" s="70" t="s">
        <v>460</v>
      </c>
      <c r="C70" s="70"/>
      <c r="D70" s="70">
        <v>3073</v>
      </c>
      <c r="E70" s="70" t="s">
        <v>230</v>
      </c>
      <c r="F70" s="70"/>
      <c r="G70" s="70">
        <v>3824</v>
      </c>
      <c r="H70" s="70" t="s">
        <v>231</v>
      </c>
      <c r="I70" s="70"/>
      <c r="J70" s="70">
        <v>3377</v>
      </c>
      <c r="K70" s="70" t="s">
        <v>232</v>
      </c>
      <c r="L70" s="70"/>
      <c r="M70" s="70">
        <v>3037</v>
      </c>
      <c r="N70" s="70" t="s">
        <v>233</v>
      </c>
      <c r="O70" s="70"/>
      <c r="P70" s="70">
        <v>3228</v>
      </c>
      <c r="Q70" s="70" t="s">
        <v>234</v>
      </c>
      <c r="R70" s="70"/>
      <c r="S70" s="70">
        <v>3126</v>
      </c>
      <c r="T70" s="70" t="s">
        <v>235</v>
      </c>
      <c r="U70" s="70"/>
      <c r="V70" s="70">
        <v>3175</v>
      </c>
      <c r="W70" s="70" t="s">
        <v>236</v>
      </c>
      <c r="X70" s="70"/>
    </row>
    <row r="71" spans="1:24">
      <c r="A71" s="70">
        <v>3658</v>
      </c>
      <c r="B71" s="70" t="s">
        <v>237</v>
      </c>
      <c r="C71" s="70"/>
      <c r="D71" s="70">
        <v>3074</v>
      </c>
      <c r="E71" s="70" t="s">
        <v>238</v>
      </c>
      <c r="F71" s="70"/>
      <c r="G71" s="70">
        <v>3825</v>
      </c>
      <c r="H71" s="70" t="s">
        <v>239</v>
      </c>
      <c r="I71" s="70"/>
      <c r="J71" s="70">
        <v>3380</v>
      </c>
      <c r="K71" s="70" t="s">
        <v>240</v>
      </c>
      <c r="L71" s="70"/>
      <c r="M71" s="70">
        <v>3038</v>
      </c>
      <c r="N71" s="70" t="s">
        <v>241</v>
      </c>
      <c r="O71" s="70"/>
      <c r="P71" s="70">
        <v>3335</v>
      </c>
      <c r="Q71" s="70" t="s">
        <v>242</v>
      </c>
      <c r="R71" s="70"/>
      <c r="S71" s="70">
        <v>3127</v>
      </c>
      <c r="T71" s="70" t="s">
        <v>243</v>
      </c>
      <c r="U71" s="70"/>
      <c r="V71" s="70">
        <v>3177</v>
      </c>
      <c r="W71" s="70" t="s">
        <v>244</v>
      </c>
      <c r="X71" s="70"/>
    </row>
    <row r="72" spans="1:24">
      <c r="A72" s="70">
        <v>3659</v>
      </c>
      <c r="B72" s="70" t="s">
        <v>245</v>
      </c>
      <c r="C72" s="70"/>
      <c r="D72" s="70">
        <v>3075</v>
      </c>
      <c r="E72" s="70" t="s">
        <v>246</v>
      </c>
      <c r="F72" s="70"/>
      <c r="G72" s="70">
        <v>3840</v>
      </c>
      <c r="H72" s="70" t="s">
        <v>247</v>
      </c>
      <c r="I72" s="70"/>
      <c r="J72" s="70">
        <v>3400</v>
      </c>
      <c r="K72" s="70" t="s">
        <v>248</v>
      </c>
      <c r="L72" s="70"/>
      <c r="M72" s="70">
        <v>3039</v>
      </c>
      <c r="N72" s="70" t="s">
        <v>249</v>
      </c>
      <c r="O72" s="70"/>
      <c r="P72" s="70">
        <v>3337</v>
      </c>
      <c r="Q72" s="70" t="s">
        <v>250</v>
      </c>
      <c r="R72" s="70"/>
      <c r="S72" s="70">
        <v>3128</v>
      </c>
      <c r="T72" s="70" t="s">
        <v>251</v>
      </c>
      <c r="U72" s="70"/>
      <c r="V72" s="70">
        <v>3178</v>
      </c>
      <c r="W72" s="70" t="s">
        <v>252</v>
      </c>
      <c r="X72" s="70"/>
    </row>
    <row r="73" spans="1:24">
      <c r="A73" s="70">
        <v>3660</v>
      </c>
      <c r="B73" s="70" t="s">
        <v>253</v>
      </c>
      <c r="C73" s="70"/>
      <c r="D73" s="70">
        <v>3076</v>
      </c>
      <c r="E73" s="70" t="s">
        <v>254</v>
      </c>
      <c r="F73" s="70"/>
      <c r="G73" s="70">
        <v>3842</v>
      </c>
      <c r="H73" s="70" t="s">
        <v>255</v>
      </c>
      <c r="I73" s="70"/>
      <c r="J73" s="70">
        <v>3430</v>
      </c>
      <c r="K73" s="70" t="s">
        <v>256</v>
      </c>
      <c r="L73" s="70"/>
      <c r="M73" s="70">
        <v>3040</v>
      </c>
      <c r="N73" s="70" t="s">
        <v>257</v>
      </c>
      <c r="O73" s="70"/>
      <c r="P73" s="70">
        <v>3338</v>
      </c>
      <c r="Q73" s="70" t="s">
        <v>258</v>
      </c>
      <c r="R73" s="70"/>
      <c r="S73" s="70">
        <v>3129</v>
      </c>
      <c r="T73" s="70" t="s">
        <v>259</v>
      </c>
      <c r="U73" s="70"/>
      <c r="V73" s="70">
        <v>3179</v>
      </c>
      <c r="W73" s="70" t="s">
        <v>260</v>
      </c>
      <c r="X73" s="70"/>
    </row>
    <row r="74" spans="1:24">
      <c r="A74" s="70">
        <v>3662</v>
      </c>
      <c r="B74" s="70" t="s">
        <v>261</v>
      </c>
      <c r="C74" s="70"/>
      <c r="D74" s="70">
        <v>3078</v>
      </c>
      <c r="E74" s="70" t="s">
        <v>262</v>
      </c>
      <c r="F74" s="70"/>
      <c r="G74" s="70">
        <v>3844</v>
      </c>
      <c r="H74" s="70" t="s">
        <v>263</v>
      </c>
      <c r="I74" s="70"/>
      <c r="J74" s="70">
        <v>3431</v>
      </c>
      <c r="K74" s="70" t="s">
        <v>264</v>
      </c>
      <c r="L74" s="70"/>
      <c r="M74" s="70">
        <v>3041</v>
      </c>
      <c r="N74" s="70" t="s">
        <v>265</v>
      </c>
      <c r="O74" s="70"/>
      <c r="P74" s="70">
        <v>3427</v>
      </c>
      <c r="Q74" s="70" t="s">
        <v>266</v>
      </c>
      <c r="R74" s="70"/>
      <c r="S74" s="70">
        <v>3130</v>
      </c>
      <c r="T74" s="70" t="s">
        <v>267</v>
      </c>
      <c r="U74" s="70"/>
      <c r="V74" s="70">
        <v>3180</v>
      </c>
      <c r="W74" s="70" t="s">
        <v>268</v>
      </c>
      <c r="X74" s="70"/>
    </row>
    <row r="75" spans="1:24">
      <c r="A75" s="70">
        <v>3663</v>
      </c>
      <c r="B75" s="70" t="s">
        <v>269</v>
      </c>
      <c r="C75" s="70"/>
      <c r="D75" s="70">
        <v>3079</v>
      </c>
      <c r="E75" s="70" t="s">
        <v>270</v>
      </c>
      <c r="F75" s="70"/>
      <c r="G75" s="70">
        <v>3847</v>
      </c>
      <c r="H75" s="70" t="s">
        <v>271</v>
      </c>
      <c r="I75" s="70"/>
      <c r="J75" s="70">
        <v>3434</v>
      </c>
      <c r="K75" s="70" t="s">
        <v>272</v>
      </c>
      <c r="L75" s="70"/>
      <c r="M75" s="70">
        <v>3042</v>
      </c>
      <c r="N75" s="70" t="s">
        <v>273</v>
      </c>
      <c r="O75" s="70"/>
      <c r="P75" s="70">
        <v>3429</v>
      </c>
      <c r="Q75" s="70" t="s">
        <v>274</v>
      </c>
      <c r="R75" s="70"/>
      <c r="S75" s="70">
        <v>3131</v>
      </c>
      <c r="T75" s="70" t="s">
        <v>275</v>
      </c>
      <c r="U75" s="70"/>
      <c r="V75" s="70">
        <v>3182</v>
      </c>
      <c r="W75" s="70" t="s">
        <v>276</v>
      </c>
      <c r="X75" s="70"/>
    </row>
    <row r="76" spans="1:24">
      <c r="A76" s="70">
        <v>3664</v>
      </c>
      <c r="B76" s="70" t="s">
        <v>277</v>
      </c>
      <c r="C76" s="70"/>
      <c r="D76" s="70">
        <v>3081</v>
      </c>
      <c r="E76" s="70" t="s">
        <v>278</v>
      </c>
      <c r="F76" s="70"/>
      <c r="G76" s="70">
        <v>3850</v>
      </c>
      <c r="H76" s="70" t="s">
        <v>279</v>
      </c>
      <c r="I76" s="70"/>
      <c r="J76" s="70">
        <v>3435</v>
      </c>
      <c r="K76" s="70" t="s">
        <v>280</v>
      </c>
      <c r="L76" s="70"/>
      <c r="M76" s="70">
        <v>3043</v>
      </c>
      <c r="N76" s="70" t="s">
        <v>281</v>
      </c>
      <c r="O76" s="70"/>
      <c r="P76" s="70">
        <v>3429</v>
      </c>
      <c r="Q76" s="70" t="s">
        <v>282</v>
      </c>
      <c r="R76" s="70"/>
      <c r="S76" s="70">
        <v>3132</v>
      </c>
      <c r="T76" s="70" t="s">
        <v>283</v>
      </c>
      <c r="U76" s="70"/>
      <c r="V76" s="70">
        <v>3183</v>
      </c>
      <c r="W76" s="70" t="s">
        <v>284</v>
      </c>
      <c r="X76" s="70"/>
    </row>
    <row r="77" spans="1:24">
      <c r="A77" s="70">
        <v>3665</v>
      </c>
      <c r="B77" s="70" t="s">
        <v>285</v>
      </c>
      <c r="C77" s="70"/>
      <c r="D77" s="70">
        <v>3082</v>
      </c>
      <c r="E77" s="70" t="s">
        <v>286</v>
      </c>
      <c r="F77" s="70"/>
      <c r="G77" s="70">
        <v>3851</v>
      </c>
      <c r="H77" s="70" t="s">
        <v>287</v>
      </c>
      <c r="I77" s="70"/>
      <c r="J77" s="70">
        <v>3437</v>
      </c>
      <c r="K77" s="70" t="s">
        <v>288</v>
      </c>
      <c r="L77" s="70"/>
      <c r="M77" s="70">
        <v>3044</v>
      </c>
      <c r="N77" s="70" t="s">
        <v>289</v>
      </c>
      <c r="O77" s="70"/>
      <c r="P77" s="70"/>
      <c r="Q77" s="70"/>
      <c r="R77" s="70"/>
      <c r="S77" s="70">
        <v>3133</v>
      </c>
      <c r="T77" s="70" t="s">
        <v>508</v>
      </c>
      <c r="U77" s="70"/>
      <c r="V77" s="70">
        <v>3184</v>
      </c>
      <c r="W77" s="70" t="s">
        <v>509</v>
      </c>
      <c r="X77" s="70"/>
    </row>
    <row r="78" spans="1:24">
      <c r="A78" s="70">
        <v>3666</v>
      </c>
      <c r="B78" s="70" t="s">
        <v>510</v>
      </c>
      <c r="C78" s="70"/>
      <c r="D78" s="70">
        <v>3083</v>
      </c>
      <c r="E78" s="70" t="s">
        <v>511</v>
      </c>
      <c r="F78" s="70"/>
      <c r="G78" s="70">
        <v>3854</v>
      </c>
      <c r="H78" s="70" t="s">
        <v>512</v>
      </c>
      <c r="I78" s="70"/>
      <c r="J78" s="70">
        <v>3438</v>
      </c>
      <c r="K78" s="70" t="s">
        <v>513</v>
      </c>
      <c r="L78" s="70"/>
      <c r="M78" s="70">
        <v>3046</v>
      </c>
      <c r="N78" s="70" t="s">
        <v>514</v>
      </c>
      <c r="O78" s="70"/>
      <c r="P78" s="70"/>
      <c r="Q78" s="70"/>
      <c r="R78" s="70"/>
      <c r="S78" s="70">
        <v>3134</v>
      </c>
      <c r="T78" s="70" t="s">
        <v>515</v>
      </c>
      <c r="U78" s="70"/>
      <c r="V78" s="70">
        <v>3185</v>
      </c>
      <c r="W78" s="70" t="s">
        <v>516</v>
      </c>
      <c r="X78" s="70"/>
    </row>
    <row r="79" spans="1:24">
      <c r="A79" s="70">
        <v>3669</v>
      </c>
      <c r="B79" s="70" t="s">
        <v>517</v>
      </c>
      <c r="C79" s="70"/>
      <c r="D79" s="70">
        <v>3084</v>
      </c>
      <c r="E79" s="70" t="s">
        <v>518</v>
      </c>
      <c r="F79" s="70"/>
      <c r="G79" s="70">
        <v>3856</v>
      </c>
      <c r="H79" s="70" t="s">
        <v>519</v>
      </c>
      <c r="I79" s="70"/>
      <c r="J79" s="70">
        <v>3440</v>
      </c>
      <c r="K79" s="70" t="s">
        <v>520</v>
      </c>
      <c r="L79" s="70"/>
      <c r="M79" s="70">
        <v>3047</v>
      </c>
      <c r="N79" s="70" t="s">
        <v>521</v>
      </c>
      <c r="O79" s="70"/>
      <c r="P79" s="70"/>
      <c r="Q79" s="70"/>
      <c r="R79" s="70"/>
      <c r="S79" s="70">
        <v>3135</v>
      </c>
      <c r="T79" s="70" t="s">
        <v>522</v>
      </c>
      <c r="U79" s="70"/>
      <c r="V79" s="70">
        <v>3186</v>
      </c>
      <c r="W79" s="70" t="s">
        <v>523</v>
      </c>
      <c r="X79" s="70"/>
    </row>
    <row r="80" spans="1:24">
      <c r="A80" s="70">
        <v>3672</v>
      </c>
      <c r="B80" s="70" t="s">
        <v>524</v>
      </c>
      <c r="C80" s="70"/>
      <c r="D80" s="70">
        <v>3085</v>
      </c>
      <c r="E80" s="70" t="s">
        <v>525</v>
      </c>
      <c r="F80" s="70"/>
      <c r="G80" s="70">
        <v>3857</v>
      </c>
      <c r="H80" s="70" t="s">
        <v>526</v>
      </c>
      <c r="I80" s="70"/>
      <c r="J80" s="70">
        <v>3442</v>
      </c>
      <c r="K80" s="70" t="s">
        <v>527</v>
      </c>
      <c r="L80" s="70"/>
      <c r="M80" s="70">
        <v>3048</v>
      </c>
      <c r="N80" s="70" t="s">
        <v>528</v>
      </c>
      <c r="O80" s="70"/>
      <c r="P80" s="70"/>
      <c r="Q80" s="70"/>
      <c r="R80" s="70"/>
      <c r="S80" s="70">
        <v>3136</v>
      </c>
      <c r="T80" s="70" t="s">
        <v>529</v>
      </c>
      <c r="U80" s="70"/>
      <c r="V80" s="70">
        <v>3187</v>
      </c>
      <c r="W80" s="70" t="s">
        <v>530</v>
      </c>
      <c r="X80" s="70"/>
    </row>
    <row r="81" spans="1:24">
      <c r="A81" s="70">
        <v>3673</v>
      </c>
      <c r="B81" s="70" t="s">
        <v>531</v>
      </c>
      <c r="C81" s="70"/>
      <c r="D81" s="70">
        <v>3087</v>
      </c>
      <c r="E81" s="70" t="s">
        <v>532</v>
      </c>
      <c r="F81" s="70"/>
      <c r="G81" s="70">
        <v>3858</v>
      </c>
      <c r="H81" s="70" t="s">
        <v>533</v>
      </c>
      <c r="I81" s="70"/>
      <c r="J81" s="70">
        <v>3444</v>
      </c>
      <c r="K81" s="70" t="s">
        <v>534</v>
      </c>
      <c r="L81" s="70"/>
      <c r="M81" s="70">
        <v>3049</v>
      </c>
      <c r="N81" s="70" t="s">
        <v>535</v>
      </c>
      <c r="O81" s="70"/>
      <c r="P81" s="70"/>
      <c r="Q81" s="70"/>
      <c r="R81" s="70"/>
      <c r="S81" s="70">
        <v>3137</v>
      </c>
      <c r="T81" s="70" t="s">
        <v>536</v>
      </c>
      <c r="U81" s="70"/>
      <c r="V81" s="70">
        <v>3188</v>
      </c>
      <c r="W81" s="70" t="s">
        <v>537</v>
      </c>
      <c r="X81" s="70"/>
    </row>
    <row r="82" spans="1:24">
      <c r="A82" s="70">
        <v>3675</v>
      </c>
      <c r="B82" s="70" t="s">
        <v>538</v>
      </c>
      <c r="C82" s="70"/>
      <c r="D82" s="70">
        <v>3088</v>
      </c>
      <c r="E82" s="70" t="s">
        <v>539</v>
      </c>
      <c r="F82" s="70"/>
      <c r="G82" s="70">
        <v>3859</v>
      </c>
      <c r="H82" s="70" t="s">
        <v>540</v>
      </c>
      <c r="I82" s="70"/>
      <c r="J82" s="70">
        <v>3450</v>
      </c>
      <c r="K82" s="70" t="s">
        <v>541</v>
      </c>
      <c r="L82" s="70"/>
      <c r="M82" s="70">
        <v>3055</v>
      </c>
      <c r="N82" s="70" t="s">
        <v>542</v>
      </c>
      <c r="O82" s="70"/>
      <c r="P82" s="70"/>
      <c r="Q82" s="70"/>
      <c r="R82" s="70"/>
      <c r="S82" s="70">
        <v>3138</v>
      </c>
      <c r="T82" s="70" t="s">
        <v>543</v>
      </c>
      <c r="U82" s="70"/>
      <c r="V82" s="70">
        <v>3189</v>
      </c>
      <c r="W82" s="70" t="s">
        <v>544</v>
      </c>
      <c r="X82" s="70"/>
    </row>
    <row r="83" spans="1:24">
      <c r="A83" s="70">
        <v>3677</v>
      </c>
      <c r="B83" s="70" t="s">
        <v>545</v>
      </c>
      <c r="C83" s="70"/>
      <c r="D83" s="70">
        <v>3089</v>
      </c>
      <c r="E83" s="70" t="s">
        <v>546</v>
      </c>
      <c r="F83" s="70"/>
      <c r="G83" s="70">
        <v>3860</v>
      </c>
      <c r="H83" s="70" t="s">
        <v>547</v>
      </c>
      <c r="I83" s="70"/>
      <c r="J83" s="70">
        <v>3451</v>
      </c>
      <c r="K83" s="70" t="s">
        <v>548</v>
      </c>
      <c r="L83" s="70"/>
      <c r="M83" s="70">
        <v>3058</v>
      </c>
      <c r="N83" s="70" t="s">
        <v>549</v>
      </c>
      <c r="O83" s="70"/>
      <c r="P83" s="70"/>
      <c r="Q83" s="70"/>
      <c r="R83" s="70"/>
      <c r="S83" s="70">
        <v>3140</v>
      </c>
      <c r="T83" s="70" t="s">
        <v>550</v>
      </c>
      <c r="U83" s="70"/>
      <c r="V83" s="70">
        <v>3190</v>
      </c>
      <c r="W83" s="70" t="s">
        <v>551</v>
      </c>
      <c r="X83" s="70"/>
    </row>
    <row r="84" spans="1:24">
      <c r="A84" s="70">
        <v>3678</v>
      </c>
      <c r="B84" s="70" t="s">
        <v>552</v>
      </c>
      <c r="C84" s="70"/>
      <c r="D84" s="70">
        <v>3090</v>
      </c>
      <c r="E84" s="70" t="s">
        <v>553</v>
      </c>
      <c r="F84" s="70"/>
      <c r="G84" s="70">
        <v>3862</v>
      </c>
      <c r="H84" s="70" t="s">
        <v>554</v>
      </c>
      <c r="I84" s="70"/>
      <c r="J84" s="70">
        <v>3460</v>
      </c>
      <c r="K84" s="70" t="s">
        <v>555</v>
      </c>
      <c r="L84" s="70"/>
      <c r="M84" s="70">
        <v>3059</v>
      </c>
      <c r="N84" s="70" t="s">
        <v>556</v>
      </c>
      <c r="O84" s="70"/>
      <c r="P84" s="70"/>
      <c r="Q84" s="70"/>
      <c r="R84" s="70"/>
      <c r="S84" s="70">
        <v>3141</v>
      </c>
      <c r="T84" s="70" t="s">
        <v>557</v>
      </c>
      <c r="U84" s="70"/>
      <c r="V84" s="70">
        <v>3191</v>
      </c>
      <c r="W84" s="70" t="s">
        <v>558</v>
      </c>
      <c r="X84" s="70"/>
    </row>
    <row r="85" spans="1:24">
      <c r="A85" s="70">
        <v>3682</v>
      </c>
      <c r="B85" s="70" t="s">
        <v>559</v>
      </c>
      <c r="C85" s="70"/>
      <c r="D85" s="70">
        <v>3091</v>
      </c>
      <c r="E85" s="70" t="s">
        <v>560</v>
      </c>
      <c r="F85" s="70"/>
      <c r="G85" s="70">
        <v>3869</v>
      </c>
      <c r="H85" s="70" t="s">
        <v>561</v>
      </c>
      <c r="I85" s="70"/>
      <c r="J85" s="70">
        <v>3461</v>
      </c>
      <c r="K85" s="70" t="s">
        <v>562</v>
      </c>
      <c r="L85" s="70"/>
      <c r="M85" s="70">
        <v>3060</v>
      </c>
      <c r="N85" s="70" t="s">
        <v>563</v>
      </c>
      <c r="O85" s="70"/>
      <c r="P85" s="70"/>
      <c r="Q85" s="70"/>
      <c r="R85" s="70"/>
      <c r="S85" s="70">
        <v>3142</v>
      </c>
      <c r="T85" s="70" t="s">
        <v>564</v>
      </c>
      <c r="U85" s="70"/>
      <c r="V85" s="70">
        <v>3192</v>
      </c>
      <c r="W85" s="70" t="s">
        <v>565</v>
      </c>
      <c r="X85" s="70"/>
    </row>
    <row r="86" spans="1:24">
      <c r="A86" s="70">
        <v>3683</v>
      </c>
      <c r="B86" s="70" t="s">
        <v>566</v>
      </c>
      <c r="C86" s="70"/>
      <c r="D86" s="70">
        <v>3093</v>
      </c>
      <c r="E86" s="70" t="s">
        <v>567</v>
      </c>
      <c r="F86" s="70"/>
      <c r="G86" s="70">
        <v>3873</v>
      </c>
      <c r="H86" s="70" t="s">
        <v>568</v>
      </c>
      <c r="I86" s="70"/>
      <c r="J86" s="70">
        <v>3462</v>
      </c>
      <c r="K86" s="70" t="s">
        <v>569</v>
      </c>
      <c r="L86" s="70"/>
      <c r="M86" s="70">
        <v>3061</v>
      </c>
      <c r="N86" s="70" t="s">
        <v>570</v>
      </c>
      <c r="O86" s="70"/>
      <c r="P86" s="70"/>
      <c r="Q86" s="70"/>
      <c r="R86" s="70"/>
      <c r="S86" s="70">
        <v>3143</v>
      </c>
      <c r="T86" s="70" t="s">
        <v>571</v>
      </c>
      <c r="U86" s="70"/>
      <c r="V86" s="70">
        <v>3193</v>
      </c>
      <c r="W86" s="70" t="s">
        <v>572</v>
      </c>
      <c r="X86" s="70"/>
    </row>
    <row r="87" spans="1:24">
      <c r="A87" s="70">
        <v>3688</v>
      </c>
      <c r="B87" s="70" t="s">
        <v>573</v>
      </c>
      <c r="C87" s="70"/>
      <c r="D87" s="70">
        <v>3094</v>
      </c>
      <c r="E87" s="70" t="s">
        <v>333</v>
      </c>
      <c r="F87" s="70"/>
      <c r="G87" s="70">
        <v>3910</v>
      </c>
      <c r="H87" s="70" t="s">
        <v>334</v>
      </c>
      <c r="I87" s="70"/>
      <c r="J87" s="70">
        <v>3464</v>
      </c>
      <c r="K87" s="70" t="s">
        <v>574</v>
      </c>
      <c r="L87" s="70"/>
      <c r="M87" s="70">
        <v>3062</v>
      </c>
      <c r="N87" s="70" t="s">
        <v>575</v>
      </c>
      <c r="O87" s="70"/>
      <c r="P87" s="70"/>
      <c r="Q87" s="70"/>
      <c r="R87" s="70"/>
      <c r="S87" s="70">
        <v>3144</v>
      </c>
      <c r="T87" s="70" t="s">
        <v>337</v>
      </c>
      <c r="U87" s="70"/>
      <c r="V87" s="70">
        <v>3194</v>
      </c>
      <c r="W87" s="70" t="s">
        <v>338</v>
      </c>
      <c r="X87" s="70"/>
    </row>
    <row r="88" spans="1:24">
      <c r="A88" s="70">
        <v>3690</v>
      </c>
      <c r="B88" s="70" t="s">
        <v>339</v>
      </c>
      <c r="C88" s="70"/>
      <c r="D88" s="70">
        <v>3095</v>
      </c>
      <c r="E88" s="70" t="s">
        <v>340</v>
      </c>
      <c r="F88" s="70"/>
      <c r="G88" s="70">
        <v>3911</v>
      </c>
      <c r="H88" s="70" t="s">
        <v>341</v>
      </c>
      <c r="I88" s="70"/>
      <c r="J88" s="70">
        <v>3465</v>
      </c>
      <c r="K88" s="70" t="s">
        <v>342</v>
      </c>
      <c r="L88" s="70"/>
      <c r="M88" s="70">
        <v>3063</v>
      </c>
      <c r="N88" s="70" t="s">
        <v>343</v>
      </c>
      <c r="O88" s="70"/>
      <c r="P88" s="70"/>
      <c r="Q88" s="70"/>
      <c r="R88" s="70"/>
      <c r="S88" s="70">
        <v>3145</v>
      </c>
      <c r="T88" s="70" t="s">
        <v>344</v>
      </c>
      <c r="U88" s="70"/>
      <c r="V88" s="70">
        <v>3195</v>
      </c>
      <c r="W88" s="70" t="s">
        <v>345</v>
      </c>
      <c r="X88" s="70"/>
    </row>
    <row r="89" spans="1:24">
      <c r="A89" s="70">
        <v>3691</v>
      </c>
      <c r="B89" s="70" t="s">
        <v>346</v>
      </c>
      <c r="C89" s="70"/>
      <c r="D89" s="70">
        <v>3096</v>
      </c>
      <c r="E89" s="70" t="s">
        <v>347</v>
      </c>
      <c r="F89" s="70"/>
      <c r="G89" s="70">
        <v>3912</v>
      </c>
      <c r="H89" s="70" t="s">
        <v>348</v>
      </c>
      <c r="I89" s="70"/>
      <c r="J89" s="70">
        <v>3550</v>
      </c>
      <c r="K89" s="70" t="s">
        <v>349</v>
      </c>
      <c r="L89" s="70"/>
      <c r="M89" s="70">
        <v>3064</v>
      </c>
      <c r="N89" s="70" t="s">
        <v>350</v>
      </c>
      <c r="O89" s="70"/>
      <c r="P89" s="70"/>
      <c r="Q89" s="70"/>
      <c r="R89" s="70"/>
      <c r="S89" s="70">
        <v>3146</v>
      </c>
      <c r="T89" s="70" t="s">
        <v>177</v>
      </c>
      <c r="U89" s="70"/>
      <c r="V89" s="70">
        <v>3196</v>
      </c>
      <c r="W89" s="70" t="s">
        <v>351</v>
      </c>
      <c r="X89" s="70"/>
    </row>
    <row r="90" spans="1:24">
      <c r="A90" s="70">
        <v>3694</v>
      </c>
      <c r="B90" s="70" t="s">
        <v>352</v>
      </c>
      <c r="C90" s="70"/>
      <c r="D90" s="70">
        <v>3097</v>
      </c>
      <c r="E90" s="70" t="s">
        <v>353</v>
      </c>
      <c r="F90" s="70"/>
      <c r="G90" s="70">
        <v>3913</v>
      </c>
      <c r="H90" s="70" t="s">
        <v>354</v>
      </c>
      <c r="I90" s="70"/>
      <c r="J90" s="70">
        <v>3551</v>
      </c>
      <c r="K90" s="70" t="s">
        <v>355</v>
      </c>
      <c r="L90" s="70"/>
      <c r="M90" s="70">
        <v>3428</v>
      </c>
      <c r="N90" s="70" t="s">
        <v>356</v>
      </c>
      <c r="O90" s="70"/>
      <c r="P90" s="70"/>
      <c r="Q90" s="70"/>
      <c r="R90" s="70"/>
      <c r="S90" s="70">
        <v>3147</v>
      </c>
      <c r="T90" s="70" t="s">
        <v>357</v>
      </c>
      <c r="U90" s="70"/>
      <c r="V90" s="70">
        <v>3197</v>
      </c>
      <c r="W90" s="70" t="s">
        <v>358</v>
      </c>
      <c r="X90" s="70"/>
    </row>
    <row r="91" spans="1:24">
      <c r="A91" s="70">
        <v>3749</v>
      </c>
      <c r="B91" s="70" t="s">
        <v>359</v>
      </c>
      <c r="C91" s="70"/>
      <c r="D91" s="70">
        <v>3099</v>
      </c>
      <c r="E91" s="70" t="s">
        <v>360</v>
      </c>
      <c r="F91" s="70"/>
      <c r="G91" s="70">
        <v>3915</v>
      </c>
      <c r="H91" s="70" t="s">
        <v>361</v>
      </c>
      <c r="I91" s="70"/>
      <c r="J91" s="70">
        <v>3555</v>
      </c>
      <c r="K91" s="70" t="s">
        <v>362</v>
      </c>
      <c r="L91" s="70"/>
      <c r="M91" s="68"/>
      <c r="N91" s="68"/>
      <c r="O91" s="70"/>
      <c r="P91" s="70"/>
      <c r="Q91" s="70"/>
      <c r="R91" s="70"/>
      <c r="S91" s="70">
        <v>3148</v>
      </c>
      <c r="T91" s="70" t="s">
        <v>363</v>
      </c>
      <c r="U91" s="70"/>
      <c r="V91" s="70">
        <v>3202</v>
      </c>
      <c r="W91" s="70" t="s">
        <v>364</v>
      </c>
      <c r="X91" s="70"/>
    </row>
    <row r="92" spans="1:24">
      <c r="A92" s="70">
        <v>3753</v>
      </c>
      <c r="B92" s="70" t="s">
        <v>365</v>
      </c>
      <c r="C92" s="70"/>
      <c r="D92" s="70">
        <v>3121</v>
      </c>
      <c r="E92" s="70" t="s">
        <v>366</v>
      </c>
      <c r="F92" s="70"/>
      <c r="G92" s="70">
        <v>3916</v>
      </c>
      <c r="H92" s="70" t="s">
        <v>367</v>
      </c>
      <c r="I92" s="70"/>
      <c r="J92" s="70">
        <v>3556</v>
      </c>
      <c r="K92" s="70" t="s">
        <v>368</v>
      </c>
      <c r="L92" s="70"/>
      <c r="M92" s="68"/>
      <c r="N92" s="68"/>
      <c r="O92" s="70"/>
      <c r="P92" s="70"/>
      <c r="Q92" s="70"/>
      <c r="R92" s="70"/>
      <c r="S92" s="70">
        <v>3149</v>
      </c>
      <c r="T92" s="70" t="s">
        <v>369</v>
      </c>
      <c r="U92" s="70"/>
      <c r="V92" s="70">
        <v>3204</v>
      </c>
      <c r="W92" s="70" t="s">
        <v>370</v>
      </c>
      <c r="X92" s="70"/>
    </row>
    <row r="93" spans="1:24">
      <c r="A93" s="70">
        <v>3756</v>
      </c>
      <c r="B93" s="70" t="s">
        <v>371</v>
      </c>
      <c r="C93" s="70"/>
      <c r="D93" s="70">
        <v>3201</v>
      </c>
      <c r="E93" s="70" t="s">
        <v>372</v>
      </c>
      <c r="F93" s="70"/>
      <c r="G93" s="70">
        <v>3918</v>
      </c>
      <c r="H93" s="70" t="s">
        <v>373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>
        <v>3151</v>
      </c>
      <c r="T93" s="70" t="s">
        <v>374</v>
      </c>
      <c r="U93" s="70"/>
      <c r="V93" s="70">
        <v>3205</v>
      </c>
      <c r="W93" s="70" t="s">
        <v>375</v>
      </c>
      <c r="X93" s="70"/>
    </row>
    <row r="94" spans="1:24">
      <c r="A94" s="70">
        <v>3758</v>
      </c>
      <c r="B94" s="70" t="s">
        <v>376</v>
      </c>
      <c r="C94" s="70"/>
      <c r="D94" s="70">
        <v>3750</v>
      </c>
      <c r="E94" s="70" t="s">
        <v>377</v>
      </c>
      <c r="F94" s="70"/>
      <c r="G94" s="70">
        <v>3919</v>
      </c>
      <c r="H94" s="70" t="s">
        <v>378</v>
      </c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>
        <v>3153</v>
      </c>
      <c r="T94" s="70" t="s">
        <v>379</v>
      </c>
      <c r="U94" s="70"/>
      <c r="V94" s="70">
        <v>3206</v>
      </c>
      <c r="W94" s="70" t="s">
        <v>380</v>
      </c>
      <c r="X94" s="70"/>
    </row>
    <row r="95" spans="1:24">
      <c r="A95" s="70">
        <v>3764</v>
      </c>
      <c r="B95" s="70" t="s">
        <v>381</v>
      </c>
      <c r="C95" s="70"/>
      <c r="D95" s="70">
        <v>3752</v>
      </c>
      <c r="E95" s="70" t="s">
        <v>382</v>
      </c>
      <c r="F95" s="70"/>
      <c r="G95" s="70">
        <v>3921</v>
      </c>
      <c r="H95" s="70" t="s">
        <v>383</v>
      </c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>
        <v>3154</v>
      </c>
      <c r="T95" s="70" t="s">
        <v>384</v>
      </c>
      <c r="U95" s="70"/>
      <c r="V95" s="70">
        <v>3207</v>
      </c>
      <c r="W95" s="70" t="s">
        <v>385</v>
      </c>
      <c r="X95" s="70"/>
    </row>
    <row r="96" spans="1:24">
      <c r="A96" s="70"/>
      <c r="B96" s="70"/>
      <c r="C96" s="70"/>
      <c r="D96" s="70">
        <v>3754</v>
      </c>
      <c r="E96" s="70" t="s">
        <v>386</v>
      </c>
      <c r="F96" s="70"/>
      <c r="G96" s="70">
        <v>3926</v>
      </c>
      <c r="H96" s="70" t="s">
        <v>387</v>
      </c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>
        <v>3155</v>
      </c>
      <c r="T96" s="70" t="s">
        <v>388</v>
      </c>
      <c r="U96" s="70"/>
      <c r="V96" s="70">
        <v>3775</v>
      </c>
      <c r="W96" s="70" t="s">
        <v>389</v>
      </c>
      <c r="X96" s="70"/>
    </row>
    <row r="97" spans="1:24">
      <c r="A97" s="70"/>
      <c r="B97" s="70"/>
      <c r="C97" s="70"/>
      <c r="D97" s="70">
        <v>3759</v>
      </c>
      <c r="E97" s="70" t="s">
        <v>390</v>
      </c>
      <c r="F97" s="70"/>
      <c r="G97" s="70">
        <v>3927</v>
      </c>
      <c r="H97" s="70" t="s">
        <v>391</v>
      </c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>
        <v>3159</v>
      </c>
      <c r="T97" s="70" t="s">
        <v>392</v>
      </c>
      <c r="U97" s="70"/>
      <c r="V97" s="70">
        <v>3786</v>
      </c>
      <c r="W97" s="70" t="s">
        <v>393</v>
      </c>
      <c r="X97" s="70"/>
    </row>
    <row r="98" spans="1:24">
      <c r="A98" s="70"/>
      <c r="B98" s="70"/>
      <c r="C98" s="70"/>
      <c r="D98" s="70">
        <v>3770</v>
      </c>
      <c r="E98" s="70" t="s">
        <v>394</v>
      </c>
      <c r="F98" s="70"/>
      <c r="G98" s="70">
        <v>3928</v>
      </c>
      <c r="H98" s="70" t="s">
        <v>457</v>
      </c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>
        <v>3175</v>
      </c>
      <c r="T98" s="70" t="s">
        <v>458</v>
      </c>
      <c r="U98" s="70"/>
      <c r="V98" s="70">
        <v>3797</v>
      </c>
      <c r="W98" s="70" t="s">
        <v>461</v>
      </c>
      <c r="X98" s="70"/>
    </row>
    <row r="99" spans="1:24">
      <c r="A99" s="70"/>
      <c r="B99" s="70"/>
      <c r="C99" s="70"/>
      <c r="D99" s="68"/>
      <c r="E99" s="68"/>
      <c r="F99" s="70"/>
      <c r="G99" s="70">
        <v>3929</v>
      </c>
      <c r="H99" s="70" t="s">
        <v>462</v>
      </c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>
        <v>3181</v>
      </c>
      <c r="T99" s="70" t="s">
        <v>236</v>
      </c>
      <c r="U99" s="70"/>
      <c r="V99" s="70">
        <v>3799</v>
      </c>
      <c r="W99" s="70" t="s">
        <v>463</v>
      </c>
      <c r="X99" s="70"/>
    </row>
    <row r="100" spans="1:24">
      <c r="A100" s="70"/>
      <c r="B100" s="70"/>
      <c r="C100" s="70"/>
      <c r="D100" s="68"/>
      <c r="E100" s="68"/>
      <c r="F100" s="70"/>
      <c r="G100" s="70">
        <v>3930</v>
      </c>
      <c r="H100" s="70" t="s">
        <v>464</v>
      </c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>
        <v>3201</v>
      </c>
      <c r="T100" s="70" t="s">
        <v>465</v>
      </c>
      <c r="U100" s="70"/>
      <c r="V100" s="70">
        <v>3802</v>
      </c>
      <c r="W100" s="70" t="s">
        <v>466</v>
      </c>
      <c r="X100" s="70"/>
    </row>
    <row r="101" spans="1:24">
      <c r="A101" s="70"/>
      <c r="B101" s="70"/>
      <c r="C101" s="70"/>
      <c r="D101" s="70"/>
      <c r="E101" s="70"/>
      <c r="F101" s="70"/>
      <c r="G101" s="70">
        <v>3931</v>
      </c>
      <c r="H101" s="70" t="s">
        <v>467</v>
      </c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>
        <v>3765</v>
      </c>
      <c r="T101" s="70" t="s">
        <v>372</v>
      </c>
      <c r="U101" s="70"/>
      <c r="V101" s="68"/>
      <c r="W101" s="68"/>
      <c r="X101" s="70"/>
    </row>
    <row r="102" spans="1:24">
      <c r="A102" s="70"/>
      <c r="B102" s="70"/>
      <c r="C102" s="70"/>
      <c r="D102" s="70"/>
      <c r="E102" s="70"/>
      <c r="F102" s="70"/>
      <c r="G102" s="70">
        <v>3933</v>
      </c>
      <c r="H102" s="70" t="s">
        <v>468</v>
      </c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>
        <v>3766</v>
      </c>
      <c r="T102" s="70" t="s">
        <v>469</v>
      </c>
      <c r="U102" s="70"/>
      <c r="V102" s="68"/>
      <c r="W102" s="68"/>
      <c r="X102" s="70"/>
    </row>
    <row r="103" spans="1:24">
      <c r="A103" s="70"/>
      <c r="B103" s="70"/>
      <c r="C103" s="70"/>
      <c r="D103" s="70"/>
      <c r="E103" s="70"/>
      <c r="F103" s="70"/>
      <c r="G103" s="70">
        <v>3934</v>
      </c>
      <c r="H103" s="70" t="s">
        <v>470</v>
      </c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>
        <v>3767</v>
      </c>
      <c r="T103" s="70" t="s">
        <v>471</v>
      </c>
      <c r="U103" s="70"/>
      <c r="V103" s="70"/>
      <c r="W103" s="70"/>
      <c r="X103" s="70"/>
    </row>
    <row r="104" spans="1:24">
      <c r="A104" s="70"/>
      <c r="B104" s="70"/>
      <c r="C104" s="70"/>
      <c r="D104" s="70"/>
      <c r="E104" s="70"/>
      <c r="F104" s="70"/>
      <c r="G104" s="70">
        <v>3936</v>
      </c>
      <c r="H104" s="70" t="s">
        <v>472</v>
      </c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>
        <v>3770</v>
      </c>
      <c r="T104" s="70" t="s">
        <v>473</v>
      </c>
      <c r="U104" s="70"/>
      <c r="V104" s="70"/>
      <c r="W104" s="70"/>
      <c r="X104" s="70"/>
    </row>
    <row r="105" spans="1:24">
      <c r="A105" s="70"/>
      <c r="B105" s="70"/>
      <c r="C105" s="70"/>
      <c r="D105" s="70"/>
      <c r="E105" s="70"/>
      <c r="F105" s="70"/>
      <c r="G105" s="70">
        <v>3937</v>
      </c>
      <c r="H105" s="70" t="s">
        <v>474</v>
      </c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>
        <v>3781</v>
      </c>
      <c r="T105" s="70" t="s">
        <v>394</v>
      </c>
      <c r="U105" s="70"/>
      <c r="V105" s="70"/>
      <c r="W105" s="70"/>
      <c r="X105" s="70"/>
    </row>
    <row r="106" spans="1:24">
      <c r="A106" s="70"/>
      <c r="B106" s="70"/>
      <c r="C106" s="70"/>
      <c r="D106" s="70"/>
      <c r="E106" s="70"/>
      <c r="F106" s="70"/>
      <c r="G106" s="70">
        <v>3938</v>
      </c>
      <c r="H106" s="70" t="s">
        <v>475</v>
      </c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>
        <v>3782</v>
      </c>
      <c r="T106" s="70" t="s">
        <v>476</v>
      </c>
      <c r="U106" s="70"/>
      <c r="V106" s="70"/>
      <c r="W106" s="70"/>
      <c r="X106" s="70"/>
    </row>
    <row r="107" spans="1:24">
      <c r="A107" s="70"/>
      <c r="B107" s="70"/>
      <c r="C107" s="70"/>
      <c r="D107" s="70"/>
      <c r="E107" s="70"/>
      <c r="F107" s="70"/>
      <c r="G107" s="70">
        <v>3939</v>
      </c>
      <c r="H107" s="70" t="s">
        <v>477</v>
      </c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>
        <v>3783</v>
      </c>
      <c r="T107" s="70" t="s">
        <v>478</v>
      </c>
      <c r="U107" s="70"/>
      <c r="V107" s="70"/>
      <c r="W107" s="70"/>
      <c r="X107" s="70"/>
    </row>
    <row r="108" spans="1:24">
      <c r="A108" s="70"/>
      <c r="B108" s="70"/>
      <c r="C108" s="70"/>
      <c r="D108" s="70"/>
      <c r="E108" s="70"/>
      <c r="F108" s="70"/>
      <c r="G108" s="70">
        <v>3940</v>
      </c>
      <c r="H108" s="70" t="s">
        <v>479</v>
      </c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>
        <v>3787</v>
      </c>
      <c r="T108" s="70" t="s">
        <v>480</v>
      </c>
      <c r="U108" s="70"/>
      <c r="V108" s="70"/>
      <c r="W108" s="70"/>
      <c r="X108" s="70"/>
    </row>
    <row r="109" spans="1:24">
      <c r="A109" s="70"/>
      <c r="B109" s="70"/>
      <c r="C109" s="70"/>
      <c r="D109" s="70"/>
      <c r="E109" s="70"/>
      <c r="F109" s="70"/>
      <c r="G109" s="70">
        <v>3941</v>
      </c>
      <c r="H109" s="70" t="s">
        <v>481</v>
      </c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>
        <v>3788</v>
      </c>
      <c r="T109" s="70" t="s">
        <v>482</v>
      </c>
      <c r="U109" s="70"/>
      <c r="V109" s="70"/>
      <c r="W109" s="70"/>
      <c r="X109" s="70"/>
    </row>
    <row r="110" spans="1:24">
      <c r="A110" s="70"/>
      <c r="B110" s="70"/>
      <c r="C110" s="70"/>
      <c r="D110" s="70"/>
      <c r="E110" s="70"/>
      <c r="F110" s="70"/>
      <c r="G110" s="70">
        <v>3942</v>
      </c>
      <c r="H110" s="70" t="s">
        <v>483</v>
      </c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>
        <v>3789</v>
      </c>
      <c r="T110" s="70" t="s">
        <v>484</v>
      </c>
      <c r="U110" s="70"/>
      <c r="V110" s="70"/>
      <c r="W110" s="70"/>
      <c r="X110" s="70"/>
    </row>
    <row r="111" spans="1:24">
      <c r="A111" s="70"/>
      <c r="B111" s="70"/>
      <c r="C111" s="70"/>
      <c r="D111" s="70"/>
      <c r="E111" s="70"/>
      <c r="F111" s="70"/>
      <c r="G111" s="70">
        <v>3943</v>
      </c>
      <c r="H111" s="70" t="s">
        <v>485</v>
      </c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>
        <v>3791</v>
      </c>
      <c r="T111" s="70" t="s">
        <v>486</v>
      </c>
      <c r="U111" s="70"/>
      <c r="V111" s="70"/>
      <c r="W111" s="70"/>
      <c r="X111" s="70"/>
    </row>
    <row r="112" spans="1:24">
      <c r="A112" s="70"/>
      <c r="B112" s="70"/>
      <c r="C112" s="70"/>
      <c r="D112" s="70"/>
      <c r="E112" s="70"/>
      <c r="F112" s="70"/>
      <c r="G112" s="70">
        <v>3944</v>
      </c>
      <c r="H112" s="70" t="s">
        <v>487</v>
      </c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>
        <v>3792</v>
      </c>
      <c r="T112" s="70" t="s">
        <v>488</v>
      </c>
      <c r="U112" s="70"/>
      <c r="V112" s="70"/>
      <c r="W112" s="70"/>
      <c r="X112" s="70"/>
    </row>
    <row r="113" spans="1:24">
      <c r="A113" s="70"/>
      <c r="B113" s="70"/>
      <c r="C113" s="70"/>
      <c r="D113" s="70"/>
      <c r="E113" s="70"/>
      <c r="F113" s="70"/>
      <c r="G113" s="70">
        <v>3975</v>
      </c>
      <c r="H113" s="70" t="s">
        <v>489</v>
      </c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>
        <v>3793</v>
      </c>
      <c r="T113" s="70" t="s">
        <v>490</v>
      </c>
      <c r="U113" s="70"/>
      <c r="V113" s="70"/>
      <c r="W113" s="70"/>
      <c r="X113" s="70"/>
    </row>
    <row r="114" spans="1:24">
      <c r="A114" s="70"/>
      <c r="B114" s="70"/>
      <c r="C114" s="70"/>
      <c r="D114" s="70"/>
      <c r="E114" s="70"/>
      <c r="F114" s="70"/>
      <c r="G114" s="70">
        <v>3976</v>
      </c>
      <c r="H114" s="70" t="s">
        <v>491</v>
      </c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>
        <v>3795</v>
      </c>
      <c r="T114" s="70" t="s">
        <v>492</v>
      </c>
      <c r="U114" s="70"/>
      <c r="V114" s="70"/>
      <c r="W114" s="70"/>
      <c r="X114" s="70"/>
    </row>
    <row r="115" spans="1:24">
      <c r="A115" s="70"/>
      <c r="B115" s="70"/>
      <c r="C115" s="70"/>
      <c r="D115" s="70"/>
      <c r="E115" s="70"/>
      <c r="F115" s="70"/>
      <c r="G115" s="70">
        <v>3977</v>
      </c>
      <c r="H115" s="70" t="s">
        <v>493</v>
      </c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>
        <v>3796</v>
      </c>
      <c r="T115" s="70" t="s">
        <v>494</v>
      </c>
      <c r="U115" s="70"/>
      <c r="V115" s="70"/>
      <c r="W115" s="70"/>
      <c r="X115" s="70"/>
    </row>
    <row r="116" spans="1:24">
      <c r="A116" s="70"/>
      <c r="B116" s="70"/>
      <c r="C116" s="70"/>
      <c r="D116" s="70"/>
      <c r="E116" s="70"/>
      <c r="F116" s="70"/>
      <c r="G116" s="70">
        <v>3978</v>
      </c>
      <c r="H116" s="70" t="s">
        <v>495</v>
      </c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>
        <v>3804</v>
      </c>
      <c r="T116" s="70" t="s">
        <v>496</v>
      </c>
      <c r="U116" s="70"/>
      <c r="V116" s="70"/>
      <c r="W116" s="70"/>
      <c r="X116" s="70"/>
    </row>
    <row r="117" spans="1:24">
      <c r="A117" s="70"/>
      <c r="B117" s="70"/>
      <c r="C117" s="70"/>
      <c r="D117" s="70"/>
      <c r="E117" s="70"/>
      <c r="F117" s="70"/>
      <c r="G117" s="70">
        <v>3980</v>
      </c>
      <c r="H117" s="70" t="s">
        <v>497</v>
      </c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68"/>
      <c r="T117" s="70" t="s">
        <v>188</v>
      </c>
      <c r="U117" s="70"/>
      <c r="V117" s="70"/>
      <c r="W117" s="70"/>
      <c r="X117" s="70"/>
    </row>
    <row r="118" spans="1:24">
      <c r="A118" s="70"/>
      <c r="B118" s="70"/>
      <c r="C118" s="70"/>
      <c r="D118" s="70"/>
      <c r="E118" s="70"/>
      <c r="F118" s="70"/>
      <c r="G118" s="70">
        <v>3981</v>
      </c>
      <c r="H118" s="70" t="s">
        <v>498</v>
      </c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68"/>
      <c r="T118" s="68"/>
      <c r="U118" s="70"/>
      <c r="V118" s="70"/>
      <c r="W118" s="70"/>
      <c r="X118" s="70"/>
    </row>
    <row r="119" spans="1:24">
      <c r="A119" s="70"/>
      <c r="B119" s="70"/>
      <c r="C119" s="70"/>
      <c r="D119" s="70"/>
      <c r="E119" s="70"/>
      <c r="F119" s="70"/>
      <c r="G119" s="70">
        <v>3984</v>
      </c>
      <c r="H119" s="70" t="s">
        <v>499</v>
      </c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68"/>
      <c r="U119" s="70"/>
      <c r="V119" s="70"/>
      <c r="W119" s="70"/>
      <c r="X119" s="70"/>
    </row>
    <row r="120" spans="1:24">
      <c r="A120" s="70"/>
      <c r="B120" s="70"/>
      <c r="C120" s="70"/>
      <c r="D120" s="70"/>
      <c r="E120" s="70"/>
      <c r="F120" s="70"/>
      <c r="G120" s="70">
        <v>3987</v>
      </c>
      <c r="H120" s="70" t="s">
        <v>500</v>
      </c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</row>
    <row r="121" spans="1:24">
      <c r="A121" s="70"/>
      <c r="B121" s="70"/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</row>
    <row r="122" spans="1:24">
      <c r="A122" s="70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</row>
    <row r="123" spans="1:24">
      <c r="A123" s="70"/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</row>
    <row r="124" spans="1:24">
      <c r="A124" s="70"/>
      <c r="B124" s="70"/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</row>
    <row r="125" spans="1:24">
      <c r="A125" s="70"/>
      <c r="B125" s="70"/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</row>
    <row r="126" spans="1:24">
      <c r="A126" s="70"/>
      <c r="B126" s="70"/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68"/>
      <c r="T126" s="70"/>
      <c r="U126" s="70"/>
      <c r="V126" s="70"/>
      <c r="W126" s="70"/>
      <c r="X126" s="70"/>
    </row>
    <row r="127" spans="1:24">
      <c r="A127" s="68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</row>
    <row r="128" spans="1:24">
      <c r="A128" s="68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</row>
    <row r="129" spans="1:24">
      <c r="A129" s="68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</row>
    <row r="130" spans="1:24">
      <c r="A130" s="68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</row>
    <row r="131" spans="1:24">
      <c r="A131" s="68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</row>
    <row r="132" spans="1:24">
      <c r="A132" s="68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</row>
  </sheetData>
  <sheetProtection algorithmName="SHA-512" hashValue="tytiBze9kW+Vt685LykDzL4Q3JvC0/U9b0ltfAVOP5xSVoZ4/U8QrQCnjyFe0mgqKk2/q5jJ3OMFRxh0SPNiaA==" saltValue="1iPcgcptaaAieWza92MTBA==" spinCount="100000" sheet="1" objects="1" scenarios="1"/>
  <phoneticPr fontId="3" type="noConversion"/>
  <pageMargins left="0.75" right="0.75" top="1" bottom="1" header="0.5" footer="0.5"/>
  <pageSetup paperSize="10" orientation="portrait" horizontalDpi="4294967292" verticalDpi="429496729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60"/>
  <sheetViews>
    <sheetView topLeftCell="A2" zoomScale="120" zoomScaleNormal="120" zoomScalePageLayoutView="120" workbookViewId="0">
      <selection activeCell="H30" sqref="H30"/>
    </sheetView>
  </sheetViews>
  <sheetFormatPr baseColWidth="10" defaultRowHeight="13"/>
  <cols>
    <col min="4" max="4" width="16.6640625" customWidth="1"/>
    <col min="7" max="7" width="18.83203125" customWidth="1"/>
    <col min="10" max="14" width="10.83203125" style="36"/>
  </cols>
  <sheetData>
    <row r="1" spans="1:57" ht="70">
      <c r="A1" s="1" t="s">
        <v>18</v>
      </c>
      <c r="B1" s="1" t="s">
        <v>19</v>
      </c>
      <c r="C1" s="2" t="s">
        <v>20</v>
      </c>
      <c r="D1" s="3" t="s">
        <v>57</v>
      </c>
      <c r="E1" s="1" t="s">
        <v>58</v>
      </c>
      <c r="F1" s="2" t="s">
        <v>1</v>
      </c>
      <c r="G1" s="4" t="s">
        <v>45</v>
      </c>
      <c r="H1" s="5" t="s">
        <v>46</v>
      </c>
      <c r="I1" s="6" t="s">
        <v>111</v>
      </c>
      <c r="J1" s="33" t="s">
        <v>112</v>
      </c>
      <c r="K1" s="33" t="s">
        <v>113</v>
      </c>
      <c r="L1" s="33" t="s">
        <v>0</v>
      </c>
      <c r="M1" s="33" t="s">
        <v>23</v>
      </c>
      <c r="N1" s="34" t="s">
        <v>65</v>
      </c>
      <c r="O1" s="7" t="s">
        <v>66</v>
      </c>
      <c r="P1" s="7" t="s">
        <v>67</v>
      </c>
      <c r="Q1" s="7" t="s">
        <v>68</v>
      </c>
      <c r="R1" s="7" t="s">
        <v>69</v>
      </c>
      <c r="S1" s="7" t="s">
        <v>70</v>
      </c>
      <c r="T1" s="8" t="s">
        <v>71</v>
      </c>
      <c r="U1" s="9" t="s">
        <v>72</v>
      </c>
      <c r="V1" s="9" t="s">
        <v>73</v>
      </c>
      <c r="W1" s="9" t="s">
        <v>74</v>
      </c>
      <c r="X1" s="9" t="s">
        <v>118</v>
      </c>
      <c r="Y1" s="9" t="s">
        <v>119</v>
      </c>
      <c r="Z1" s="10" t="s">
        <v>61</v>
      </c>
      <c r="AA1" s="11" t="s">
        <v>3</v>
      </c>
      <c r="AB1" s="11" t="s">
        <v>59</v>
      </c>
      <c r="AC1" s="11" t="s">
        <v>60</v>
      </c>
      <c r="AD1" s="11" t="s">
        <v>21</v>
      </c>
      <c r="AE1" s="11" t="s">
        <v>22</v>
      </c>
      <c r="AF1" s="12" t="s">
        <v>63</v>
      </c>
      <c r="AG1" s="13" t="s">
        <v>64</v>
      </c>
      <c r="AH1" s="13" t="s">
        <v>86</v>
      </c>
      <c r="AI1" s="13" t="s">
        <v>43</v>
      </c>
      <c r="AJ1" s="14" t="s">
        <v>44</v>
      </c>
      <c r="AK1" s="13" t="s">
        <v>41</v>
      </c>
      <c r="AL1" s="13" t="s">
        <v>42</v>
      </c>
      <c r="AM1" s="15" t="s">
        <v>87</v>
      </c>
      <c r="AN1" s="16" t="s">
        <v>48</v>
      </c>
      <c r="AO1" s="17" t="s">
        <v>105</v>
      </c>
      <c r="AP1" s="7" t="s">
        <v>145</v>
      </c>
      <c r="AQ1" s="18" t="s">
        <v>146</v>
      </c>
      <c r="AR1" s="19" t="s">
        <v>147</v>
      </c>
      <c r="AS1" s="20" t="s">
        <v>76</v>
      </c>
      <c r="AT1" s="8" t="s">
        <v>142</v>
      </c>
      <c r="AU1" s="20" t="s">
        <v>4</v>
      </c>
      <c r="AV1" s="8" t="s">
        <v>5</v>
      </c>
      <c r="AW1" s="1" t="s">
        <v>6</v>
      </c>
      <c r="AX1" s="21" t="s">
        <v>7</v>
      </c>
      <c r="AY1" s="22" t="s">
        <v>8</v>
      </c>
      <c r="AZ1" s="21" t="s">
        <v>9</v>
      </c>
      <c r="BA1" s="23" t="s">
        <v>10</v>
      </c>
      <c r="BB1" s="24" t="s">
        <v>11</v>
      </c>
      <c r="BC1" s="25" t="s">
        <v>12</v>
      </c>
      <c r="BD1" s="25" t="s">
        <v>13</v>
      </c>
      <c r="BE1" s="24" t="s">
        <v>14</v>
      </c>
    </row>
    <row r="2" spans="1:57" s="31" customFormat="1">
      <c r="A2" s="27">
        <v>9</v>
      </c>
      <c r="B2" s="26">
        <v>41381</v>
      </c>
      <c r="C2" s="29" t="s">
        <v>134</v>
      </c>
      <c r="D2" s="27" t="s">
        <v>150</v>
      </c>
      <c r="E2" s="26">
        <v>41274</v>
      </c>
      <c r="F2" s="28" t="s">
        <v>151</v>
      </c>
      <c r="G2" s="27" t="s">
        <v>54</v>
      </c>
      <c r="H2" s="27">
        <v>105.37</v>
      </c>
      <c r="I2" s="32" t="s">
        <v>137</v>
      </c>
      <c r="J2" s="35">
        <v>15000</v>
      </c>
      <c r="K2" s="35">
        <v>60000</v>
      </c>
      <c r="L2" s="35">
        <v>90000</v>
      </c>
      <c r="M2" s="35">
        <v>300000</v>
      </c>
      <c r="N2" s="35"/>
      <c r="O2" s="27">
        <v>1.861</v>
      </c>
      <c r="P2" s="27">
        <v>1.4630000000000001</v>
      </c>
      <c r="Q2" s="27">
        <v>1.359</v>
      </c>
      <c r="R2" s="27">
        <v>1.2789999999999999</v>
      </c>
      <c r="S2" s="27">
        <v>1.206</v>
      </c>
      <c r="T2" s="27"/>
      <c r="U2" s="27">
        <v>1.7749999999999999</v>
      </c>
      <c r="V2" s="27">
        <v>1.4470000000000001</v>
      </c>
      <c r="W2" s="27">
        <v>1.341</v>
      </c>
      <c r="X2" s="27">
        <v>1.2749999999999999</v>
      </c>
      <c r="Y2" s="27">
        <v>1.1879999999999999</v>
      </c>
      <c r="Z2" s="27"/>
      <c r="AA2" s="27"/>
      <c r="AB2" s="27"/>
      <c r="AC2" s="27"/>
      <c r="AD2" s="27"/>
      <c r="AE2" s="27"/>
      <c r="AF2" s="27"/>
      <c r="AG2" s="30" t="s">
        <v>154</v>
      </c>
      <c r="AH2" s="30" t="s">
        <v>155</v>
      </c>
      <c r="AI2" s="30">
        <v>3</v>
      </c>
      <c r="AJ2" s="30">
        <v>3</v>
      </c>
      <c r="AK2" s="85">
        <v>0.5</v>
      </c>
      <c r="AL2" s="85">
        <v>0.5</v>
      </c>
      <c r="AM2" s="30">
        <v>0</v>
      </c>
      <c r="AN2" s="30">
        <v>20</v>
      </c>
      <c r="AO2" s="30">
        <v>0</v>
      </c>
      <c r="AP2" s="30">
        <v>0</v>
      </c>
      <c r="AQ2" s="30">
        <v>0</v>
      </c>
      <c r="AR2" s="30">
        <v>0</v>
      </c>
      <c r="AS2" s="30">
        <v>0</v>
      </c>
      <c r="AT2" s="30">
        <v>0</v>
      </c>
      <c r="AU2" s="30">
        <v>0</v>
      </c>
      <c r="AV2" s="30">
        <v>0</v>
      </c>
      <c r="AW2" s="30">
        <v>0</v>
      </c>
      <c r="AX2" s="30" t="s">
        <v>159</v>
      </c>
      <c r="AY2" s="30">
        <v>24</v>
      </c>
      <c r="AZ2" s="30" t="s">
        <v>159</v>
      </c>
      <c r="BA2" s="28"/>
      <c r="BB2" s="27"/>
      <c r="BC2" s="30"/>
      <c r="BD2" s="30" t="s">
        <v>153</v>
      </c>
      <c r="BE2" s="28"/>
    </row>
    <row r="3" spans="1:57" s="31" customFormat="1">
      <c r="A3" s="27">
        <v>34</v>
      </c>
      <c r="B3" s="26">
        <v>41381</v>
      </c>
      <c r="C3" s="29" t="s">
        <v>96</v>
      </c>
      <c r="D3" s="27" t="s">
        <v>150</v>
      </c>
      <c r="E3" s="26">
        <v>41274</v>
      </c>
      <c r="F3" s="28" t="s">
        <v>26</v>
      </c>
      <c r="G3" s="27" t="s">
        <v>117</v>
      </c>
      <c r="H3" s="27">
        <v>78</v>
      </c>
      <c r="I3" s="32" t="s">
        <v>137</v>
      </c>
      <c r="J3" s="35">
        <v>15000</v>
      </c>
      <c r="K3" s="35">
        <v>60000</v>
      </c>
      <c r="L3" s="35">
        <v>90000</v>
      </c>
      <c r="M3" s="35">
        <v>300000</v>
      </c>
      <c r="N3" s="35"/>
      <c r="O3" s="27">
        <v>1.55</v>
      </c>
      <c r="P3" s="27">
        <v>1.35</v>
      </c>
      <c r="Q3" s="27">
        <v>1.25</v>
      </c>
      <c r="R3" s="27">
        <v>1.2</v>
      </c>
      <c r="S3" s="27">
        <v>1.1000000000000001</v>
      </c>
      <c r="T3" s="27"/>
      <c r="U3" s="27">
        <v>1.45</v>
      </c>
      <c r="V3" s="27">
        <v>1.35</v>
      </c>
      <c r="W3" s="27">
        <v>1.25</v>
      </c>
      <c r="X3" s="27">
        <v>1.1499999999999999</v>
      </c>
      <c r="Y3" s="27">
        <v>1.1000000000000001</v>
      </c>
      <c r="Z3" s="27"/>
      <c r="AA3" s="27"/>
      <c r="AB3" s="27"/>
      <c r="AC3" s="27"/>
      <c r="AD3" s="27"/>
      <c r="AE3" s="27"/>
      <c r="AF3" s="27"/>
      <c r="AG3" s="30" t="s">
        <v>154</v>
      </c>
      <c r="AH3" s="30" t="s">
        <v>158</v>
      </c>
      <c r="AI3" s="30">
        <v>3</v>
      </c>
      <c r="AJ3" s="30">
        <v>3</v>
      </c>
      <c r="AK3" s="85">
        <v>0.5</v>
      </c>
      <c r="AL3" s="85">
        <v>0.5</v>
      </c>
      <c r="AM3" s="30">
        <v>0</v>
      </c>
      <c r="AN3" s="30">
        <v>0</v>
      </c>
      <c r="AO3" s="30">
        <v>10</v>
      </c>
      <c r="AP3" s="30">
        <v>0</v>
      </c>
      <c r="AQ3" s="30">
        <v>0</v>
      </c>
      <c r="AR3" s="30">
        <v>0</v>
      </c>
      <c r="AS3" s="30">
        <v>0</v>
      </c>
      <c r="AT3" s="30">
        <v>0</v>
      </c>
      <c r="AU3" s="30">
        <v>0</v>
      </c>
      <c r="AV3" s="30">
        <v>0</v>
      </c>
      <c r="AW3" s="30">
        <v>0</v>
      </c>
      <c r="AX3" s="30" t="s">
        <v>159</v>
      </c>
      <c r="AY3" s="30"/>
      <c r="AZ3" s="30" t="s">
        <v>159</v>
      </c>
      <c r="BA3" s="28"/>
      <c r="BB3" s="27"/>
      <c r="BC3" s="30"/>
      <c r="BD3" s="30" t="s">
        <v>160</v>
      </c>
      <c r="BE3" s="28" t="s">
        <v>27</v>
      </c>
    </row>
    <row r="4" spans="1:57" s="31" customFormat="1">
      <c r="A4" s="27">
        <v>50</v>
      </c>
      <c r="B4" s="26">
        <v>41381</v>
      </c>
      <c r="C4" s="29" t="s">
        <v>96</v>
      </c>
      <c r="D4" s="27" t="s">
        <v>150</v>
      </c>
      <c r="E4" s="26">
        <v>41305</v>
      </c>
      <c r="F4" s="28" t="s">
        <v>25</v>
      </c>
      <c r="G4" s="27" t="s">
        <v>34</v>
      </c>
      <c r="H4" s="27">
        <v>93.5</v>
      </c>
      <c r="I4" s="32" t="s">
        <v>137</v>
      </c>
      <c r="J4" s="35">
        <v>15000</v>
      </c>
      <c r="K4" s="35">
        <v>60000</v>
      </c>
      <c r="L4" s="35">
        <v>90000</v>
      </c>
      <c r="M4" s="35">
        <v>300000</v>
      </c>
      <c r="N4" s="35"/>
      <c r="O4" s="27">
        <v>2.2999999999999998</v>
      </c>
      <c r="P4" s="27">
        <v>2.0099999999999998</v>
      </c>
      <c r="Q4" s="27">
        <v>1.85</v>
      </c>
      <c r="R4" s="27">
        <v>1.8</v>
      </c>
      <c r="S4" s="27">
        <v>1.71</v>
      </c>
      <c r="T4" s="27"/>
      <c r="U4" s="27">
        <v>2.04</v>
      </c>
      <c r="V4" s="27">
        <v>1.83</v>
      </c>
      <c r="W4" s="27">
        <v>1.7</v>
      </c>
      <c r="X4" s="27">
        <v>1.6</v>
      </c>
      <c r="Y4" s="27">
        <v>1.54</v>
      </c>
      <c r="Z4" s="27"/>
      <c r="AA4" s="27"/>
      <c r="AB4" s="27"/>
      <c r="AC4" s="27"/>
      <c r="AD4" s="27"/>
      <c r="AE4" s="27"/>
      <c r="AF4" s="27"/>
      <c r="AG4" s="30" t="s">
        <v>154</v>
      </c>
      <c r="AH4" s="30" t="s">
        <v>158</v>
      </c>
      <c r="AI4" s="30">
        <v>3</v>
      </c>
      <c r="AJ4" s="30">
        <v>3</v>
      </c>
      <c r="AK4" s="85">
        <v>0.5</v>
      </c>
      <c r="AL4" s="85">
        <v>0.5</v>
      </c>
      <c r="AM4" s="30">
        <v>0</v>
      </c>
      <c r="AN4" s="30">
        <v>0</v>
      </c>
      <c r="AO4" s="30">
        <v>0</v>
      </c>
      <c r="AP4" s="30">
        <v>20</v>
      </c>
      <c r="AQ4" s="30">
        <v>0</v>
      </c>
      <c r="AR4" s="30">
        <v>0</v>
      </c>
      <c r="AS4" s="30">
        <v>0</v>
      </c>
      <c r="AT4" s="30">
        <v>0</v>
      </c>
      <c r="AU4" s="30">
        <v>0</v>
      </c>
      <c r="AV4" s="30">
        <v>0</v>
      </c>
      <c r="AW4" s="30">
        <v>12</v>
      </c>
      <c r="AX4" s="30" t="s">
        <v>154</v>
      </c>
      <c r="AY4" s="30"/>
      <c r="AZ4" s="30" t="s">
        <v>159</v>
      </c>
      <c r="BA4" s="28"/>
      <c r="BB4" s="27"/>
      <c r="BC4" s="30"/>
      <c r="BD4" s="30" t="s">
        <v>49</v>
      </c>
      <c r="BE4" s="28"/>
    </row>
    <row r="5" spans="1:57" s="31" customFormat="1">
      <c r="A5" s="27">
        <v>17</v>
      </c>
      <c r="B5" s="26">
        <v>41381</v>
      </c>
      <c r="C5" s="29" t="s">
        <v>96</v>
      </c>
      <c r="D5" s="27" t="s">
        <v>150</v>
      </c>
      <c r="E5" s="26">
        <v>41341</v>
      </c>
      <c r="F5" s="28" t="s">
        <v>92</v>
      </c>
      <c r="G5" s="27" t="s">
        <v>143</v>
      </c>
      <c r="H5" s="27">
        <v>99.6</v>
      </c>
      <c r="I5" s="32" t="s">
        <v>137</v>
      </c>
      <c r="J5" s="35">
        <v>15000</v>
      </c>
      <c r="K5" s="35">
        <v>60000</v>
      </c>
      <c r="L5" s="35">
        <v>90000</v>
      </c>
      <c r="M5" s="35">
        <v>300000</v>
      </c>
      <c r="N5" s="35"/>
      <c r="O5" s="27">
        <v>1.68</v>
      </c>
      <c r="P5" s="27">
        <v>1.49</v>
      </c>
      <c r="Q5" s="27">
        <v>1.36</v>
      </c>
      <c r="R5" s="27">
        <v>1.27</v>
      </c>
      <c r="S5" s="27">
        <v>1.19</v>
      </c>
      <c r="T5" s="27"/>
      <c r="U5" s="27">
        <v>1.58</v>
      </c>
      <c r="V5" s="27">
        <v>1.42</v>
      </c>
      <c r="W5" s="27">
        <v>1.3</v>
      </c>
      <c r="X5" s="27">
        <v>1.24</v>
      </c>
      <c r="Y5" s="27">
        <v>1.1599999999999999</v>
      </c>
      <c r="Z5" s="27"/>
      <c r="AA5" s="27"/>
      <c r="AB5" s="27"/>
      <c r="AC5" s="27"/>
      <c r="AD5" s="27"/>
      <c r="AE5" s="27"/>
      <c r="AF5" s="27"/>
      <c r="AG5" s="30" t="s">
        <v>154</v>
      </c>
      <c r="AH5" s="30" t="s">
        <v>158</v>
      </c>
      <c r="AI5" s="30">
        <v>3</v>
      </c>
      <c r="AJ5" s="30">
        <v>3</v>
      </c>
      <c r="AK5" s="85">
        <v>0.5</v>
      </c>
      <c r="AL5" s="85">
        <v>0.5</v>
      </c>
      <c r="AM5" s="30">
        <v>0</v>
      </c>
      <c r="AN5" s="30">
        <v>20</v>
      </c>
      <c r="AO5" s="30">
        <v>0</v>
      </c>
      <c r="AP5" s="30">
        <v>0</v>
      </c>
      <c r="AQ5" s="30">
        <v>0</v>
      </c>
      <c r="AR5" s="30">
        <v>0</v>
      </c>
      <c r="AS5" s="30">
        <v>0</v>
      </c>
      <c r="AT5" s="30">
        <v>0</v>
      </c>
      <c r="AU5" s="30">
        <v>0</v>
      </c>
      <c r="AV5" s="30">
        <v>0</v>
      </c>
      <c r="AW5" s="30">
        <v>24</v>
      </c>
      <c r="AX5" s="30" t="s">
        <v>154</v>
      </c>
      <c r="AY5" s="30">
        <v>24</v>
      </c>
      <c r="AZ5" s="30" t="s">
        <v>159</v>
      </c>
      <c r="BA5" s="28"/>
      <c r="BB5" s="27"/>
      <c r="BC5" s="30"/>
      <c r="BD5" s="30" t="s">
        <v>160</v>
      </c>
      <c r="BE5" s="28"/>
    </row>
    <row r="6" spans="1:57" s="31" customFormat="1">
      <c r="A6" s="27">
        <v>25</v>
      </c>
      <c r="B6" s="26">
        <v>41381</v>
      </c>
      <c r="C6" s="29" t="s">
        <v>96</v>
      </c>
      <c r="D6" s="27" t="s">
        <v>150</v>
      </c>
      <c r="E6" s="26">
        <v>41274</v>
      </c>
      <c r="F6" s="28" t="s">
        <v>30</v>
      </c>
      <c r="G6" s="27" t="s">
        <v>116</v>
      </c>
      <c r="H6" s="27">
        <v>74</v>
      </c>
      <c r="I6" s="32" t="s">
        <v>137</v>
      </c>
      <c r="J6" s="35">
        <v>15208</v>
      </c>
      <c r="K6" s="35">
        <v>60833</v>
      </c>
      <c r="L6" s="35">
        <v>91250</v>
      </c>
      <c r="M6" s="35">
        <v>304167</v>
      </c>
      <c r="N6" s="35"/>
      <c r="O6" s="27">
        <v>1.38</v>
      </c>
      <c r="P6" s="27">
        <v>1.2410000000000001</v>
      </c>
      <c r="Q6" s="27">
        <v>1.1379999999999999</v>
      </c>
      <c r="R6" s="27">
        <v>1.069</v>
      </c>
      <c r="S6" s="27">
        <v>1.022</v>
      </c>
      <c r="T6" s="27"/>
      <c r="U6" s="27">
        <v>1.3220000000000001</v>
      </c>
      <c r="V6" s="27">
        <v>1.2070000000000001</v>
      </c>
      <c r="W6" s="27">
        <v>1.1259999999999999</v>
      </c>
      <c r="X6" s="27">
        <v>1.069</v>
      </c>
      <c r="Y6" s="27">
        <v>1.0109999999999999</v>
      </c>
      <c r="Z6" s="27"/>
      <c r="AA6" s="27"/>
      <c r="AB6" s="27"/>
      <c r="AC6" s="27"/>
      <c r="AD6" s="27"/>
      <c r="AE6" s="27"/>
      <c r="AF6" s="27"/>
      <c r="AG6" s="30" t="s">
        <v>154</v>
      </c>
      <c r="AH6" s="30" t="s">
        <v>158</v>
      </c>
      <c r="AI6" s="30">
        <v>3</v>
      </c>
      <c r="AJ6" s="30">
        <v>3</v>
      </c>
      <c r="AK6" s="85">
        <v>0.5</v>
      </c>
      <c r="AL6" s="85">
        <v>0.5</v>
      </c>
      <c r="AM6" s="30">
        <v>0</v>
      </c>
      <c r="AN6" s="30">
        <v>0</v>
      </c>
      <c r="AO6" s="30">
        <v>0</v>
      </c>
      <c r="AP6" s="30">
        <v>0</v>
      </c>
      <c r="AQ6" s="30">
        <v>0</v>
      </c>
      <c r="AR6" s="30">
        <v>0</v>
      </c>
      <c r="AS6" s="30">
        <v>0</v>
      </c>
      <c r="AT6" s="30">
        <v>0</v>
      </c>
      <c r="AU6" s="30">
        <v>0</v>
      </c>
      <c r="AV6" s="30">
        <v>0</v>
      </c>
      <c r="AW6" s="30">
        <v>36</v>
      </c>
      <c r="AX6" s="30" t="s">
        <v>159</v>
      </c>
      <c r="AY6" s="30"/>
      <c r="AZ6" s="30" t="s">
        <v>159</v>
      </c>
      <c r="BA6" s="28"/>
      <c r="BB6" s="27"/>
      <c r="BC6" s="30"/>
      <c r="BD6" s="30" t="s">
        <v>160</v>
      </c>
      <c r="BE6" s="28"/>
    </row>
    <row r="7" spans="1:57" s="31" customFormat="1">
      <c r="A7" s="27">
        <v>42</v>
      </c>
      <c r="B7" s="26">
        <v>41381</v>
      </c>
      <c r="C7" s="29" t="s">
        <v>96</v>
      </c>
      <c r="D7" s="27" t="s">
        <v>150</v>
      </c>
      <c r="E7" s="26">
        <v>41274</v>
      </c>
      <c r="F7" s="27" t="s">
        <v>33</v>
      </c>
      <c r="G7" s="27" t="s">
        <v>34</v>
      </c>
      <c r="H7" s="27">
        <v>97.53</v>
      </c>
      <c r="I7" s="32" t="s">
        <v>137</v>
      </c>
      <c r="J7" s="35">
        <v>15000</v>
      </c>
      <c r="K7" s="35">
        <v>60000</v>
      </c>
      <c r="L7" s="35">
        <v>90000</v>
      </c>
      <c r="M7" s="35">
        <v>300000</v>
      </c>
      <c r="N7" s="35"/>
      <c r="O7" s="27">
        <v>1.4750000000000001</v>
      </c>
      <c r="P7" s="27">
        <v>1.343</v>
      </c>
      <c r="Q7" s="27">
        <v>1.2509999999999999</v>
      </c>
      <c r="R7" s="27">
        <v>1.19</v>
      </c>
      <c r="S7" s="27">
        <v>1.139</v>
      </c>
      <c r="T7" s="27"/>
      <c r="U7" s="27">
        <v>1.345</v>
      </c>
      <c r="V7" s="27">
        <v>1.2430000000000001</v>
      </c>
      <c r="W7" s="27">
        <v>1.163</v>
      </c>
      <c r="X7" s="27">
        <v>1.1160000000000001</v>
      </c>
      <c r="Y7" s="27">
        <v>1.0640000000000001</v>
      </c>
      <c r="Z7" s="27"/>
      <c r="AA7" s="27"/>
      <c r="AB7" s="27"/>
      <c r="AC7" s="27"/>
      <c r="AD7" s="27"/>
      <c r="AE7" s="27"/>
      <c r="AF7" s="27"/>
      <c r="AG7" s="30" t="s">
        <v>154</v>
      </c>
      <c r="AH7" s="30" t="s">
        <v>158</v>
      </c>
      <c r="AI7" s="30">
        <v>3</v>
      </c>
      <c r="AJ7" s="30">
        <v>3</v>
      </c>
      <c r="AK7" s="85">
        <v>0.5</v>
      </c>
      <c r="AL7" s="85">
        <v>0.5</v>
      </c>
      <c r="AM7" s="30">
        <v>0</v>
      </c>
      <c r="AN7" s="30">
        <v>0</v>
      </c>
      <c r="AO7" s="30">
        <v>0</v>
      </c>
      <c r="AP7" s="30">
        <v>0</v>
      </c>
      <c r="AQ7" s="30">
        <v>0</v>
      </c>
      <c r="AR7" s="30">
        <v>0</v>
      </c>
      <c r="AS7" s="30">
        <v>0</v>
      </c>
      <c r="AT7" s="30">
        <v>0</v>
      </c>
      <c r="AU7" s="30">
        <v>0</v>
      </c>
      <c r="AV7" s="30">
        <v>0</v>
      </c>
      <c r="AW7" s="30">
        <v>0</v>
      </c>
      <c r="AX7" s="30" t="s">
        <v>159</v>
      </c>
      <c r="AY7" s="30"/>
      <c r="AZ7" s="30" t="s">
        <v>159</v>
      </c>
      <c r="BA7" s="28" t="s">
        <v>24</v>
      </c>
      <c r="BB7" s="27" t="s">
        <v>152</v>
      </c>
      <c r="BC7" s="30">
        <v>50</v>
      </c>
      <c r="BD7" s="30" t="s">
        <v>91</v>
      </c>
      <c r="BE7" s="28"/>
    </row>
    <row r="8" spans="1:57" s="31" customFormat="1">
      <c r="A8" s="27">
        <v>1</v>
      </c>
      <c r="B8" s="26">
        <v>41381</v>
      </c>
      <c r="C8" s="29" t="s">
        <v>96</v>
      </c>
      <c r="D8" s="27" t="s">
        <v>150</v>
      </c>
      <c r="E8" s="26">
        <v>41274</v>
      </c>
      <c r="F8" s="28" t="s">
        <v>136</v>
      </c>
      <c r="G8" s="27" t="s">
        <v>62</v>
      </c>
      <c r="H8" s="27">
        <v>84.1</v>
      </c>
      <c r="I8" s="32" t="s">
        <v>137</v>
      </c>
      <c r="J8" s="35">
        <v>14760</v>
      </c>
      <c r="K8" s="35">
        <v>60120</v>
      </c>
      <c r="L8" s="35">
        <v>89700</v>
      </c>
      <c r="M8" s="35">
        <v>300720</v>
      </c>
      <c r="N8" s="35"/>
      <c r="O8" s="27">
        <v>1.794</v>
      </c>
      <c r="P8" s="27">
        <v>1.466</v>
      </c>
      <c r="Q8" s="27">
        <v>1.3180000000000001</v>
      </c>
      <c r="R8" s="27">
        <v>1.2130000000000001</v>
      </c>
      <c r="S8" s="27">
        <v>1.1879999999999999</v>
      </c>
      <c r="T8" s="27"/>
      <c r="U8" s="27">
        <v>1.6919999999999999</v>
      </c>
      <c r="V8" s="27">
        <v>1.4159999999999999</v>
      </c>
      <c r="W8" s="27">
        <v>1.2749999999999999</v>
      </c>
      <c r="X8" s="27">
        <v>1.1859999999999999</v>
      </c>
      <c r="Y8" s="27">
        <v>1.1579999999999999</v>
      </c>
      <c r="Z8" s="27"/>
      <c r="AA8" s="27"/>
      <c r="AB8" s="27"/>
      <c r="AC8" s="27"/>
      <c r="AD8" s="27"/>
      <c r="AE8" s="27"/>
      <c r="AF8" s="27"/>
      <c r="AG8" s="30" t="s">
        <v>154</v>
      </c>
      <c r="AH8" s="30" t="s">
        <v>158</v>
      </c>
      <c r="AI8" s="30">
        <v>3</v>
      </c>
      <c r="AJ8" s="30">
        <v>3</v>
      </c>
      <c r="AK8" s="85">
        <v>0.5</v>
      </c>
      <c r="AL8" s="85">
        <v>0.5</v>
      </c>
      <c r="AM8" s="30">
        <v>0</v>
      </c>
      <c r="AN8" s="30">
        <v>15</v>
      </c>
      <c r="AO8" s="30">
        <v>0</v>
      </c>
      <c r="AP8" s="30">
        <v>0</v>
      </c>
      <c r="AQ8" s="30">
        <v>0</v>
      </c>
      <c r="AR8" s="30">
        <v>0</v>
      </c>
      <c r="AS8" s="30">
        <v>0</v>
      </c>
      <c r="AT8" s="30">
        <v>0</v>
      </c>
      <c r="AU8" s="30">
        <v>0</v>
      </c>
      <c r="AV8" s="30">
        <v>0</v>
      </c>
      <c r="AW8" s="30">
        <v>12</v>
      </c>
      <c r="AX8" s="30" t="s">
        <v>154</v>
      </c>
      <c r="AY8" s="30">
        <v>12</v>
      </c>
      <c r="AZ8" s="30" t="s">
        <v>159</v>
      </c>
      <c r="BA8" s="28"/>
      <c r="BB8" s="27"/>
      <c r="BC8" s="30"/>
      <c r="BD8" s="30" t="s">
        <v>160</v>
      </c>
      <c r="BE8" s="28"/>
    </row>
    <row r="9" spans="1:57" s="31" customFormat="1">
      <c r="A9" s="27">
        <v>10</v>
      </c>
      <c r="B9" s="26">
        <v>41381</v>
      </c>
      <c r="C9" s="29" t="s">
        <v>96</v>
      </c>
      <c r="D9" s="27" t="s">
        <v>97</v>
      </c>
      <c r="E9" s="26">
        <v>41274</v>
      </c>
      <c r="F9" s="28" t="s">
        <v>98</v>
      </c>
      <c r="G9" s="27" t="s">
        <v>54</v>
      </c>
      <c r="H9" s="27">
        <v>105.28</v>
      </c>
      <c r="I9" s="32" t="s">
        <v>137</v>
      </c>
      <c r="J9" s="35">
        <v>110000</v>
      </c>
      <c r="K9" s="35">
        <v>600000</v>
      </c>
      <c r="L9" s="35">
        <v>600000</v>
      </c>
      <c r="M9" s="35">
        <v>600000</v>
      </c>
      <c r="N9" s="35"/>
      <c r="O9" s="27">
        <v>1.6679999999999999</v>
      </c>
      <c r="P9" s="27">
        <v>1.246</v>
      </c>
      <c r="Q9" s="27">
        <v>0</v>
      </c>
      <c r="R9" s="27">
        <v>0</v>
      </c>
      <c r="S9" s="27">
        <v>1.1060000000000001</v>
      </c>
      <c r="T9" s="27"/>
      <c r="U9" s="27">
        <v>1.468</v>
      </c>
      <c r="V9" s="27">
        <v>1.252</v>
      </c>
      <c r="W9" s="27">
        <v>0</v>
      </c>
      <c r="X9" s="27">
        <v>0</v>
      </c>
      <c r="Y9" s="27">
        <v>1.0449999999999999</v>
      </c>
      <c r="Z9" s="27"/>
      <c r="AA9" s="27"/>
      <c r="AB9" s="27"/>
      <c r="AC9" s="27"/>
      <c r="AD9" s="27"/>
      <c r="AE9" s="27"/>
      <c r="AF9" s="27"/>
      <c r="AG9" s="30" t="s">
        <v>154</v>
      </c>
      <c r="AH9" s="30" t="s">
        <v>158</v>
      </c>
      <c r="AI9" s="30">
        <v>3</v>
      </c>
      <c r="AJ9" s="30">
        <v>3</v>
      </c>
      <c r="AK9" s="85">
        <v>0.5</v>
      </c>
      <c r="AL9" s="85">
        <v>0.5</v>
      </c>
      <c r="AM9" s="30">
        <v>0</v>
      </c>
      <c r="AN9" s="30">
        <v>20</v>
      </c>
      <c r="AO9" s="30">
        <v>0</v>
      </c>
      <c r="AP9" s="30">
        <v>0</v>
      </c>
      <c r="AQ9" s="30">
        <v>0</v>
      </c>
      <c r="AR9" s="30">
        <v>0</v>
      </c>
      <c r="AS9" s="30">
        <v>0</v>
      </c>
      <c r="AT9" s="30">
        <v>0</v>
      </c>
      <c r="AU9" s="30">
        <v>0</v>
      </c>
      <c r="AV9" s="30">
        <v>0</v>
      </c>
      <c r="AW9" s="30">
        <v>0</v>
      </c>
      <c r="AX9" s="30" t="s">
        <v>159</v>
      </c>
      <c r="AY9" s="30">
        <v>24</v>
      </c>
      <c r="AZ9" s="30" t="s">
        <v>159</v>
      </c>
      <c r="BA9" s="28"/>
      <c r="BB9" s="27"/>
      <c r="BC9" s="30"/>
      <c r="BD9" s="30" t="s">
        <v>153</v>
      </c>
      <c r="BE9" s="28"/>
    </row>
    <row r="10" spans="1:57" s="31" customFormat="1">
      <c r="A10" s="27">
        <v>35</v>
      </c>
      <c r="B10" s="26">
        <v>41381</v>
      </c>
      <c r="C10" s="29" t="s">
        <v>96</v>
      </c>
      <c r="D10" s="27" t="s">
        <v>93</v>
      </c>
      <c r="E10" s="26">
        <v>41274</v>
      </c>
      <c r="F10" s="28" t="s">
        <v>26</v>
      </c>
      <c r="G10" s="27" t="s">
        <v>117</v>
      </c>
      <c r="H10" s="27">
        <v>78</v>
      </c>
      <c r="I10" s="32" t="s">
        <v>137</v>
      </c>
      <c r="J10" s="35">
        <v>15000</v>
      </c>
      <c r="K10" s="35">
        <v>60000</v>
      </c>
      <c r="L10" s="35">
        <v>90000</v>
      </c>
      <c r="M10" s="35">
        <v>300000</v>
      </c>
      <c r="N10" s="35"/>
      <c r="O10" s="27">
        <v>1.55</v>
      </c>
      <c r="P10" s="27">
        <v>1.35</v>
      </c>
      <c r="Q10" s="27">
        <v>1.25</v>
      </c>
      <c r="R10" s="27">
        <v>1.2</v>
      </c>
      <c r="S10" s="27">
        <v>1.1000000000000001</v>
      </c>
      <c r="T10" s="27"/>
      <c r="U10" s="27">
        <v>1.45</v>
      </c>
      <c r="V10" s="27">
        <v>1.35</v>
      </c>
      <c r="W10" s="27">
        <v>1.25</v>
      </c>
      <c r="X10" s="27">
        <v>1.1499999999999999</v>
      </c>
      <c r="Y10" s="27">
        <v>1.1000000000000001</v>
      </c>
      <c r="Z10" s="27"/>
      <c r="AA10" s="27"/>
      <c r="AB10" s="27"/>
      <c r="AC10" s="27"/>
      <c r="AD10" s="27"/>
      <c r="AE10" s="27"/>
      <c r="AF10" s="27"/>
      <c r="AG10" s="30" t="s">
        <v>154</v>
      </c>
      <c r="AH10" s="30" t="s">
        <v>158</v>
      </c>
      <c r="AI10" s="30">
        <v>3</v>
      </c>
      <c r="AJ10" s="30">
        <v>3</v>
      </c>
      <c r="AK10" s="85">
        <v>0.5</v>
      </c>
      <c r="AL10" s="85">
        <v>0.5</v>
      </c>
      <c r="AM10" s="30">
        <v>0</v>
      </c>
      <c r="AN10" s="30">
        <v>0</v>
      </c>
      <c r="AO10" s="30">
        <v>10</v>
      </c>
      <c r="AP10" s="30">
        <v>0</v>
      </c>
      <c r="AQ10" s="30">
        <v>0</v>
      </c>
      <c r="AR10" s="30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 t="s">
        <v>159</v>
      </c>
      <c r="AY10" s="30"/>
      <c r="AZ10" s="30" t="s">
        <v>159</v>
      </c>
      <c r="BA10" s="28"/>
      <c r="BB10" s="27"/>
      <c r="BC10" s="30"/>
      <c r="BD10" s="30" t="s">
        <v>160</v>
      </c>
      <c r="BE10" s="28" t="s">
        <v>27</v>
      </c>
    </row>
    <row r="11" spans="1:57" s="31" customFormat="1">
      <c r="A11" s="27">
        <v>51</v>
      </c>
      <c r="B11" s="26">
        <v>41381</v>
      </c>
      <c r="C11" s="29" t="s">
        <v>96</v>
      </c>
      <c r="D11" s="27" t="s">
        <v>93</v>
      </c>
      <c r="E11" s="26">
        <v>41305</v>
      </c>
      <c r="F11" s="28" t="s">
        <v>25</v>
      </c>
      <c r="G11" s="27" t="s">
        <v>34</v>
      </c>
      <c r="H11" s="27">
        <v>93.5</v>
      </c>
      <c r="I11" s="32" t="s">
        <v>137</v>
      </c>
      <c r="J11" s="35">
        <v>15000</v>
      </c>
      <c r="K11" s="35">
        <v>60000</v>
      </c>
      <c r="L11" s="35">
        <v>90000</v>
      </c>
      <c r="M11" s="35">
        <v>300000</v>
      </c>
      <c r="N11" s="35"/>
      <c r="O11" s="27">
        <v>2.2999999999999998</v>
      </c>
      <c r="P11" s="27">
        <v>2.0099999999999998</v>
      </c>
      <c r="Q11" s="27">
        <v>1.85</v>
      </c>
      <c r="R11" s="27">
        <v>1.8</v>
      </c>
      <c r="S11" s="27">
        <v>1.71</v>
      </c>
      <c r="T11" s="27"/>
      <c r="U11" s="27">
        <v>2.04</v>
      </c>
      <c r="V11" s="27">
        <v>1.83</v>
      </c>
      <c r="W11" s="27">
        <v>1.7</v>
      </c>
      <c r="X11" s="27">
        <v>1.6</v>
      </c>
      <c r="Y11" s="27">
        <v>1.54</v>
      </c>
      <c r="Z11" s="27"/>
      <c r="AA11" s="27"/>
      <c r="AB11" s="27"/>
      <c r="AC11" s="27"/>
      <c r="AD11" s="27"/>
      <c r="AE11" s="27"/>
      <c r="AF11" s="27"/>
      <c r="AG11" s="30" t="s">
        <v>154</v>
      </c>
      <c r="AH11" s="30" t="s">
        <v>158</v>
      </c>
      <c r="AI11" s="30">
        <v>3</v>
      </c>
      <c r="AJ11" s="30">
        <v>3</v>
      </c>
      <c r="AK11" s="85">
        <v>0.5</v>
      </c>
      <c r="AL11" s="85">
        <v>0.5</v>
      </c>
      <c r="AM11" s="30">
        <v>0</v>
      </c>
      <c r="AN11" s="30">
        <v>0</v>
      </c>
      <c r="AO11" s="30">
        <v>0</v>
      </c>
      <c r="AP11" s="30">
        <v>20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12</v>
      </c>
      <c r="AX11" s="30" t="s">
        <v>154</v>
      </c>
      <c r="AY11" s="30"/>
      <c r="AZ11" s="30" t="s">
        <v>159</v>
      </c>
      <c r="BA11" s="28"/>
      <c r="BB11" s="27"/>
      <c r="BC11" s="30"/>
      <c r="BD11" s="30" t="s">
        <v>49</v>
      </c>
      <c r="BE11" s="28"/>
    </row>
    <row r="12" spans="1:57" s="31" customFormat="1">
      <c r="A12" s="27">
        <v>18</v>
      </c>
      <c r="B12" s="26">
        <v>41381</v>
      </c>
      <c r="C12" s="29" t="s">
        <v>96</v>
      </c>
      <c r="D12" s="27" t="s">
        <v>93</v>
      </c>
      <c r="E12" s="26">
        <v>41341</v>
      </c>
      <c r="F12" s="28" t="s">
        <v>92</v>
      </c>
      <c r="G12" s="27" t="s">
        <v>143</v>
      </c>
      <c r="H12" s="27">
        <v>101.6</v>
      </c>
      <c r="I12" s="32" t="s">
        <v>137</v>
      </c>
      <c r="J12" s="35">
        <v>15000</v>
      </c>
      <c r="K12" s="35">
        <v>60000</v>
      </c>
      <c r="L12" s="35">
        <v>90000</v>
      </c>
      <c r="M12" s="35">
        <v>300000</v>
      </c>
      <c r="N12" s="35"/>
      <c r="O12" s="27">
        <v>1.68</v>
      </c>
      <c r="P12" s="27">
        <v>1.48</v>
      </c>
      <c r="Q12" s="27">
        <v>1.35</v>
      </c>
      <c r="R12" s="27">
        <v>1.27</v>
      </c>
      <c r="S12" s="27">
        <v>1.19</v>
      </c>
      <c r="T12" s="27"/>
      <c r="U12" s="27">
        <v>1.6</v>
      </c>
      <c r="V12" s="27">
        <v>1.44</v>
      </c>
      <c r="W12" s="27">
        <v>1.32</v>
      </c>
      <c r="X12" s="27">
        <v>1.25</v>
      </c>
      <c r="Y12" s="27">
        <v>1.18</v>
      </c>
      <c r="Z12" s="27"/>
      <c r="AA12" s="27"/>
      <c r="AB12" s="27"/>
      <c r="AC12" s="27"/>
      <c r="AD12" s="27"/>
      <c r="AE12" s="27"/>
      <c r="AF12" s="27"/>
      <c r="AG12" s="30" t="s">
        <v>154</v>
      </c>
      <c r="AH12" s="30" t="s">
        <v>158</v>
      </c>
      <c r="AI12" s="30">
        <v>3</v>
      </c>
      <c r="AJ12" s="30">
        <v>3</v>
      </c>
      <c r="AK12" s="85">
        <v>0.5</v>
      </c>
      <c r="AL12" s="85">
        <v>0.5</v>
      </c>
      <c r="AM12" s="30">
        <v>0</v>
      </c>
      <c r="AN12" s="30">
        <v>20</v>
      </c>
      <c r="AO12" s="30">
        <v>0</v>
      </c>
      <c r="AP12" s="30">
        <v>0</v>
      </c>
      <c r="AQ12" s="30">
        <v>0</v>
      </c>
      <c r="AR12" s="30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24</v>
      </c>
      <c r="AX12" s="30" t="s">
        <v>154</v>
      </c>
      <c r="AY12" s="30">
        <v>24</v>
      </c>
      <c r="AZ12" s="30" t="s">
        <v>159</v>
      </c>
      <c r="BA12" s="28"/>
      <c r="BB12" s="27"/>
      <c r="BC12" s="30"/>
      <c r="BD12" s="30" t="s">
        <v>160</v>
      </c>
      <c r="BE12" s="28"/>
    </row>
    <row r="13" spans="1:57" s="31" customFormat="1">
      <c r="A13" s="27">
        <v>26</v>
      </c>
      <c r="B13" s="26">
        <v>41381</v>
      </c>
      <c r="C13" s="29" t="s">
        <v>96</v>
      </c>
      <c r="D13" s="27" t="s">
        <v>93</v>
      </c>
      <c r="E13" s="26">
        <v>41274</v>
      </c>
      <c r="F13" s="28" t="s">
        <v>30</v>
      </c>
      <c r="G13" s="27" t="s">
        <v>116</v>
      </c>
      <c r="H13" s="27">
        <v>74</v>
      </c>
      <c r="I13" s="32" t="s">
        <v>137</v>
      </c>
      <c r="J13" s="35">
        <v>15208</v>
      </c>
      <c r="K13" s="35">
        <v>60833</v>
      </c>
      <c r="L13" s="35">
        <v>91250</v>
      </c>
      <c r="M13" s="35">
        <v>304167</v>
      </c>
      <c r="N13" s="35"/>
      <c r="O13" s="27">
        <v>1.387</v>
      </c>
      <c r="P13" s="27">
        <v>1.238</v>
      </c>
      <c r="Q13" s="27">
        <v>1.1459999999999999</v>
      </c>
      <c r="R13" s="27">
        <v>1.077</v>
      </c>
      <c r="S13" s="27">
        <v>1.02</v>
      </c>
      <c r="T13" s="27"/>
      <c r="U13" s="27">
        <v>1.33</v>
      </c>
      <c r="V13" s="27">
        <v>1.2150000000000001</v>
      </c>
      <c r="W13" s="27">
        <v>1.123</v>
      </c>
      <c r="X13" s="27">
        <v>1.077</v>
      </c>
      <c r="Y13" s="27">
        <v>1.02</v>
      </c>
      <c r="Z13" s="27"/>
      <c r="AA13" s="27"/>
      <c r="AB13" s="27"/>
      <c r="AC13" s="27"/>
      <c r="AD13" s="27"/>
      <c r="AE13" s="27"/>
      <c r="AF13" s="27"/>
      <c r="AG13" s="30" t="s">
        <v>154</v>
      </c>
      <c r="AH13" s="30" t="s">
        <v>158</v>
      </c>
      <c r="AI13" s="30">
        <v>3</v>
      </c>
      <c r="AJ13" s="30">
        <v>3</v>
      </c>
      <c r="AK13" s="85">
        <v>0.5</v>
      </c>
      <c r="AL13" s="85">
        <v>0.5</v>
      </c>
      <c r="AM13" s="30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36</v>
      </c>
      <c r="AX13" s="30" t="s">
        <v>31</v>
      </c>
      <c r="AY13" s="30"/>
      <c r="AZ13" s="30" t="s">
        <v>159</v>
      </c>
      <c r="BA13" s="28"/>
      <c r="BB13" s="27"/>
      <c r="BC13" s="30"/>
      <c r="BD13" s="30" t="s">
        <v>160</v>
      </c>
      <c r="BE13" s="28"/>
    </row>
    <row r="14" spans="1:57" s="31" customFormat="1">
      <c r="A14" s="27">
        <v>43</v>
      </c>
      <c r="B14" s="26">
        <v>41381</v>
      </c>
      <c r="C14" s="29" t="s">
        <v>96</v>
      </c>
      <c r="D14" s="27" t="s">
        <v>93</v>
      </c>
      <c r="E14" s="26">
        <v>41274</v>
      </c>
      <c r="F14" s="27" t="s">
        <v>33</v>
      </c>
      <c r="G14" s="27" t="s">
        <v>34</v>
      </c>
      <c r="H14" s="27">
        <v>97.53</v>
      </c>
      <c r="I14" s="32" t="s">
        <v>137</v>
      </c>
      <c r="J14" s="35">
        <v>15000</v>
      </c>
      <c r="K14" s="35">
        <v>60000</v>
      </c>
      <c r="L14" s="35">
        <v>90000</v>
      </c>
      <c r="M14" s="35">
        <v>300000</v>
      </c>
      <c r="N14" s="35"/>
      <c r="O14" s="27">
        <v>1.4750000000000001</v>
      </c>
      <c r="P14" s="27">
        <v>1.343</v>
      </c>
      <c r="Q14" s="27">
        <v>1.2509999999999999</v>
      </c>
      <c r="R14" s="27">
        <v>1.19</v>
      </c>
      <c r="S14" s="27">
        <v>1.139</v>
      </c>
      <c r="T14" s="27"/>
      <c r="U14" s="27">
        <v>1.345</v>
      </c>
      <c r="V14" s="27">
        <v>1.2430000000000001</v>
      </c>
      <c r="W14" s="27">
        <v>1.163</v>
      </c>
      <c r="X14" s="27">
        <v>1.1160000000000001</v>
      </c>
      <c r="Y14" s="27">
        <v>1.0640000000000001</v>
      </c>
      <c r="Z14" s="27"/>
      <c r="AA14" s="27"/>
      <c r="AB14" s="27"/>
      <c r="AC14" s="27"/>
      <c r="AD14" s="27"/>
      <c r="AE14" s="27"/>
      <c r="AF14" s="27"/>
      <c r="AG14" s="30" t="s">
        <v>154</v>
      </c>
      <c r="AH14" s="30" t="s">
        <v>158</v>
      </c>
      <c r="AI14" s="30">
        <v>3</v>
      </c>
      <c r="AJ14" s="30">
        <v>3</v>
      </c>
      <c r="AK14" s="85">
        <v>0.5</v>
      </c>
      <c r="AL14" s="85">
        <v>0.5</v>
      </c>
      <c r="AM14" s="30">
        <v>0</v>
      </c>
      <c r="AN14" s="30">
        <v>0</v>
      </c>
      <c r="AO14" s="30">
        <v>0</v>
      </c>
      <c r="AP14" s="30">
        <v>0</v>
      </c>
      <c r="AQ14" s="30">
        <v>0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 t="s">
        <v>159</v>
      </c>
      <c r="AY14" s="30"/>
      <c r="AZ14" s="30" t="s">
        <v>159</v>
      </c>
      <c r="BA14" s="28" t="s">
        <v>24</v>
      </c>
      <c r="BB14" s="27" t="s">
        <v>152</v>
      </c>
      <c r="BC14" s="30">
        <v>50</v>
      </c>
      <c r="BD14" s="30" t="s">
        <v>91</v>
      </c>
      <c r="BE14" s="28"/>
    </row>
    <row r="15" spans="1:57" s="31" customFormat="1">
      <c r="A15" s="27">
        <v>2</v>
      </c>
      <c r="B15" s="26">
        <v>41381</v>
      </c>
      <c r="C15" s="29" t="s">
        <v>134</v>
      </c>
      <c r="D15" s="27" t="s">
        <v>135</v>
      </c>
      <c r="E15" s="26">
        <v>41274</v>
      </c>
      <c r="F15" s="28" t="s">
        <v>136</v>
      </c>
      <c r="G15" s="27" t="s">
        <v>62</v>
      </c>
      <c r="H15" s="27">
        <v>84.1</v>
      </c>
      <c r="I15" s="32" t="s">
        <v>137</v>
      </c>
      <c r="J15" s="35">
        <v>14760</v>
      </c>
      <c r="K15" s="35">
        <v>60120</v>
      </c>
      <c r="L15" s="35">
        <v>89700</v>
      </c>
      <c r="M15" s="35">
        <v>300720</v>
      </c>
      <c r="N15" s="35"/>
      <c r="O15" s="27">
        <v>1.794</v>
      </c>
      <c r="P15" s="27">
        <v>1.466</v>
      </c>
      <c r="Q15" s="27">
        <v>1.3180000000000001</v>
      </c>
      <c r="R15" s="27">
        <v>1.2130000000000001</v>
      </c>
      <c r="S15" s="27">
        <v>1.1879999999999999</v>
      </c>
      <c r="T15" s="27"/>
      <c r="U15" s="27">
        <v>1.6919999999999999</v>
      </c>
      <c r="V15" s="27">
        <v>1.4159999999999999</v>
      </c>
      <c r="W15" s="27">
        <v>1.2749999999999999</v>
      </c>
      <c r="X15" s="27">
        <v>1.1859999999999999</v>
      </c>
      <c r="Y15" s="27">
        <v>1.1579999999999999</v>
      </c>
      <c r="Z15" s="27"/>
      <c r="AA15" s="27"/>
      <c r="AB15" s="27"/>
      <c r="AC15" s="27"/>
      <c r="AD15" s="27"/>
      <c r="AE15" s="27"/>
      <c r="AF15" s="27"/>
      <c r="AG15" s="30" t="s">
        <v>154</v>
      </c>
      <c r="AH15" s="30" t="s">
        <v>158</v>
      </c>
      <c r="AI15" s="30">
        <v>3</v>
      </c>
      <c r="AJ15" s="30">
        <v>3</v>
      </c>
      <c r="AK15" s="85">
        <v>0.5</v>
      </c>
      <c r="AL15" s="85">
        <v>0.5</v>
      </c>
      <c r="AM15" s="30">
        <v>0</v>
      </c>
      <c r="AN15" s="30">
        <v>15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12</v>
      </c>
      <c r="AX15" s="30" t="s">
        <v>154</v>
      </c>
      <c r="AY15" s="30">
        <v>12</v>
      </c>
      <c r="AZ15" s="30" t="s">
        <v>159</v>
      </c>
      <c r="BA15" s="28"/>
      <c r="BB15" s="27"/>
      <c r="BC15" s="30"/>
      <c r="BD15" s="30" t="s">
        <v>160</v>
      </c>
      <c r="BE15" s="28"/>
    </row>
    <row r="16" spans="1:57" s="31" customFormat="1">
      <c r="A16" s="27">
        <v>15</v>
      </c>
      <c r="B16" s="26">
        <v>41381</v>
      </c>
      <c r="C16" s="29" t="s">
        <v>96</v>
      </c>
      <c r="D16" s="27" t="s">
        <v>149</v>
      </c>
      <c r="E16" s="26">
        <v>41274</v>
      </c>
      <c r="F16" s="28" t="s">
        <v>82</v>
      </c>
      <c r="G16" s="27" t="s">
        <v>54</v>
      </c>
      <c r="H16" s="27">
        <v>85.74</v>
      </c>
      <c r="I16" s="32" t="s">
        <v>137</v>
      </c>
      <c r="J16" s="35">
        <v>100000</v>
      </c>
      <c r="K16" s="35">
        <v>550000</v>
      </c>
      <c r="L16" s="35">
        <v>550000</v>
      </c>
      <c r="M16" s="35">
        <v>550000</v>
      </c>
      <c r="N16" s="35"/>
      <c r="O16" s="27">
        <v>1.6679999999999999</v>
      </c>
      <c r="P16" s="27">
        <v>1.3089999999999999</v>
      </c>
      <c r="Q16" s="27">
        <v>0</v>
      </c>
      <c r="R16" s="27">
        <v>0</v>
      </c>
      <c r="S16" s="27">
        <v>1.2849999999999999</v>
      </c>
      <c r="T16" s="27"/>
      <c r="U16" s="27">
        <v>1.659</v>
      </c>
      <c r="V16" s="27">
        <v>1.3029999999999999</v>
      </c>
      <c r="W16" s="27">
        <v>0</v>
      </c>
      <c r="X16" s="27">
        <v>0</v>
      </c>
      <c r="Y16" s="27">
        <v>1.276</v>
      </c>
      <c r="Z16" s="27"/>
      <c r="AA16" s="27"/>
      <c r="AB16" s="27"/>
      <c r="AC16" s="27"/>
      <c r="AD16" s="27"/>
      <c r="AE16" s="27"/>
      <c r="AF16" s="27"/>
      <c r="AG16" s="30" t="s">
        <v>154</v>
      </c>
      <c r="AH16" s="30" t="s">
        <v>158</v>
      </c>
      <c r="AI16" s="30">
        <v>2</v>
      </c>
      <c r="AJ16" s="30">
        <v>4</v>
      </c>
      <c r="AK16" s="40">
        <v>0.33329999999999999</v>
      </c>
      <c r="AL16" s="40">
        <v>0.66659999999999997</v>
      </c>
      <c r="AM16" s="30">
        <v>0</v>
      </c>
      <c r="AN16" s="30">
        <v>20</v>
      </c>
      <c r="AO16" s="30">
        <v>0</v>
      </c>
      <c r="AP16" s="30">
        <v>0</v>
      </c>
      <c r="AQ16" s="30">
        <v>0</v>
      </c>
      <c r="AR16" s="30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 t="s">
        <v>159</v>
      </c>
      <c r="AY16" s="30">
        <v>24</v>
      </c>
      <c r="AZ16" s="30" t="s">
        <v>159</v>
      </c>
      <c r="BA16" s="28"/>
      <c r="BB16" s="27"/>
      <c r="BC16" s="30"/>
      <c r="BD16" s="30" t="s">
        <v>160</v>
      </c>
      <c r="BE16" s="28"/>
    </row>
    <row r="17" spans="1:57" s="31" customFormat="1">
      <c r="A17" s="27">
        <v>40</v>
      </c>
      <c r="B17" s="26">
        <v>41381</v>
      </c>
      <c r="C17" s="29" t="s">
        <v>96</v>
      </c>
      <c r="D17" s="27" t="s">
        <v>149</v>
      </c>
      <c r="E17" s="26">
        <v>41274</v>
      </c>
      <c r="F17" s="28" t="s">
        <v>26</v>
      </c>
      <c r="G17" s="27" t="s">
        <v>117</v>
      </c>
      <c r="H17" s="27">
        <v>94</v>
      </c>
      <c r="I17" s="32" t="s">
        <v>137</v>
      </c>
      <c r="J17" s="35">
        <v>6000</v>
      </c>
      <c r="K17" s="35">
        <v>12000</v>
      </c>
      <c r="L17" s="35">
        <v>84000</v>
      </c>
      <c r="M17" s="35">
        <f>L17</f>
        <v>84000</v>
      </c>
      <c r="N17" s="35"/>
      <c r="O17" s="27">
        <v>1.3</v>
      </c>
      <c r="P17" s="27">
        <v>1.3</v>
      </c>
      <c r="Q17" s="27">
        <v>1.25</v>
      </c>
      <c r="R17" s="27">
        <v>0</v>
      </c>
      <c r="S17" s="27">
        <v>1.25</v>
      </c>
      <c r="T17" s="27"/>
      <c r="U17" s="27">
        <v>1.3</v>
      </c>
      <c r="V17" s="27">
        <v>1.25</v>
      </c>
      <c r="W17" s="27">
        <v>1.2</v>
      </c>
      <c r="X17" s="27">
        <v>0</v>
      </c>
      <c r="Y17" s="27">
        <v>1.2</v>
      </c>
      <c r="Z17" s="27"/>
      <c r="AA17" s="27"/>
      <c r="AB17" s="27"/>
      <c r="AC17" s="27"/>
      <c r="AD17" s="27"/>
      <c r="AE17" s="27"/>
      <c r="AF17" s="27"/>
      <c r="AG17" s="30" t="s">
        <v>154</v>
      </c>
      <c r="AH17" s="30" t="s">
        <v>158</v>
      </c>
      <c r="AI17" s="30">
        <v>2</v>
      </c>
      <c r="AJ17" s="30">
        <v>4</v>
      </c>
      <c r="AK17" s="40">
        <v>0.33329999999999999</v>
      </c>
      <c r="AL17" s="40">
        <v>0.66659999999999997</v>
      </c>
      <c r="AM17" s="30">
        <v>0</v>
      </c>
      <c r="AN17" s="30">
        <v>0</v>
      </c>
      <c r="AO17" s="30">
        <v>10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 t="s">
        <v>159</v>
      </c>
      <c r="AY17" s="30"/>
      <c r="AZ17" s="30" t="s">
        <v>159</v>
      </c>
      <c r="BA17" s="28"/>
      <c r="BB17" s="27"/>
      <c r="BC17" s="30"/>
      <c r="BD17" s="30" t="s">
        <v>160</v>
      </c>
      <c r="BE17" s="28" t="s">
        <v>27</v>
      </c>
    </row>
    <row r="18" spans="1:57" s="31" customFormat="1">
      <c r="A18" s="27">
        <v>56</v>
      </c>
      <c r="B18" s="26">
        <v>41381</v>
      </c>
      <c r="C18" s="29" t="s">
        <v>96</v>
      </c>
      <c r="D18" s="27" t="s">
        <v>149</v>
      </c>
      <c r="E18" s="26">
        <v>41305</v>
      </c>
      <c r="F18" s="28" t="s">
        <v>25</v>
      </c>
      <c r="G18" s="27" t="s">
        <v>34</v>
      </c>
      <c r="H18" s="27">
        <v>85.8</v>
      </c>
      <c r="I18" s="32" t="s">
        <v>137</v>
      </c>
      <c r="J18" s="35">
        <v>6000</v>
      </c>
      <c r="K18" s="35">
        <v>12000</v>
      </c>
      <c r="L18" s="35">
        <v>84000</v>
      </c>
      <c r="M18" s="35">
        <f t="shared" ref="M18:M57" si="0">L18</f>
        <v>84000</v>
      </c>
      <c r="N18" s="35"/>
      <c r="O18" s="27">
        <v>2.0099999999999998</v>
      </c>
      <c r="P18" s="27">
        <v>1.95</v>
      </c>
      <c r="Q18" s="27">
        <v>1.94</v>
      </c>
      <c r="R18" s="27">
        <v>0</v>
      </c>
      <c r="S18" s="27">
        <v>1.83</v>
      </c>
      <c r="T18" s="27"/>
      <c r="U18" s="27">
        <v>1.76</v>
      </c>
      <c r="V18" s="27">
        <v>1.71</v>
      </c>
      <c r="W18" s="27">
        <v>1.67</v>
      </c>
      <c r="X18" s="27">
        <v>0</v>
      </c>
      <c r="Y18" s="27">
        <v>1.66</v>
      </c>
      <c r="Z18" s="27"/>
      <c r="AA18" s="27"/>
      <c r="AB18" s="27"/>
      <c r="AC18" s="27"/>
      <c r="AD18" s="27"/>
      <c r="AE18" s="27"/>
      <c r="AF18" s="27"/>
      <c r="AG18" s="30" t="s">
        <v>154</v>
      </c>
      <c r="AH18" s="30" t="s">
        <v>158</v>
      </c>
      <c r="AI18" s="30">
        <v>3</v>
      </c>
      <c r="AJ18" s="30">
        <v>3</v>
      </c>
      <c r="AK18" s="85">
        <v>0.5</v>
      </c>
      <c r="AL18" s="85">
        <v>0.5</v>
      </c>
      <c r="AM18" s="30">
        <v>0</v>
      </c>
      <c r="AN18" s="30">
        <v>0</v>
      </c>
      <c r="AO18" s="30">
        <v>0</v>
      </c>
      <c r="AP18" s="30">
        <v>20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12</v>
      </c>
      <c r="AX18" s="30" t="s">
        <v>154</v>
      </c>
      <c r="AY18" s="30"/>
      <c r="AZ18" s="30" t="s">
        <v>159</v>
      </c>
      <c r="BA18" s="28"/>
      <c r="BB18" s="27"/>
      <c r="BC18" s="30"/>
      <c r="BD18" s="30" t="s">
        <v>49</v>
      </c>
      <c r="BE18" s="28"/>
    </row>
    <row r="19" spans="1:57" s="31" customFormat="1">
      <c r="A19" s="27">
        <v>23</v>
      </c>
      <c r="B19" s="26">
        <v>41381</v>
      </c>
      <c r="C19" s="29" t="s">
        <v>96</v>
      </c>
      <c r="D19" s="27" t="s">
        <v>149</v>
      </c>
      <c r="E19" s="26">
        <v>41341</v>
      </c>
      <c r="F19" s="28" t="s">
        <v>92</v>
      </c>
      <c r="G19" s="27" t="s">
        <v>143</v>
      </c>
      <c r="H19" s="27">
        <v>102.7</v>
      </c>
      <c r="I19" s="32" t="s">
        <v>137</v>
      </c>
      <c r="J19" s="35">
        <v>6000</v>
      </c>
      <c r="K19" s="35">
        <v>12000</v>
      </c>
      <c r="L19" s="35">
        <v>84000</v>
      </c>
      <c r="M19" s="35">
        <f t="shared" si="0"/>
        <v>84000</v>
      </c>
      <c r="N19" s="35"/>
      <c r="O19" s="27">
        <v>1.62</v>
      </c>
      <c r="P19" s="27">
        <v>1.55</v>
      </c>
      <c r="Q19" s="27">
        <v>1.55</v>
      </c>
      <c r="R19" s="27">
        <v>0</v>
      </c>
      <c r="S19" s="27">
        <v>1.45</v>
      </c>
      <c r="T19" s="27"/>
      <c r="U19" s="27">
        <v>1.61</v>
      </c>
      <c r="V19" s="27">
        <v>1.5</v>
      </c>
      <c r="W19" s="27">
        <v>1.44</v>
      </c>
      <c r="X19" s="27">
        <v>0</v>
      </c>
      <c r="Y19" s="27">
        <v>1.42</v>
      </c>
      <c r="Z19" s="27"/>
      <c r="AA19" s="27"/>
      <c r="AB19" s="27"/>
      <c r="AC19" s="27"/>
      <c r="AD19" s="27"/>
      <c r="AE19" s="27"/>
      <c r="AF19" s="27"/>
      <c r="AG19" s="30" t="s">
        <v>154</v>
      </c>
      <c r="AH19" s="30" t="s">
        <v>158</v>
      </c>
      <c r="AI19" s="30">
        <v>2</v>
      </c>
      <c r="AJ19" s="30">
        <v>4</v>
      </c>
      <c r="AK19" s="40">
        <v>0.33329999999999999</v>
      </c>
      <c r="AL19" s="40">
        <v>0.66659999999999997</v>
      </c>
      <c r="AM19" s="30">
        <v>0</v>
      </c>
      <c r="AN19" s="30">
        <v>20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24</v>
      </c>
      <c r="AX19" s="30" t="s">
        <v>154</v>
      </c>
      <c r="AY19" s="30">
        <v>24</v>
      </c>
      <c r="AZ19" s="30" t="s">
        <v>159</v>
      </c>
      <c r="BA19" s="28"/>
      <c r="BB19" s="27"/>
      <c r="BC19" s="30"/>
      <c r="BD19" s="30" t="s">
        <v>160</v>
      </c>
      <c r="BE19" s="28"/>
    </row>
    <row r="20" spans="1:57" s="31" customFormat="1">
      <c r="A20" s="27">
        <v>31</v>
      </c>
      <c r="B20" s="26">
        <v>41381</v>
      </c>
      <c r="C20" s="29" t="s">
        <v>96</v>
      </c>
      <c r="D20" s="27" t="s">
        <v>149</v>
      </c>
      <c r="E20" s="26">
        <v>41274</v>
      </c>
      <c r="F20" s="28" t="s">
        <v>30</v>
      </c>
      <c r="G20" s="27" t="s">
        <v>116</v>
      </c>
      <c r="H20" s="27">
        <v>61.06</v>
      </c>
      <c r="I20" s="32" t="s">
        <v>137</v>
      </c>
      <c r="J20" s="35">
        <v>6083</v>
      </c>
      <c r="K20" s="35">
        <v>12166</v>
      </c>
      <c r="L20" s="35">
        <v>85166</v>
      </c>
      <c r="M20" s="35">
        <f t="shared" si="0"/>
        <v>85166</v>
      </c>
      <c r="N20" s="35"/>
      <c r="O20" s="27">
        <v>1.2250000000000001</v>
      </c>
      <c r="P20" s="27">
        <v>1.2210000000000001</v>
      </c>
      <c r="Q20" s="27">
        <v>1.2030000000000001</v>
      </c>
      <c r="R20" s="27">
        <v>0</v>
      </c>
      <c r="S20" s="27">
        <v>1.1619999999999999</v>
      </c>
      <c r="T20" s="27"/>
      <c r="U20" s="27">
        <v>1.218</v>
      </c>
      <c r="V20" s="27">
        <v>1.1599999999999999</v>
      </c>
      <c r="W20" s="27">
        <v>1.147</v>
      </c>
      <c r="X20" s="27">
        <v>0</v>
      </c>
      <c r="Y20" s="27">
        <v>1.137</v>
      </c>
      <c r="Z20" s="27"/>
      <c r="AA20" s="27"/>
      <c r="AB20" s="27"/>
      <c r="AC20" s="27"/>
      <c r="AD20" s="27"/>
      <c r="AE20" s="27"/>
      <c r="AF20" s="27"/>
      <c r="AG20" s="30" t="s">
        <v>154</v>
      </c>
      <c r="AH20" s="30" t="s">
        <v>158</v>
      </c>
      <c r="AI20" s="30">
        <v>2</v>
      </c>
      <c r="AJ20" s="30">
        <v>4</v>
      </c>
      <c r="AK20" s="40">
        <v>0.33329999999999999</v>
      </c>
      <c r="AL20" s="40">
        <v>0.66659999999999997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36</v>
      </c>
      <c r="AX20" s="30" t="s">
        <v>159</v>
      </c>
      <c r="AY20" s="30"/>
      <c r="AZ20" s="30" t="s">
        <v>159</v>
      </c>
      <c r="BA20" s="28"/>
      <c r="BB20" s="27"/>
      <c r="BC20" s="30"/>
      <c r="BD20" s="30" t="s">
        <v>160</v>
      </c>
      <c r="BE20" s="28"/>
    </row>
    <row r="21" spans="1:57" s="31" customFormat="1">
      <c r="A21" s="27">
        <v>48</v>
      </c>
      <c r="B21" s="26">
        <v>41381</v>
      </c>
      <c r="C21" s="29" t="s">
        <v>96</v>
      </c>
      <c r="D21" s="27" t="s">
        <v>149</v>
      </c>
      <c r="E21" s="26">
        <v>41274</v>
      </c>
      <c r="F21" s="27" t="s">
        <v>33</v>
      </c>
      <c r="G21" s="27" t="s">
        <v>34</v>
      </c>
      <c r="H21" s="27">
        <v>92.05</v>
      </c>
      <c r="I21" s="32" t="s">
        <v>137</v>
      </c>
      <c r="J21" s="35">
        <v>6000</v>
      </c>
      <c r="K21" s="35">
        <v>12000</v>
      </c>
      <c r="L21" s="35">
        <v>84000</v>
      </c>
      <c r="M21" s="35">
        <f t="shared" si="0"/>
        <v>84000</v>
      </c>
      <c r="N21" s="35"/>
      <c r="O21" s="27">
        <v>1.286</v>
      </c>
      <c r="P21" s="27">
        <v>1.278</v>
      </c>
      <c r="Q21" s="27">
        <v>1.262</v>
      </c>
      <c r="R21" s="27">
        <v>0</v>
      </c>
      <c r="S21" s="27">
        <v>1.228</v>
      </c>
      <c r="T21" s="27"/>
      <c r="U21" s="27">
        <v>1.2070000000000001</v>
      </c>
      <c r="V21" s="27">
        <v>1.1619999999999999</v>
      </c>
      <c r="W21" s="27">
        <v>1.143</v>
      </c>
      <c r="X21" s="27">
        <v>0</v>
      </c>
      <c r="Y21" s="27">
        <v>1.139</v>
      </c>
      <c r="Z21" s="27"/>
      <c r="AA21" s="27"/>
      <c r="AB21" s="27"/>
      <c r="AC21" s="27"/>
      <c r="AD21" s="27"/>
      <c r="AE21" s="27"/>
      <c r="AF21" s="27"/>
      <c r="AG21" s="30" t="s">
        <v>154</v>
      </c>
      <c r="AH21" s="30" t="s">
        <v>158</v>
      </c>
      <c r="AI21" s="30">
        <v>2</v>
      </c>
      <c r="AJ21" s="30">
        <v>4</v>
      </c>
      <c r="AK21" s="40">
        <v>0.33329999999999999</v>
      </c>
      <c r="AL21" s="40">
        <v>0.66659999999999997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 t="s">
        <v>159</v>
      </c>
      <c r="AY21" s="30"/>
      <c r="AZ21" s="30" t="s">
        <v>159</v>
      </c>
      <c r="BA21" s="28" t="s">
        <v>24</v>
      </c>
      <c r="BB21" s="27" t="s">
        <v>152</v>
      </c>
      <c r="BC21" s="30">
        <v>50</v>
      </c>
      <c r="BD21" s="30" t="s">
        <v>91</v>
      </c>
      <c r="BE21" s="28"/>
    </row>
    <row r="22" spans="1:57" s="31" customFormat="1">
      <c r="A22" s="27">
        <v>7</v>
      </c>
      <c r="B22" s="26">
        <v>41381</v>
      </c>
      <c r="C22" s="29" t="s">
        <v>134</v>
      </c>
      <c r="D22" s="27" t="s">
        <v>149</v>
      </c>
      <c r="E22" s="26">
        <v>41274</v>
      </c>
      <c r="F22" s="28" t="s">
        <v>136</v>
      </c>
      <c r="G22" s="27" t="s">
        <v>62</v>
      </c>
      <c r="H22" s="27">
        <v>93.87</v>
      </c>
      <c r="I22" s="32" t="s">
        <v>137</v>
      </c>
      <c r="J22" s="35">
        <v>98580</v>
      </c>
      <c r="K22" s="35">
        <v>542400</v>
      </c>
      <c r="L22" s="35">
        <f>K22</f>
        <v>542400</v>
      </c>
      <c r="M22" s="35">
        <f>L22</f>
        <v>542400</v>
      </c>
      <c r="N22" s="35"/>
      <c r="O22" s="27">
        <v>1.5469999999999999</v>
      </c>
      <c r="P22" s="27">
        <v>1.196</v>
      </c>
      <c r="Q22" s="27">
        <v>0</v>
      </c>
      <c r="R22" s="27">
        <v>0</v>
      </c>
      <c r="S22" s="27">
        <v>1.196</v>
      </c>
      <c r="T22" s="27"/>
      <c r="U22" s="27">
        <v>1.4350000000000001</v>
      </c>
      <c r="V22" s="27">
        <v>1.0820000000000001</v>
      </c>
      <c r="W22" s="27">
        <v>0</v>
      </c>
      <c r="X22" s="27">
        <v>0</v>
      </c>
      <c r="Y22" s="27">
        <v>1.0820000000000001</v>
      </c>
      <c r="Z22" s="27"/>
      <c r="AA22" s="27"/>
      <c r="AB22" s="27"/>
      <c r="AC22" s="27"/>
      <c r="AD22" s="27"/>
      <c r="AE22" s="27"/>
      <c r="AF22" s="27"/>
      <c r="AG22" s="30" t="s">
        <v>154</v>
      </c>
      <c r="AH22" s="30" t="s">
        <v>158</v>
      </c>
      <c r="AI22" s="30">
        <v>2</v>
      </c>
      <c r="AJ22" s="30">
        <v>4</v>
      </c>
      <c r="AK22" s="40">
        <v>0.33329999999999999</v>
      </c>
      <c r="AL22" s="40">
        <v>0.66659999999999997</v>
      </c>
      <c r="AM22" s="30">
        <v>0</v>
      </c>
      <c r="AN22" s="30">
        <v>15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12</v>
      </c>
      <c r="AX22" s="30" t="s">
        <v>154</v>
      </c>
      <c r="AY22" s="30">
        <v>12</v>
      </c>
      <c r="AZ22" s="30" t="s">
        <v>159</v>
      </c>
      <c r="BA22" s="28"/>
      <c r="BB22" s="27"/>
      <c r="BC22" s="30"/>
      <c r="BD22" s="30" t="s">
        <v>160</v>
      </c>
      <c r="BE22" s="28"/>
    </row>
    <row r="23" spans="1:57" s="31" customFormat="1">
      <c r="A23" s="27">
        <v>16</v>
      </c>
      <c r="B23" s="26">
        <v>41381</v>
      </c>
      <c r="C23" s="29" t="s">
        <v>96</v>
      </c>
      <c r="D23" s="27" t="s">
        <v>85</v>
      </c>
      <c r="E23" s="26">
        <v>41274</v>
      </c>
      <c r="F23" s="28" t="s">
        <v>82</v>
      </c>
      <c r="G23" s="27" t="s">
        <v>54</v>
      </c>
      <c r="H23" s="27">
        <v>84.74</v>
      </c>
      <c r="I23" s="32" t="s">
        <v>137</v>
      </c>
      <c r="J23" s="35">
        <v>110000</v>
      </c>
      <c r="K23" s="35">
        <v>600000</v>
      </c>
      <c r="L23" s="35">
        <f>K23</f>
        <v>600000</v>
      </c>
      <c r="M23" s="35">
        <f t="shared" si="0"/>
        <v>600000</v>
      </c>
      <c r="N23" s="35"/>
      <c r="O23" s="27">
        <v>1.621</v>
      </c>
      <c r="P23" s="27">
        <v>1.39</v>
      </c>
      <c r="Q23" s="27">
        <v>0</v>
      </c>
      <c r="R23" s="27">
        <v>0</v>
      </c>
      <c r="S23" s="27">
        <v>1.3340000000000001</v>
      </c>
      <c r="T23" s="27"/>
      <c r="U23" s="27">
        <v>1.5640000000000001</v>
      </c>
      <c r="V23" s="27">
        <v>1.2989999999999999</v>
      </c>
      <c r="W23" s="27">
        <v>0</v>
      </c>
      <c r="X23" s="27">
        <v>0</v>
      </c>
      <c r="Y23" s="27">
        <v>1.2230000000000001</v>
      </c>
      <c r="Z23" s="27"/>
      <c r="AA23" s="27"/>
      <c r="AB23" s="27"/>
      <c r="AC23" s="27"/>
      <c r="AD23" s="27"/>
      <c r="AE23" s="27"/>
      <c r="AF23" s="27"/>
      <c r="AG23" s="30" t="s">
        <v>154</v>
      </c>
      <c r="AH23" s="30" t="s">
        <v>158</v>
      </c>
      <c r="AI23" s="30">
        <v>2</v>
      </c>
      <c r="AJ23" s="30">
        <v>4</v>
      </c>
      <c r="AK23" s="40">
        <v>0.33329999999999999</v>
      </c>
      <c r="AL23" s="40">
        <v>0.66659999999999997</v>
      </c>
      <c r="AM23" s="30">
        <v>0</v>
      </c>
      <c r="AN23" s="30">
        <v>20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 t="s">
        <v>159</v>
      </c>
      <c r="AY23" s="30">
        <v>24</v>
      </c>
      <c r="AZ23" s="30" t="s">
        <v>159</v>
      </c>
      <c r="BA23" s="28"/>
      <c r="BB23" s="27"/>
      <c r="BC23" s="30"/>
      <c r="BD23" s="30" t="s">
        <v>160</v>
      </c>
      <c r="BE23" s="28"/>
    </row>
    <row r="24" spans="1:57" s="31" customFormat="1">
      <c r="A24" s="27">
        <v>41</v>
      </c>
      <c r="B24" s="26">
        <v>41381</v>
      </c>
      <c r="C24" s="29" t="s">
        <v>96</v>
      </c>
      <c r="D24" s="27" t="s">
        <v>85</v>
      </c>
      <c r="E24" s="26">
        <v>41274</v>
      </c>
      <c r="F24" s="28" t="s">
        <v>26</v>
      </c>
      <c r="G24" s="27" t="s">
        <v>117</v>
      </c>
      <c r="H24" s="27">
        <v>94</v>
      </c>
      <c r="I24" s="32" t="s">
        <v>137</v>
      </c>
      <c r="J24" s="35">
        <v>6000</v>
      </c>
      <c r="K24" s="35">
        <v>12000</v>
      </c>
      <c r="L24" s="35">
        <v>84000</v>
      </c>
      <c r="M24" s="35">
        <f t="shared" si="0"/>
        <v>84000</v>
      </c>
      <c r="N24" s="35"/>
      <c r="O24" s="27">
        <v>1.3</v>
      </c>
      <c r="P24" s="27">
        <v>1.3</v>
      </c>
      <c r="Q24" s="27">
        <v>1.25</v>
      </c>
      <c r="R24" s="27">
        <v>0</v>
      </c>
      <c r="S24" s="27">
        <v>1.25</v>
      </c>
      <c r="T24" s="27"/>
      <c r="U24" s="27">
        <v>1.3</v>
      </c>
      <c r="V24" s="27">
        <v>1.25</v>
      </c>
      <c r="W24" s="27">
        <v>1.2</v>
      </c>
      <c r="X24" s="27">
        <v>0</v>
      </c>
      <c r="Y24" s="27">
        <v>1.2</v>
      </c>
      <c r="Z24" s="27"/>
      <c r="AA24" s="27"/>
      <c r="AB24" s="27"/>
      <c r="AC24" s="27"/>
      <c r="AD24" s="27"/>
      <c r="AE24" s="27"/>
      <c r="AF24" s="27"/>
      <c r="AG24" s="30" t="s">
        <v>154</v>
      </c>
      <c r="AH24" s="30" t="s">
        <v>158</v>
      </c>
      <c r="AI24" s="30">
        <v>2</v>
      </c>
      <c r="AJ24" s="30">
        <v>4</v>
      </c>
      <c r="AK24" s="40">
        <v>0.33329999999999999</v>
      </c>
      <c r="AL24" s="40">
        <v>0.66659999999999997</v>
      </c>
      <c r="AM24" s="30">
        <v>0</v>
      </c>
      <c r="AN24" s="30">
        <v>0</v>
      </c>
      <c r="AO24" s="30">
        <v>10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 t="s">
        <v>159</v>
      </c>
      <c r="AY24" s="30"/>
      <c r="AZ24" s="30" t="s">
        <v>159</v>
      </c>
      <c r="BA24" s="28"/>
      <c r="BB24" s="27"/>
      <c r="BC24" s="30"/>
      <c r="BD24" s="30" t="s">
        <v>160</v>
      </c>
      <c r="BE24" s="28" t="s">
        <v>27</v>
      </c>
    </row>
    <row r="25" spans="1:57" s="31" customFormat="1">
      <c r="A25" s="27">
        <v>57</v>
      </c>
      <c r="B25" s="26">
        <v>41381</v>
      </c>
      <c r="C25" s="29" t="s">
        <v>96</v>
      </c>
      <c r="D25" s="27" t="s">
        <v>85</v>
      </c>
      <c r="E25" s="26">
        <v>41305</v>
      </c>
      <c r="F25" s="28" t="s">
        <v>25</v>
      </c>
      <c r="G25" s="27" t="s">
        <v>34</v>
      </c>
      <c r="H25" s="27">
        <v>85.8</v>
      </c>
      <c r="I25" s="32" t="s">
        <v>137</v>
      </c>
      <c r="J25" s="35">
        <v>6000</v>
      </c>
      <c r="K25" s="35">
        <v>12000</v>
      </c>
      <c r="L25" s="35">
        <v>84000</v>
      </c>
      <c r="M25" s="35">
        <f>L25</f>
        <v>84000</v>
      </c>
      <c r="N25" s="35"/>
      <c r="O25" s="27">
        <v>2.0099999999999998</v>
      </c>
      <c r="P25" s="27">
        <v>1.95</v>
      </c>
      <c r="Q25" s="27">
        <v>1.94</v>
      </c>
      <c r="R25" s="27">
        <v>0</v>
      </c>
      <c r="S25" s="27">
        <v>1.83</v>
      </c>
      <c r="T25" s="27"/>
      <c r="U25" s="27">
        <v>1.76</v>
      </c>
      <c r="V25" s="27">
        <v>1.71</v>
      </c>
      <c r="W25" s="27">
        <v>1.67</v>
      </c>
      <c r="X25" s="27">
        <v>0</v>
      </c>
      <c r="Y25" s="27">
        <v>1.66</v>
      </c>
      <c r="Z25" s="27"/>
      <c r="AA25" s="27"/>
      <c r="AB25" s="27"/>
      <c r="AC25" s="27"/>
      <c r="AD25" s="27"/>
      <c r="AE25" s="27"/>
      <c r="AF25" s="27"/>
      <c r="AG25" s="30" t="s">
        <v>154</v>
      </c>
      <c r="AH25" s="30" t="s">
        <v>158</v>
      </c>
      <c r="AI25" s="30">
        <v>3</v>
      </c>
      <c r="AJ25" s="30">
        <v>3</v>
      </c>
      <c r="AK25" s="85">
        <v>0.5</v>
      </c>
      <c r="AL25" s="85">
        <v>0.5</v>
      </c>
      <c r="AM25" s="30">
        <v>0</v>
      </c>
      <c r="AN25" s="30">
        <v>0</v>
      </c>
      <c r="AO25" s="30">
        <v>0</v>
      </c>
      <c r="AP25" s="30">
        <v>20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12</v>
      </c>
      <c r="AX25" s="30" t="s">
        <v>154</v>
      </c>
      <c r="AY25" s="30"/>
      <c r="AZ25" s="30" t="s">
        <v>159</v>
      </c>
      <c r="BA25" s="28"/>
      <c r="BB25" s="27"/>
      <c r="BC25" s="30"/>
      <c r="BD25" s="30" t="s">
        <v>49</v>
      </c>
      <c r="BE25" s="28"/>
    </row>
    <row r="26" spans="1:57" s="31" customFormat="1">
      <c r="A26" s="27">
        <v>24</v>
      </c>
      <c r="B26" s="26">
        <v>41381</v>
      </c>
      <c r="C26" s="29" t="s">
        <v>96</v>
      </c>
      <c r="D26" s="27" t="s">
        <v>85</v>
      </c>
      <c r="E26" s="26">
        <v>41341</v>
      </c>
      <c r="F26" s="28" t="s">
        <v>92</v>
      </c>
      <c r="G26" s="27" t="s">
        <v>143</v>
      </c>
      <c r="H26" s="27">
        <v>98.7</v>
      </c>
      <c r="I26" s="32" t="s">
        <v>137</v>
      </c>
      <c r="J26" s="35">
        <v>6000</v>
      </c>
      <c r="K26" s="35">
        <v>12000</v>
      </c>
      <c r="L26" s="35">
        <v>84000</v>
      </c>
      <c r="M26" s="35">
        <f t="shared" si="0"/>
        <v>84000</v>
      </c>
      <c r="N26" s="35"/>
      <c r="O26" s="27">
        <v>1.59</v>
      </c>
      <c r="P26" s="27">
        <v>1.55</v>
      </c>
      <c r="Q26" s="27">
        <v>1.53</v>
      </c>
      <c r="R26" s="27">
        <v>0</v>
      </c>
      <c r="S26" s="27">
        <v>1.45</v>
      </c>
      <c r="T26" s="27"/>
      <c r="U26" s="27">
        <v>1.58</v>
      </c>
      <c r="V26" s="27">
        <v>1.47</v>
      </c>
      <c r="W26" s="27">
        <v>1.43</v>
      </c>
      <c r="X26" s="27">
        <v>0</v>
      </c>
      <c r="Y26" s="27">
        <v>1.41</v>
      </c>
      <c r="Z26" s="27"/>
      <c r="AA26" s="27"/>
      <c r="AB26" s="27"/>
      <c r="AC26" s="27"/>
      <c r="AD26" s="27"/>
      <c r="AE26" s="27"/>
      <c r="AF26" s="27"/>
      <c r="AG26" s="30" t="s">
        <v>154</v>
      </c>
      <c r="AH26" s="30" t="s">
        <v>158</v>
      </c>
      <c r="AI26" s="30">
        <v>2</v>
      </c>
      <c r="AJ26" s="30">
        <v>4</v>
      </c>
      <c r="AK26" s="40">
        <v>0.33329999999999999</v>
      </c>
      <c r="AL26" s="40">
        <v>0.66659999999999997</v>
      </c>
      <c r="AM26" s="30">
        <v>0</v>
      </c>
      <c r="AN26" s="30">
        <v>20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24</v>
      </c>
      <c r="AX26" s="30" t="s">
        <v>154</v>
      </c>
      <c r="AY26" s="30">
        <v>24</v>
      </c>
      <c r="AZ26" s="30" t="s">
        <v>159</v>
      </c>
      <c r="BA26" s="28"/>
      <c r="BB26" s="27"/>
      <c r="BC26" s="30"/>
      <c r="BD26" s="30" t="s">
        <v>160</v>
      </c>
      <c r="BE26" s="28"/>
    </row>
    <row r="27" spans="1:57" s="31" customFormat="1">
      <c r="A27" s="27">
        <v>32</v>
      </c>
      <c r="B27" s="26">
        <v>41381</v>
      </c>
      <c r="C27" s="29" t="s">
        <v>96</v>
      </c>
      <c r="D27" s="27" t="s">
        <v>85</v>
      </c>
      <c r="E27" s="26">
        <v>41274</v>
      </c>
      <c r="F27" s="28" t="s">
        <v>30</v>
      </c>
      <c r="G27" s="27" t="s">
        <v>116</v>
      </c>
      <c r="H27" s="27">
        <v>79.12</v>
      </c>
      <c r="I27" s="32" t="s">
        <v>137</v>
      </c>
      <c r="J27" s="35">
        <v>6083</v>
      </c>
      <c r="K27" s="35">
        <v>12166</v>
      </c>
      <c r="L27" s="35">
        <v>85166</v>
      </c>
      <c r="M27" s="35">
        <f t="shared" si="0"/>
        <v>85166</v>
      </c>
      <c r="N27" s="35"/>
      <c r="O27" s="27">
        <v>1.18</v>
      </c>
      <c r="P27" s="27">
        <v>1.165</v>
      </c>
      <c r="Q27" s="27">
        <v>1.1459999999999999</v>
      </c>
      <c r="R27" s="27">
        <v>0</v>
      </c>
      <c r="S27" s="27">
        <v>1.1060000000000001</v>
      </c>
      <c r="T27" s="27"/>
      <c r="U27" s="27">
        <v>1.173</v>
      </c>
      <c r="V27" s="27">
        <v>1.1160000000000001</v>
      </c>
      <c r="W27" s="27">
        <v>1.091</v>
      </c>
      <c r="X27" s="27">
        <v>0</v>
      </c>
      <c r="Y27" s="27">
        <v>1.093</v>
      </c>
      <c r="Z27" s="27"/>
      <c r="AA27" s="27"/>
      <c r="AB27" s="27"/>
      <c r="AC27" s="27"/>
      <c r="AD27" s="27"/>
      <c r="AE27" s="27"/>
      <c r="AF27" s="27"/>
      <c r="AG27" s="30" t="s">
        <v>154</v>
      </c>
      <c r="AH27" s="30" t="s">
        <v>158</v>
      </c>
      <c r="AI27" s="30">
        <v>2</v>
      </c>
      <c r="AJ27" s="30">
        <v>4</v>
      </c>
      <c r="AK27" s="40">
        <v>0.33329999999999999</v>
      </c>
      <c r="AL27" s="40">
        <v>0.66659999999999997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36</v>
      </c>
      <c r="AX27" s="30" t="s">
        <v>159</v>
      </c>
      <c r="AY27" s="30"/>
      <c r="AZ27" s="30" t="s">
        <v>159</v>
      </c>
      <c r="BA27" s="28"/>
      <c r="BB27" s="27"/>
      <c r="BC27" s="30"/>
      <c r="BD27" s="30" t="s">
        <v>160</v>
      </c>
      <c r="BE27" s="28"/>
    </row>
    <row r="28" spans="1:57" s="31" customFormat="1">
      <c r="A28" s="27">
        <v>49</v>
      </c>
      <c r="B28" s="26">
        <v>41381</v>
      </c>
      <c r="C28" s="29" t="s">
        <v>96</v>
      </c>
      <c r="D28" s="27" t="s">
        <v>85</v>
      </c>
      <c r="E28" s="26">
        <v>41274</v>
      </c>
      <c r="F28" s="27" t="s">
        <v>33</v>
      </c>
      <c r="G28" s="27" t="s">
        <v>34</v>
      </c>
      <c r="H28" s="27">
        <v>92.05</v>
      </c>
      <c r="I28" s="32" t="s">
        <v>137</v>
      </c>
      <c r="J28" s="35">
        <v>6000</v>
      </c>
      <c r="K28" s="35">
        <v>12000</v>
      </c>
      <c r="L28" s="35">
        <v>84000</v>
      </c>
      <c r="M28" s="35">
        <f>L28</f>
        <v>84000</v>
      </c>
      <c r="N28" s="35"/>
      <c r="O28" s="27">
        <v>1.286</v>
      </c>
      <c r="P28" s="27">
        <v>1.278</v>
      </c>
      <c r="Q28" s="27">
        <v>1.262</v>
      </c>
      <c r="R28" s="27">
        <v>0</v>
      </c>
      <c r="S28" s="27">
        <v>1.228</v>
      </c>
      <c r="T28" s="27"/>
      <c r="U28" s="27">
        <v>1.2070000000000001</v>
      </c>
      <c r="V28" s="27">
        <v>1.1619999999999999</v>
      </c>
      <c r="W28" s="27">
        <v>1.143</v>
      </c>
      <c r="X28" s="27">
        <v>0</v>
      </c>
      <c r="Y28" s="27">
        <v>1.139</v>
      </c>
      <c r="Z28" s="27"/>
      <c r="AA28" s="27"/>
      <c r="AB28" s="27"/>
      <c r="AC28" s="27"/>
      <c r="AD28" s="27"/>
      <c r="AE28" s="27"/>
      <c r="AF28" s="27"/>
      <c r="AG28" s="30" t="s">
        <v>154</v>
      </c>
      <c r="AH28" s="30" t="s">
        <v>158</v>
      </c>
      <c r="AI28" s="30">
        <v>2</v>
      </c>
      <c r="AJ28" s="30">
        <v>4</v>
      </c>
      <c r="AK28" s="40">
        <v>0.33329999999999999</v>
      </c>
      <c r="AL28" s="40">
        <v>0.66659999999999997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 t="s">
        <v>159</v>
      </c>
      <c r="AY28" s="30"/>
      <c r="AZ28" s="30" t="s">
        <v>159</v>
      </c>
      <c r="BA28" s="28" t="s">
        <v>24</v>
      </c>
      <c r="BB28" s="27" t="s">
        <v>152</v>
      </c>
      <c r="BC28" s="30">
        <v>50</v>
      </c>
      <c r="BD28" s="30" t="s">
        <v>91</v>
      </c>
      <c r="BE28" s="28"/>
    </row>
    <row r="29" spans="1:57" s="31" customFormat="1">
      <c r="A29" s="27">
        <v>8</v>
      </c>
      <c r="B29" s="26">
        <v>41381</v>
      </c>
      <c r="C29" s="29" t="s">
        <v>134</v>
      </c>
      <c r="D29" s="27" t="s">
        <v>85</v>
      </c>
      <c r="E29" s="26">
        <v>41274</v>
      </c>
      <c r="F29" s="28" t="s">
        <v>136</v>
      </c>
      <c r="G29" s="27" t="s">
        <v>62</v>
      </c>
      <c r="H29" s="27">
        <v>93.87</v>
      </c>
      <c r="I29" s="32" t="s">
        <v>137</v>
      </c>
      <c r="J29" s="35">
        <v>98580</v>
      </c>
      <c r="K29" s="35">
        <v>542400</v>
      </c>
      <c r="L29" s="35">
        <f>K29</f>
        <v>542400</v>
      </c>
      <c r="M29" s="35">
        <f t="shared" si="0"/>
        <v>542400</v>
      </c>
      <c r="N29" s="35"/>
      <c r="O29" s="27">
        <v>1.5469999999999999</v>
      </c>
      <c r="P29" s="27">
        <v>1.196</v>
      </c>
      <c r="Q29" s="27">
        <v>0</v>
      </c>
      <c r="R29" s="27">
        <v>0</v>
      </c>
      <c r="S29" s="27">
        <v>1.196</v>
      </c>
      <c r="T29" s="27"/>
      <c r="U29" s="27">
        <v>1.4350000000000001</v>
      </c>
      <c r="V29" s="27">
        <v>1.0820000000000001</v>
      </c>
      <c r="W29" s="27">
        <v>0</v>
      </c>
      <c r="X29" s="27">
        <v>0</v>
      </c>
      <c r="Y29" s="27">
        <v>1.0820000000000001</v>
      </c>
      <c r="Z29" s="27"/>
      <c r="AA29" s="27"/>
      <c r="AB29" s="27"/>
      <c r="AC29" s="27"/>
      <c r="AD29" s="27"/>
      <c r="AE29" s="27"/>
      <c r="AF29" s="27"/>
      <c r="AG29" s="30" t="s">
        <v>154</v>
      </c>
      <c r="AH29" s="30" t="s">
        <v>158</v>
      </c>
      <c r="AI29" s="30">
        <v>2</v>
      </c>
      <c r="AJ29" s="30">
        <v>4</v>
      </c>
      <c r="AK29" s="40">
        <v>0.33329999999999999</v>
      </c>
      <c r="AL29" s="40">
        <v>0.66659999999999997</v>
      </c>
      <c r="AM29" s="30">
        <v>0</v>
      </c>
      <c r="AN29" s="30">
        <v>15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12</v>
      </c>
      <c r="AX29" s="30" t="s">
        <v>154</v>
      </c>
      <c r="AY29" s="30">
        <v>12</v>
      </c>
      <c r="AZ29" s="30" t="s">
        <v>159</v>
      </c>
      <c r="BA29" s="28"/>
      <c r="BB29" s="27"/>
      <c r="BC29" s="30"/>
      <c r="BD29" s="30" t="s">
        <v>160</v>
      </c>
      <c r="BE29" s="28"/>
    </row>
    <row r="30" spans="1:57" s="31" customFormat="1">
      <c r="A30" s="27">
        <v>14</v>
      </c>
      <c r="B30" s="26">
        <v>41381</v>
      </c>
      <c r="C30" s="29" t="s">
        <v>96</v>
      </c>
      <c r="D30" s="27" t="s">
        <v>141</v>
      </c>
      <c r="E30" s="26">
        <v>41274</v>
      </c>
      <c r="F30" s="28" t="s">
        <v>82</v>
      </c>
      <c r="G30" s="27" t="s">
        <v>54</v>
      </c>
      <c r="H30" s="27">
        <v>89.84</v>
      </c>
      <c r="I30" s="32" t="s">
        <v>137</v>
      </c>
      <c r="J30" s="35">
        <v>6000</v>
      </c>
      <c r="K30" s="35">
        <v>12000</v>
      </c>
      <c r="L30" s="35">
        <v>84000</v>
      </c>
      <c r="M30" s="35">
        <f t="shared" si="0"/>
        <v>84000</v>
      </c>
      <c r="N30" s="35"/>
      <c r="O30" s="27">
        <v>1.893</v>
      </c>
      <c r="P30" s="27">
        <v>1.792</v>
      </c>
      <c r="Q30" s="27">
        <v>1.698</v>
      </c>
      <c r="R30" s="27">
        <v>0</v>
      </c>
      <c r="S30" s="27">
        <v>1.407</v>
      </c>
      <c r="T30" s="27"/>
      <c r="U30" s="27">
        <v>1.831</v>
      </c>
      <c r="V30" s="27">
        <v>1.77</v>
      </c>
      <c r="W30" s="27">
        <v>1.6319999999999999</v>
      </c>
      <c r="X30" s="27">
        <v>0</v>
      </c>
      <c r="Y30" s="27">
        <v>1.4019999999999999</v>
      </c>
      <c r="Z30" s="27"/>
      <c r="AA30" s="27"/>
      <c r="AB30" s="27"/>
      <c r="AC30" s="27"/>
      <c r="AD30" s="27"/>
      <c r="AE30" s="27"/>
      <c r="AF30" s="27"/>
      <c r="AG30" s="30" t="s">
        <v>154</v>
      </c>
      <c r="AH30" s="30" t="s">
        <v>158</v>
      </c>
      <c r="AI30" s="30">
        <v>2</v>
      </c>
      <c r="AJ30" s="30">
        <v>4</v>
      </c>
      <c r="AK30" s="40">
        <v>0.33329999999999999</v>
      </c>
      <c r="AL30" s="40">
        <v>0.66659999999999997</v>
      </c>
      <c r="AM30" s="30">
        <v>0</v>
      </c>
      <c r="AN30" s="30">
        <v>20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 t="s">
        <v>159</v>
      </c>
      <c r="AY30" s="30">
        <v>24</v>
      </c>
      <c r="AZ30" s="30" t="s">
        <v>159</v>
      </c>
      <c r="BA30" s="28"/>
      <c r="BB30" s="27"/>
      <c r="BC30" s="30"/>
      <c r="BD30" s="30" t="s">
        <v>160</v>
      </c>
      <c r="BE30" s="28"/>
    </row>
    <row r="31" spans="1:57" s="31" customFormat="1">
      <c r="A31" s="27">
        <v>39</v>
      </c>
      <c r="B31" s="26">
        <v>41381</v>
      </c>
      <c r="C31" s="29" t="s">
        <v>96</v>
      </c>
      <c r="D31" s="27" t="s">
        <v>141</v>
      </c>
      <c r="E31" s="26">
        <v>41274</v>
      </c>
      <c r="F31" s="28" t="s">
        <v>26</v>
      </c>
      <c r="G31" s="27" t="s">
        <v>117</v>
      </c>
      <c r="H31" s="27">
        <v>94</v>
      </c>
      <c r="I31" s="32" t="s">
        <v>137</v>
      </c>
      <c r="J31" s="35">
        <v>6000</v>
      </c>
      <c r="K31" s="35">
        <v>12000</v>
      </c>
      <c r="L31" s="35">
        <v>84000</v>
      </c>
      <c r="M31" s="35">
        <f t="shared" si="0"/>
        <v>84000</v>
      </c>
      <c r="N31" s="35"/>
      <c r="O31" s="27">
        <v>1.45</v>
      </c>
      <c r="P31" s="27">
        <v>1.4</v>
      </c>
      <c r="Q31" s="27">
        <v>1.3</v>
      </c>
      <c r="R31" s="27">
        <v>0</v>
      </c>
      <c r="S31" s="27">
        <v>1.2</v>
      </c>
      <c r="T31" s="27"/>
      <c r="U31" s="27">
        <v>1.3</v>
      </c>
      <c r="V31" s="27">
        <v>1.25</v>
      </c>
      <c r="W31" s="27">
        <v>1.25</v>
      </c>
      <c r="X31" s="27">
        <v>0</v>
      </c>
      <c r="Y31" s="27">
        <v>1.4</v>
      </c>
      <c r="Z31" s="27"/>
      <c r="AA31" s="27"/>
      <c r="AB31" s="27"/>
      <c r="AC31" s="27"/>
      <c r="AD31" s="27"/>
      <c r="AE31" s="27"/>
      <c r="AF31" s="27"/>
      <c r="AG31" s="30" t="s">
        <v>154</v>
      </c>
      <c r="AH31" s="30" t="s">
        <v>158</v>
      </c>
      <c r="AI31" s="30">
        <v>2</v>
      </c>
      <c r="AJ31" s="30">
        <v>4</v>
      </c>
      <c r="AK31" s="40">
        <v>0.33329999999999999</v>
      </c>
      <c r="AL31" s="40">
        <v>0.66659999999999997</v>
      </c>
      <c r="AM31" s="30">
        <v>0</v>
      </c>
      <c r="AN31" s="30">
        <v>0</v>
      </c>
      <c r="AO31" s="30">
        <v>10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 t="s">
        <v>159</v>
      </c>
      <c r="AY31" s="30"/>
      <c r="AZ31" s="30" t="s">
        <v>159</v>
      </c>
      <c r="BA31" s="28"/>
      <c r="BB31" s="27"/>
      <c r="BC31" s="30"/>
      <c r="BD31" s="30" t="s">
        <v>160</v>
      </c>
      <c r="BE31" s="28" t="s">
        <v>27</v>
      </c>
    </row>
    <row r="32" spans="1:57" s="31" customFormat="1">
      <c r="A32" s="27">
        <v>55</v>
      </c>
      <c r="B32" s="26">
        <v>41381</v>
      </c>
      <c r="C32" s="29" t="s">
        <v>96</v>
      </c>
      <c r="D32" s="27" t="s">
        <v>141</v>
      </c>
      <c r="E32" s="26">
        <v>41305</v>
      </c>
      <c r="F32" s="28" t="s">
        <v>25</v>
      </c>
      <c r="G32" s="27" t="s">
        <v>34</v>
      </c>
      <c r="H32" s="27">
        <v>88</v>
      </c>
      <c r="I32" s="32" t="s">
        <v>137</v>
      </c>
      <c r="J32" s="35">
        <v>6000</v>
      </c>
      <c r="K32" s="35">
        <v>12000</v>
      </c>
      <c r="L32" s="35">
        <v>84000</v>
      </c>
      <c r="M32" s="35">
        <f t="shared" si="0"/>
        <v>84000</v>
      </c>
      <c r="N32" s="35"/>
      <c r="O32" s="27">
        <v>2.19</v>
      </c>
      <c r="P32" s="27">
        <v>2.0699999999999998</v>
      </c>
      <c r="Q32" s="27">
        <v>1.87</v>
      </c>
      <c r="R32" s="27">
        <v>0</v>
      </c>
      <c r="S32" s="27">
        <v>1.79</v>
      </c>
      <c r="T32" s="27"/>
      <c r="U32" s="27">
        <v>1.82</v>
      </c>
      <c r="V32" s="27">
        <v>1.74</v>
      </c>
      <c r="W32" s="27">
        <v>1.64</v>
      </c>
      <c r="X32" s="27">
        <v>0</v>
      </c>
      <c r="Y32" s="27">
        <v>1.59</v>
      </c>
      <c r="Z32" s="27"/>
      <c r="AA32" s="27"/>
      <c r="AB32" s="27"/>
      <c r="AC32" s="27"/>
      <c r="AD32" s="27"/>
      <c r="AE32" s="27"/>
      <c r="AF32" s="27"/>
      <c r="AG32" s="30" t="s">
        <v>154</v>
      </c>
      <c r="AH32" s="30" t="s">
        <v>158</v>
      </c>
      <c r="AI32" s="30">
        <v>3</v>
      </c>
      <c r="AJ32" s="30">
        <v>3</v>
      </c>
      <c r="AK32" s="85">
        <v>0.5</v>
      </c>
      <c r="AL32" s="85">
        <v>0.5</v>
      </c>
      <c r="AM32" s="30">
        <v>0</v>
      </c>
      <c r="AN32" s="30">
        <v>0</v>
      </c>
      <c r="AO32" s="30">
        <v>0</v>
      </c>
      <c r="AP32" s="30">
        <v>20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12</v>
      </c>
      <c r="AX32" s="30" t="s">
        <v>154</v>
      </c>
      <c r="AY32" s="30"/>
      <c r="AZ32" s="30" t="s">
        <v>159</v>
      </c>
      <c r="BA32" s="28"/>
      <c r="BB32" s="27"/>
      <c r="BC32" s="30"/>
      <c r="BD32" s="30" t="s">
        <v>49</v>
      </c>
      <c r="BE32" s="28"/>
    </row>
    <row r="33" spans="1:57" s="31" customFormat="1">
      <c r="A33" s="27">
        <v>22</v>
      </c>
      <c r="B33" s="26">
        <v>41381</v>
      </c>
      <c r="C33" s="29" t="s">
        <v>96</v>
      </c>
      <c r="D33" s="27" t="s">
        <v>141</v>
      </c>
      <c r="E33" s="26">
        <v>41341</v>
      </c>
      <c r="F33" s="28" t="s">
        <v>92</v>
      </c>
      <c r="G33" s="27" t="s">
        <v>143</v>
      </c>
      <c r="H33" s="27">
        <v>105.7</v>
      </c>
      <c r="I33" s="32" t="s">
        <v>137</v>
      </c>
      <c r="J33" s="35">
        <v>6000</v>
      </c>
      <c r="K33" s="35">
        <v>12000</v>
      </c>
      <c r="L33" s="35">
        <v>84000</v>
      </c>
      <c r="M33" s="35">
        <f t="shared" si="0"/>
        <v>84000</v>
      </c>
      <c r="N33" s="35"/>
      <c r="O33" s="27">
        <v>1.95</v>
      </c>
      <c r="P33" s="27">
        <v>1.85</v>
      </c>
      <c r="Q33" s="27">
        <v>1.62</v>
      </c>
      <c r="R33" s="27">
        <v>0</v>
      </c>
      <c r="S33" s="27">
        <v>1.42</v>
      </c>
      <c r="T33" s="27"/>
      <c r="U33" s="27">
        <v>1.61</v>
      </c>
      <c r="V33" s="27">
        <v>1.56</v>
      </c>
      <c r="W33" s="27">
        <v>1.46</v>
      </c>
      <c r="X33" s="27">
        <v>0</v>
      </c>
      <c r="Y33" s="27">
        <v>1.41</v>
      </c>
      <c r="Z33" s="27"/>
      <c r="AA33" s="27"/>
      <c r="AB33" s="27"/>
      <c r="AC33" s="27"/>
      <c r="AD33" s="27"/>
      <c r="AE33" s="27"/>
      <c r="AF33" s="27"/>
      <c r="AG33" s="30" t="s">
        <v>154</v>
      </c>
      <c r="AH33" s="30" t="s">
        <v>158</v>
      </c>
      <c r="AI33" s="30">
        <v>2</v>
      </c>
      <c r="AJ33" s="30">
        <v>4</v>
      </c>
      <c r="AK33" s="40">
        <v>0.33329999999999999</v>
      </c>
      <c r="AL33" s="40">
        <v>0.66659999999999997</v>
      </c>
      <c r="AM33" s="30">
        <v>0</v>
      </c>
      <c r="AN33" s="30">
        <v>20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24</v>
      </c>
      <c r="AX33" s="30" t="s">
        <v>154</v>
      </c>
      <c r="AY33" s="30">
        <v>24</v>
      </c>
      <c r="AZ33" s="30" t="s">
        <v>159</v>
      </c>
      <c r="BA33" s="28"/>
      <c r="BB33" s="27"/>
      <c r="BC33" s="30"/>
      <c r="BD33" s="30" t="s">
        <v>160</v>
      </c>
      <c r="BE33" s="28"/>
    </row>
    <row r="34" spans="1:57" s="31" customFormat="1">
      <c r="A34" s="27">
        <v>30</v>
      </c>
      <c r="B34" s="26">
        <v>41381</v>
      </c>
      <c r="C34" s="29" t="s">
        <v>96</v>
      </c>
      <c r="D34" s="27" t="s">
        <v>141</v>
      </c>
      <c r="E34" s="26">
        <v>41274</v>
      </c>
      <c r="F34" s="28" t="s">
        <v>30</v>
      </c>
      <c r="G34" s="27" t="s">
        <v>116</v>
      </c>
      <c r="H34" s="27">
        <v>79.12</v>
      </c>
      <c r="I34" s="32" t="s">
        <v>137</v>
      </c>
      <c r="J34" s="35">
        <v>6083</v>
      </c>
      <c r="K34" s="35">
        <v>12166</v>
      </c>
      <c r="L34" s="35">
        <v>85166</v>
      </c>
      <c r="M34" s="35">
        <f t="shared" si="0"/>
        <v>85166</v>
      </c>
      <c r="N34" s="35"/>
      <c r="O34" s="27">
        <v>1.333</v>
      </c>
      <c r="P34" s="27">
        <v>1.2869999999999999</v>
      </c>
      <c r="Q34" s="27">
        <v>1.1819999999999999</v>
      </c>
      <c r="R34" s="27">
        <v>0</v>
      </c>
      <c r="S34" s="27">
        <v>1.099</v>
      </c>
      <c r="T34" s="27"/>
      <c r="U34" s="27">
        <v>1.1659999999999999</v>
      </c>
      <c r="V34" s="27">
        <v>1.153</v>
      </c>
      <c r="W34" s="27">
        <v>1.1080000000000001</v>
      </c>
      <c r="X34" s="27">
        <v>0</v>
      </c>
      <c r="Y34" s="27">
        <v>1.0920000000000001</v>
      </c>
      <c r="Z34" s="27"/>
      <c r="AA34" s="27"/>
      <c r="AB34" s="27"/>
      <c r="AC34" s="27"/>
      <c r="AD34" s="27"/>
      <c r="AE34" s="27"/>
      <c r="AF34" s="27"/>
      <c r="AG34" s="30" t="s">
        <v>154</v>
      </c>
      <c r="AH34" s="30" t="s">
        <v>158</v>
      </c>
      <c r="AI34" s="30">
        <v>2</v>
      </c>
      <c r="AJ34" s="30">
        <v>4</v>
      </c>
      <c r="AK34" s="40">
        <v>0.33329999999999999</v>
      </c>
      <c r="AL34" s="40">
        <v>0.66659999999999997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36</v>
      </c>
      <c r="AX34" s="30" t="s">
        <v>159</v>
      </c>
      <c r="AY34" s="30"/>
      <c r="AZ34" s="30" t="s">
        <v>159</v>
      </c>
      <c r="BA34" s="28"/>
      <c r="BB34" s="27"/>
      <c r="BC34" s="30"/>
      <c r="BD34" s="30" t="s">
        <v>160</v>
      </c>
      <c r="BE34" s="28"/>
    </row>
    <row r="35" spans="1:57" s="31" customFormat="1">
      <c r="A35" s="27">
        <v>47</v>
      </c>
      <c r="B35" s="26">
        <v>41381</v>
      </c>
      <c r="C35" s="29" t="s">
        <v>96</v>
      </c>
      <c r="D35" s="27" t="s">
        <v>141</v>
      </c>
      <c r="E35" s="26">
        <v>41274</v>
      </c>
      <c r="F35" s="27" t="s">
        <v>33</v>
      </c>
      <c r="G35" s="27" t="s">
        <v>34</v>
      </c>
      <c r="H35" s="27">
        <v>90.98</v>
      </c>
      <c r="I35" s="32" t="s">
        <v>137</v>
      </c>
      <c r="J35" s="35">
        <v>6000</v>
      </c>
      <c r="K35" s="35">
        <v>12000</v>
      </c>
      <c r="L35" s="35">
        <v>84000</v>
      </c>
      <c r="M35" s="35">
        <f t="shared" si="0"/>
        <v>84000</v>
      </c>
      <c r="N35" s="35"/>
      <c r="O35" s="27">
        <v>1.4350000000000001</v>
      </c>
      <c r="P35" s="27">
        <v>1.393</v>
      </c>
      <c r="Q35" s="27">
        <v>1.2949999999999999</v>
      </c>
      <c r="R35" s="27">
        <v>0</v>
      </c>
      <c r="S35" s="27">
        <v>1.218</v>
      </c>
      <c r="T35" s="27"/>
      <c r="U35" s="27">
        <v>1.212</v>
      </c>
      <c r="V35" s="27">
        <v>1.1950000000000001</v>
      </c>
      <c r="W35" s="27">
        <v>1.153</v>
      </c>
      <c r="X35" s="27">
        <v>0</v>
      </c>
      <c r="Y35" s="27">
        <v>1.1399999999999999</v>
      </c>
      <c r="Z35" s="27"/>
      <c r="AA35" s="27"/>
      <c r="AB35" s="27"/>
      <c r="AC35" s="27"/>
      <c r="AD35" s="27"/>
      <c r="AE35" s="27"/>
      <c r="AF35" s="27"/>
      <c r="AG35" s="30" t="s">
        <v>154</v>
      </c>
      <c r="AH35" s="30" t="s">
        <v>158</v>
      </c>
      <c r="AI35" s="30">
        <v>2</v>
      </c>
      <c r="AJ35" s="30">
        <v>4</v>
      </c>
      <c r="AK35" s="40">
        <v>0.33329999999999999</v>
      </c>
      <c r="AL35" s="40">
        <v>0.66659999999999997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159</v>
      </c>
      <c r="AY35" s="30"/>
      <c r="AZ35" s="30" t="s">
        <v>159</v>
      </c>
      <c r="BA35" s="28" t="s">
        <v>24</v>
      </c>
      <c r="BB35" s="27" t="s">
        <v>152</v>
      </c>
      <c r="BC35" s="30">
        <v>50</v>
      </c>
      <c r="BD35" s="30" t="s">
        <v>91</v>
      </c>
      <c r="BE35" s="28"/>
    </row>
    <row r="36" spans="1:57" s="31" customFormat="1">
      <c r="A36" s="27">
        <v>6</v>
      </c>
      <c r="B36" s="26">
        <v>41381</v>
      </c>
      <c r="C36" s="29" t="s">
        <v>134</v>
      </c>
      <c r="D36" s="27" t="s">
        <v>141</v>
      </c>
      <c r="E36" s="26">
        <v>41274</v>
      </c>
      <c r="F36" s="28" t="s">
        <v>136</v>
      </c>
      <c r="G36" s="27" t="s">
        <v>62</v>
      </c>
      <c r="H36" s="27">
        <v>94.85</v>
      </c>
      <c r="I36" s="32" t="s">
        <v>137</v>
      </c>
      <c r="J36" s="35">
        <v>98580</v>
      </c>
      <c r="K36" s="35">
        <v>542400</v>
      </c>
      <c r="L36" s="35">
        <f>K36</f>
        <v>542400</v>
      </c>
      <c r="M36" s="35">
        <f t="shared" si="0"/>
        <v>542400</v>
      </c>
      <c r="N36" s="35"/>
      <c r="O36" s="27">
        <v>1.6579999999999999</v>
      </c>
      <c r="P36" s="27">
        <v>1.306</v>
      </c>
      <c r="Q36" s="27">
        <v>0</v>
      </c>
      <c r="R36" s="27">
        <v>0</v>
      </c>
      <c r="S36" s="27">
        <v>1.306</v>
      </c>
      <c r="T36" s="27"/>
      <c r="U36" s="27">
        <v>1.484</v>
      </c>
      <c r="V36" s="27">
        <v>1.1830000000000001</v>
      </c>
      <c r="W36" s="27">
        <v>0</v>
      </c>
      <c r="X36" s="27">
        <v>0</v>
      </c>
      <c r="Y36" s="27">
        <v>1.1830000000000001</v>
      </c>
      <c r="Z36" s="27"/>
      <c r="AA36" s="27"/>
      <c r="AB36" s="27"/>
      <c r="AC36" s="27"/>
      <c r="AD36" s="27"/>
      <c r="AE36" s="27"/>
      <c r="AF36" s="27"/>
      <c r="AG36" s="30" t="s">
        <v>154</v>
      </c>
      <c r="AH36" s="30" t="s">
        <v>158</v>
      </c>
      <c r="AI36" s="30">
        <v>2</v>
      </c>
      <c r="AJ36" s="30">
        <v>4</v>
      </c>
      <c r="AK36" s="40">
        <v>0.33329999999999999</v>
      </c>
      <c r="AL36" s="40">
        <v>0.66659999999999997</v>
      </c>
      <c r="AM36" s="30">
        <v>0</v>
      </c>
      <c r="AN36" s="30">
        <v>15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12</v>
      </c>
      <c r="AX36" s="30" t="s">
        <v>154</v>
      </c>
      <c r="AY36" s="30">
        <v>12</v>
      </c>
      <c r="AZ36" s="30" t="s">
        <v>159</v>
      </c>
      <c r="BA36" s="28"/>
      <c r="BB36" s="27"/>
      <c r="BC36" s="30"/>
      <c r="BD36" s="30" t="s">
        <v>160</v>
      </c>
      <c r="BE36" s="28"/>
    </row>
    <row r="37" spans="1:57" s="31" customFormat="1">
      <c r="A37" s="27">
        <v>12</v>
      </c>
      <c r="B37" s="26">
        <v>41381</v>
      </c>
      <c r="C37" s="29" t="s">
        <v>96</v>
      </c>
      <c r="D37" s="27" t="s">
        <v>81</v>
      </c>
      <c r="E37" s="26">
        <v>41274</v>
      </c>
      <c r="F37" s="28" t="s">
        <v>151</v>
      </c>
      <c r="G37" s="27" t="s">
        <v>54</v>
      </c>
      <c r="H37" s="27">
        <v>92.86</v>
      </c>
      <c r="I37" s="32" t="s">
        <v>137</v>
      </c>
      <c r="J37" s="35">
        <v>3000</v>
      </c>
      <c r="K37" s="35">
        <v>33000</v>
      </c>
      <c r="L37" s="35">
        <v>82200</v>
      </c>
      <c r="M37" s="35">
        <f t="shared" si="0"/>
        <v>82200</v>
      </c>
      <c r="N37" s="35"/>
      <c r="O37" s="27">
        <v>2.2170000000000001</v>
      </c>
      <c r="P37" s="27">
        <v>1.738</v>
      </c>
      <c r="Q37" s="27">
        <v>1.595</v>
      </c>
      <c r="R37" s="27">
        <v>0</v>
      </c>
      <c r="S37" s="27">
        <v>1.341</v>
      </c>
      <c r="T37" s="27"/>
      <c r="U37" s="27">
        <v>2.2170000000000001</v>
      </c>
      <c r="V37" s="27">
        <v>1.738</v>
      </c>
      <c r="W37" s="27">
        <v>1.595</v>
      </c>
      <c r="X37" s="27">
        <v>0</v>
      </c>
      <c r="Y37" s="27">
        <v>1.341</v>
      </c>
      <c r="Z37" s="27"/>
      <c r="AA37" s="27"/>
      <c r="AB37" s="27"/>
      <c r="AC37" s="27"/>
      <c r="AD37" s="27"/>
      <c r="AE37" s="27"/>
      <c r="AF37" s="27"/>
      <c r="AG37" s="30" t="s">
        <v>159</v>
      </c>
      <c r="AH37" s="30"/>
      <c r="AI37" s="30">
        <v>3</v>
      </c>
      <c r="AJ37" s="30">
        <v>3</v>
      </c>
      <c r="AK37" s="85">
        <v>0.5</v>
      </c>
      <c r="AL37" s="85">
        <v>0.5</v>
      </c>
      <c r="AM37" s="30">
        <v>0</v>
      </c>
      <c r="AN37" s="30">
        <v>20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 t="s">
        <v>159</v>
      </c>
      <c r="AY37" s="30">
        <v>24</v>
      </c>
      <c r="AZ37" s="30" t="s">
        <v>159</v>
      </c>
      <c r="BA37" s="28"/>
      <c r="BB37" s="27"/>
      <c r="BC37" s="30"/>
      <c r="BD37" s="30" t="s">
        <v>160</v>
      </c>
      <c r="BE37" s="28"/>
    </row>
    <row r="38" spans="1:57" s="31" customFormat="1">
      <c r="A38" s="27">
        <v>37</v>
      </c>
      <c r="B38" s="26">
        <v>41381</v>
      </c>
      <c r="C38" s="29" t="s">
        <v>96</v>
      </c>
      <c r="D38" s="27" t="s">
        <v>95</v>
      </c>
      <c r="E38" s="26">
        <v>41274</v>
      </c>
      <c r="F38" s="28" t="s">
        <v>26</v>
      </c>
      <c r="G38" s="27" t="s">
        <v>117</v>
      </c>
      <c r="H38" s="27">
        <v>78</v>
      </c>
      <c r="I38" s="32" t="s">
        <v>137</v>
      </c>
      <c r="J38" s="35">
        <v>3000</v>
      </c>
      <c r="K38" s="35">
        <v>33000</v>
      </c>
      <c r="L38" s="35">
        <v>82200</v>
      </c>
      <c r="M38" s="35">
        <f t="shared" si="0"/>
        <v>82200</v>
      </c>
      <c r="N38" s="35"/>
      <c r="O38" s="27">
        <v>2.1</v>
      </c>
      <c r="P38" s="27">
        <v>1.5</v>
      </c>
      <c r="Q38" s="27">
        <v>1.4</v>
      </c>
      <c r="R38" s="27">
        <v>0</v>
      </c>
      <c r="S38" s="27">
        <v>1.2</v>
      </c>
      <c r="T38" s="27"/>
      <c r="U38" s="27">
        <v>2.1</v>
      </c>
      <c r="V38" s="27">
        <v>1.5</v>
      </c>
      <c r="W38" s="27">
        <v>1.4</v>
      </c>
      <c r="X38" s="27">
        <v>0</v>
      </c>
      <c r="Y38" s="27">
        <v>1.2</v>
      </c>
      <c r="Z38" s="27"/>
      <c r="AA38" s="27"/>
      <c r="AB38" s="27"/>
      <c r="AC38" s="27"/>
      <c r="AD38" s="27"/>
      <c r="AE38" s="27"/>
      <c r="AF38" s="27"/>
      <c r="AG38" s="30" t="s">
        <v>159</v>
      </c>
      <c r="AH38" s="30"/>
      <c r="AI38" s="30">
        <v>3</v>
      </c>
      <c r="AJ38" s="30">
        <v>3</v>
      </c>
      <c r="AK38" s="85">
        <v>0.5</v>
      </c>
      <c r="AL38" s="85">
        <v>0.5</v>
      </c>
      <c r="AM38" s="30">
        <v>0</v>
      </c>
      <c r="AN38" s="30">
        <v>0</v>
      </c>
      <c r="AO38" s="30">
        <v>10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 t="s">
        <v>159</v>
      </c>
      <c r="AY38" s="30"/>
      <c r="AZ38" s="30" t="s">
        <v>159</v>
      </c>
      <c r="BA38" s="28"/>
      <c r="BB38" s="27"/>
      <c r="BC38" s="30"/>
      <c r="BD38" s="30" t="s">
        <v>160</v>
      </c>
      <c r="BE38" s="28" t="s">
        <v>27</v>
      </c>
    </row>
    <row r="39" spans="1:57" s="31" customFormat="1">
      <c r="A39" s="27">
        <v>53</v>
      </c>
      <c r="B39" s="26">
        <v>41381</v>
      </c>
      <c r="C39" s="29" t="s">
        <v>96</v>
      </c>
      <c r="D39" s="27" t="s">
        <v>95</v>
      </c>
      <c r="E39" s="26">
        <v>41305</v>
      </c>
      <c r="F39" s="28" t="s">
        <v>25</v>
      </c>
      <c r="G39" s="27" t="s">
        <v>34</v>
      </c>
      <c r="H39" s="27">
        <v>83.6</v>
      </c>
      <c r="I39" s="32" t="s">
        <v>137</v>
      </c>
      <c r="J39" s="35">
        <v>3000</v>
      </c>
      <c r="K39" s="35">
        <v>33000</v>
      </c>
      <c r="L39" s="35">
        <v>82200</v>
      </c>
      <c r="M39" s="35">
        <f t="shared" si="0"/>
        <v>82200</v>
      </c>
      <c r="N39" s="35"/>
      <c r="O39" s="27">
        <v>2.92</v>
      </c>
      <c r="P39" s="27">
        <v>2.3199999999999998</v>
      </c>
      <c r="Q39" s="27">
        <v>2.2000000000000002</v>
      </c>
      <c r="R39" s="27">
        <v>0</v>
      </c>
      <c r="S39" s="27">
        <v>1.9</v>
      </c>
      <c r="T39" s="27"/>
      <c r="U39" s="27">
        <v>2.41</v>
      </c>
      <c r="V39" s="27">
        <v>1.82</v>
      </c>
      <c r="W39" s="27">
        <v>1.66</v>
      </c>
      <c r="X39" s="27">
        <v>0</v>
      </c>
      <c r="Y39" s="27">
        <v>1.38</v>
      </c>
      <c r="Z39" s="27"/>
      <c r="AA39" s="27"/>
      <c r="AB39" s="27"/>
      <c r="AC39" s="27"/>
      <c r="AD39" s="27"/>
      <c r="AE39" s="27"/>
      <c r="AF39" s="27"/>
      <c r="AG39" s="30" t="s">
        <v>159</v>
      </c>
      <c r="AH39" s="30"/>
      <c r="AI39" s="30">
        <v>3</v>
      </c>
      <c r="AJ39" s="30">
        <v>3</v>
      </c>
      <c r="AK39" s="85">
        <v>0.5</v>
      </c>
      <c r="AL39" s="85">
        <v>0.5</v>
      </c>
      <c r="AM39" s="30">
        <v>0</v>
      </c>
      <c r="AN39" s="30">
        <v>0</v>
      </c>
      <c r="AO39" s="30">
        <v>0</v>
      </c>
      <c r="AP39" s="30">
        <v>20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12</v>
      </c>
      <c r="AX39" s="30" t="s">
        <v>154</v>
      </c>
      <c r="AY39" s="30"/>
      <c r="AZ39" s="30" t="s">
        <v>159</v>
      </c>
      <c r="BA39" s="28"/>
      <c r="BB39" s="27"/>
      <c r="BC39" s="30"/>
      <c r="BD39" s="30" t="s">
        <v>49</v>
      </c>
      <c r="BE39" s="28"/>
    </row>
    <row r="40" spans="1:57" s="31" customFormat="1">
      <c r="A40" s="27">
        <v>20</v>
      </c>
      <c r="B40" s="26">
        <v>41381</v>
      </c>
      <c r="C40" s="29" t="s">
        <v>96</v>
      </c>
      <c r="D40" s="27" t="s">
        <v>95</v>
      </c>
      <c r="E40" s="26">
        <v>41341</v>
      </c>
      <c r="F40" s="28" t="s">
        <v>92</v>
      </c>
      <c r="G40" s="27" t="s">
        <v>143</v>
      </c>
      <c r="H40" s="27">
        <v>90.5</v>
      </c>
      <c r="I40" s="32" t="s">
        <v>137</v>
      </c>
      <c r="J40" s="35">
        <v>3000</v>
      </c>
      <c r="K40" s="35">
        <v>33000</v>
      </c>
      <c r="L40" s="35">
        <v>82200</v>
      </c>
      <c r="M40" s="35">
        <f t="shared" si="0"/>
        <v>82200</v>
      </c>
      <c r="N40" s="35"/>
      <c r="O40" s="27">
        <v>2.2000000000000002</v>
      </c>
      <c r="P40" s="27">
        <v>1.68</v>
      </c>
      <c r="Q40" s="27">
        <v>1.52</v>
      </c>
      <c r="R40" s="27">
        <v>0</v>
      </c>
      <c r="S40" s="27">
        <v>1.28</v>
      </c>
      <c r="T40" s="27"/>
      <c r="U40" s="27">
        <v>2.2000000000000002</v>
      </c>
      <c r="V40" s="27">
        <v>1.68</v>
      </c>
      <c r="W40" s="27">
        <v>1.52</v>
      </c>
      <c r="X40" s="27">
        <v>0</v>
      </c>
      <c r="Y40" s="27">
        <v>1.28</v>
      </c>
      <c r="Z40" s="27"/>
      <c r="AA40" s="27"/>
      <c r="AB40" s="27"/>
      <c r="AC40" s="27"/>
      <c r="AD40" s="27"/>
      <c r="AE40" s="27"/>
      <c r="AF40" s="27"/>
      <c r="AG40" s="30" t="s">
        <v>154</v>
      </c>
      <c r="AH40" s="30" t="s">
        <v>158</v>
      </c>
      <c r="AI40" s="30">
        <v>2</v>
      </c>
      <c r="AJ40" s="30">
        <v>4</v>
      </c>
      <c r="AK40" s="40">
        <v>0.33329999999999999</v>
      </c>
      <c r="AL40" s="40">
        <v>0.66659999999999997</v>
      </c>
      <c r="AM40" s="30">
        <v>0</v>
      </c>
      <c r="AN40" s="30">
        <v>20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24</v>
      </c>
      <c r="AX40" s="30" t="s">
        <v>154</v>
      </c>
      <c r="AY40" s="30">
        <v>24</v>
      </c>
      <c r="AZ40" s="30" t="s">
        <v>159</v>
      </c>
      <c r="BA40" s="28"/>
      <c r="BB40" s="27"/>
      <c r="BC40" s="30"/>
      <c r="BD40" s="30" t="s">
        <v>160</v>
      </c>
      <c r="BE40" s="28"/>
    </row>
    <row r="41" spans="1:57" s="31" customFormat="1">
      <c r="A41" s="27">
        <v>28</v>
      </c>
      <c r="B41" s="26">
        <v>41381</v>
      </c>
      <c r="C41" s="29" t="s">
        <v>96</v>
      </c>
      <c r="D41" s="27" t="s">
        <v>95</v>
      </c>
      <c r="E41" s="26">
        <v>41274</v>
      </c>
      <c r="F41" s="28" t="s">
        <v>30</v>
      </c>
      <c r="G41" s="27" t="s">
        <v>116</v>
      </c>
      <c r="H41" s="27">
        <v>94.06</v>
      </c>
      <c r="I41" s="32" t="s">
        <v>137</v>
      </c>
      <c r="J41" s="35">
        <v>3042</v>
      </c>
      <c r="K41" s="35">
        <v>33459</v>
      </c>
      <c r="L41" s="35">
        <v>83342</v>
      </c>
      <c r="M41" s="35">
        <f t="shared" si="0"/>
        <v>83342</v>
      </c>
      <c r="N41" s="35"/>
      <c r="O41" s="27">
        <v>1.798</v>
      </c>
      <c r="P41" s="27">
        <v>1.3660000000000001</v>
      </c>
      <c r="Q41" s="27">
        <v>1.26</v>
      </c>
      <c r="R41" s="27">
        <v>0</v>
      </c>
      <c r="S41" s="27">
        <v>1.069</v>
      </c>
      <c r="T41" s="27"/>
      <c r="U41" s="27">
        <v>1.798</v>
      </c>
      <c r="V41" s="27">
        <v>1.3660000000000001</v>
      </c>
      <c r="W41" s="27">
        <v>1.26</v>
      </c>
      <c r="X41" s="27">
        <v>0</v>
      </c>
      <c r="Y41" s="27">
        <v>1.069</v>
      </c>
      <c r="Z41" s="27"/>
      <c r="AA41" s="27"/>
      <c r="AB41" s="27"/>
      <c r="AC41" s="27"/>
      <c r="AD41" s="27"/>
      <c r="AE41" s="27"/>
      <c r="AF41" s="27"/>
      <c r="AG41" s="30" t="s">
        <v>159</v>
      </c>
      <c r="AH41" s="30"/>
      <c r="AI41" s="30">
        <v>3</v>
      </c>
      <c r="AJ41" s="30">
        <v>3</v>
      </c>
      <c r="AK41" s="85">
        <v>0.5</v>
      </c>
      <c r="AL41" s="85">
        <v>0.5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36</v>
      </c>
      <c r="AX41" s="30" t="s">
        <v>159</v>
      </c>
      <c r="AY41" s="30"/>
      <c r="AZ41" s="30" t="s">
        <v>159</v>
      </c>
      <c r="BA41" s="28"/>
      <c r="BB41" s="27"/>
      <c r="BC41" s="30"/>
      <c r="BD41" s="30" t="s">
        <v>160</v>
      </c>
      <c r="BE41" s="28"/>
    </row>
    <row r="42" spans="1:57" s="31" customFormat="1">
      <c r="A42" s="27">
        <v>45</v>
      </c>
      <c r="B42" s="26">
        <v>41381</v>
      </c>
      <c r="C42" s="29" t="s">
        <v>96</v>
      </c>
      <c r="D42" s="27" t="s">
        <v>95</v>
      </c>
      <c r="E42" s="26">
        <v>41274</v>
      </c>
      <c r="F42" s="27" t="s">
        <v>33</v>
      </c>
      <c r="G42" s="27" t="s">
        <v>34</v>
      </c>
      <c r="H42" s="27">
        <v>85.27</v>
      </c>
      <c r="I42" s="32" t="s">
        <v>137</v>
      </c>
      <c r="J42" s="35">
        <v>3000</v>
      </c>
      <c r="K42" s="35">
        <v>33000</v>
      </c>
      <c r="L42" s="35">
        <v>82200</v>
      </c>
      <c r="M42" s="35">
        <f t="shared" si="0"/>
        <v>82200</v>
      </c>
      <c r="N42" s="35"/>
      <c r="O42" s="27">
        <v>1.9239999999999999</v>
      </c>
      <c r="P42" s="27">
        <v>1.51</v>
      </c>
      <c r="Q42" s="27">
        <v>1.409</v>
      </c>
      <c r="R42" s="27">
        <v>0</v>
      </c>
      <c r="S42" s="27">
        <v>1.232</v>
      </c>
      <c r="T42" s="27"/>
      <c r="U42" s="27">
        <v>1.8540000000000001</v>
      </c>
      <c r="V42" s="27">
        <v>1.4410000000000001</v>
      </c>
      <c r="W42" s="27">
        <v>1.34</v>
      </c>
      <c r="X42" s="27">
        <v>0</v>
      </c>
      <c r="Y42" s="27">
        <v>1.1619999999999999</v>
      </c>
      <c r="Z42" s="27"/>
      <c r="AA42" s="27"/>
      <c r="AB42" s="27"/>
      <c r="AC42" s="27"/>
      <c r="AD42" s="27"/>
      <c r="AE42" s="27"/>
      <c r="AF42" s="27"/>
      <c r="AG42" s="30" t="s">
        <v>154</v>
      </c>
      <c r="AH42" s="30" t="s">
        <v>158</v>
      </c>
      <c r="AI42" s="30">
        <v>2</v>
      </c>
      <c r="AJ42" s="30">
        <v>4</v>
      </c>
      <c r="AK42" s="40">
        <v>0.33329999999999999</v>
      </c>
      <c r="AL42" s="40">
        <v>0.66659999999999997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 t="s">
        <v>159</v>
      </c>
      <c r="AY42" s="30"/>
      <c r="AZ42" s="30" t="s">
        <v>159</v>
      </c>
      <c r="BA42" s="28" t="s">
        <v>24</v>
      </c>
      <c r="BB42" s="27" t="s">
        <v>152</v>
      </c>
      <c r="BC42" s="30">
        <v>50</v>
      </c>
      <c r="BD42" s="30" t="s">
        <v>91</v>
      </c>
      <c r="BE42" s="28"/>
    </row>
    <row r="43" spans="1:57" s="31" customFormat="1">
      <c r="A43" s="27">
        <v>4</v>
      </c>
      <c r="B43" s="26">
        <v>41381</v>
      </c>
      <c r="C43" s="29" t="s">
        <v>134</v>
      </c>
      <c r="D43" s="27" t="s">
        <v>139</v>
      </c>
      <c r="E43" s="26">
        <v>41274</v>
      </c>
      <c r="F43" s="28" t="s">
        <v>136</v>
      </c>
      <c r="G43" s="27" t="s">
        <v>62</v>
      </c>
      <c r="H43" s="27">
        <v>75.59</v>
      </c>
      <c r="I43" s="32" t="s">
        <v>137</v>
      </c>
      <c r="J43" s="35">
        <v>11820</v>
      </c>
      <c r="K43" s="35">
        <v>84780</v>
      </c>
      <c r="L43" s="35">
        <f>K43</f>
        <v>84780</v>
      </c>
      <c r="M43" s="35">
        <f t="shared" si="0"/>
        <v>84780</v>
      </c>
      <c r="N43" s="35"/>
      <c r="O43" s="27">
        <v>1.84</v>
      </c>
      <c r="P43" s="27">
        <v>1.538</v>
      </c>
      <c r="Q43" s="27">
        <v>0</v>
      </c>
      <c r="R43" s="27">
        <v>0</v>
      </c>
      <c r="S43" s="27">
        <v>1.3280000000000001</v>
      </c>
      <c r="T43" s="27"/>
      <c r="U43" s="27">
        <v>1.84</v>
      </c>
      <c r="V43" s="27">
        <v>1.538</v>
      </c>
      <c r="W43" s="27">
        <v>0</v>
      </c>
      <c r="X43" s="27">
        <v>0</v>
      </c>
      <c r="Y43" s="27">
        <v>1.3280000000000001</v>
      </c>
      <c r="Z43" s="27"/>
      <c r="AA43" s="27"/>
      <c r="AB43" s="27"/>
      <c r="AC43" s="27"/>
      <c r="AD43" s="27"/>
      <c r="AE43" s="27"/>
      <c r="AF43" s="27"/>
      <c r="AG43" s="30" t="s">
        <v>31</v>
      </c>
      <c r="AH43" s="30"/>
      <c r="AI43" s="30">
        <v>3</v>
      </c>
      <c r="AJ43" s="30">
        <v>3</v>
      </c>
      <c r="AK43" s="85">
        <v>0.5</v>
      </c>
      <c r="AL43" s="85">
        <v>0.5</v>
      </c>
      <c r="AM43" s="30">
        <v>0</v>
      </c>
      <c r="AN43" s="30">
        <v>15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12</v>
      </c>
      <c r="AX43" s="30" t="s">
        <v>154</v>
      </c>
      <c r="AY43" s="30">
        <v>12</v>
      </c>
      <c r="AZ43" s="30" t="s">
        <v>159</v>
      </c>
      <c r="BA43" s="28"/>
      <c r="BB43" s="27"/>
      <c r="BC43" s="30"/>
      <c r="BD43" s="30" t="s">
        <v>160</v>
      </c>
      <c r="BE43" s="28"/>
    </row>
    <row r="44" spans="1:57" s="31" customFormat="1">
      <c r="A44" s="27">
        <v>13</v>
      </c>
      <c r="B44" s="26">
        <v>41381</v>
      </c>
      <c r="C44" s="29" t="s">
        <v>96</v>
      </c>
      <c r="D44" s="27" t="s">
        <v>140</v>
      </c>
      <c r="E44" s="26">
        <v>41274</v>
      </c>
      <c r="F44" s="28" t="s">
        <v>82</v>
      </c>
      <c r="G44" s="27" t="s">
        <v>54</v>
      </c>
      <c r="H44" s="27">
        <v>84.18</v>
      </c>
      <c r="I44" s="32" t="s">
        <v>137</v>
      </c>
      <c r="J44" s="35">
        <v>3000</v>
      </c>
      <c r="K44" s="35">
        <v>33000</v>
      </c>
      <c r="L44" s="35">
        <v>82200</v>
      </c>
      <c r="M44" s="35">
        <f t="shared" si="0"/>
        <v>82200</v>
      </c>
      <c r="N44" s="35"/>
      <c r="O44" s="27">
        <v>2.085</v>
      </c>
      <c r="P44" s="27">
        <v>1.7709999999999999</v>
      </c>
      <c r="Q44" s="27">
        <v>1.6319999999999999</v>
      </c>
      <c r="R44" s="27">
        <v>0</v>
      </c>
      <c r="S44" s="27">
        <v>1.393</v>
      </c>
      <c r="T44" s="27"/>
      <c r="U44" s="27">
        <v>2.085</v>
      </c>
      <c r="V44" s="27">
        <v>1.7709999999999999</v>
      </c>
      <c r="W44" s="27">
        <v>1.6319999999999999</v>
      </c>
      <c r="X44" s="27">
        <v>0</v>
      </c>
      <c r="Y44" s="27">
        <v>1.393</v>
      </c>
      <c r="Z44" s="27"/>
      <c r="AA44" s="27"/>
      <c r="AB44" s="27"/>
      <c r="AC44" s="27"/>
      <c r="AD44" s="27"/>
      <c r="AE44" s="27"/>
      <c r="AF44" s="27"/>
      <c r="AG44" s="30" t="s">
        <v>159</v>
      </c>
      <c r="AH44" s="30"/>
      <c r="AI44" s="30">
        <v>3</v>
      </c>
      <c r="AJ44" s="30">
        <v>3</v>
      </c>
      <c r="AK44" s="85">
        <v>0.5</v>
      </c>
      <c r="AL44" s="85">
        <v>0.5</v>
      </c>
      <c r="AM44" s="30">
        <v>0</v>
      </c>
      <c r="AN44" s="30">
        <v>20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 t="s">
        <v>159</v>
      </c>
      <c r="AY44" s="30">
        <v>24</v>
      </c>
      <c r="AZ44" s="30" t="s">
        <v>159</v>
      </c>
      <c r="BA44" s="28"/>
      <c r="BB44" s="27"/>
      <c r="BC44" s="30"/>
      <c r="BD44" s="30" t="s">
        <v>160</v>
      </c>
      <c r="BE44" s="28"/>
    </row>
    <row r="45" spans="1:57" s="31" customFormat="1">
      <c r="A45" s="27">
        <v>38</v>
      </c>
      <c r="B45" s="26">
        <v>41381</v>
      </c>
      <c r="C45" s="29" t="s">
        <v>96</v>
      </c>
      <c r="D45" s="27" t="s">
        <v>140</v>
      </c>
      <c r="E45" s="26">
        <v>41274</v>
      </c>
      <c r="F45" s="28" t="s">
        <v>26</v>
      </c>
      <c r="G45" s="27" t="s">
        <v>117</v>
      </c>
      <c r="H45" s="27">
        <v>78</v>
      </c>
      <c r="I45" s="32" t="s">
        <v>137</v>
      </c>
      <c r="J45" s="35">
        <v>3000</v>
      </c>
      <c r="K45" s="35">
        <v>33000</v>
      </c>
      <c r="L45" s="35">
        <v>82200</v>
      </c>
      <c r="M45" s="35">
        <f t="shared" si="0"/>
        <v>82200</v>
      </c>
      <c r="N45" s="35"/>
      <c r="O45" s="27">
        <v>2.1</v>
      </c>
      <c r="P45" s="27">
        <v>1.5</v>
      </c>
      <c r="Q45" s="27">
        <v>1.4</v>
      </c>
      <c r="R45" s="27">
        <v>0</v>
      </c>
      <c r="S45" s="27">
        <v>1.2</v>
      </c>
      <c r="T45" s="27"/>
      <c r="U45" s="27">
        <v>2.1</v>
      </c>
      <c r="V45" s="27">
        <v>1.5</v>
      </c>
      <c r="W45" s="27">
        <v>1.4</v>
      </c>
      <c r="X45" s="27">
        <v>0</v>
      </c>
      <c r="Y45" s="27">
        <v>1.2</v>
      </c>
      <c r="Z45" s="27"/>
      <c r="AA45" s="27"/>
      <c r="AB45" s="27"/>
      <c r="AC45" s="27"/>
      <c r="AD45" s="27"/>
      <c r="AE45" s="27"/>
      <c r="AF45" s="27"/>
      <c r="AG45" s="30" t="s">
        <v>159</v>
      </c>
      <c r="AH45" s="30"/>
      <c r="AI45" s="30">
        <v>3</v>
      </c>
      <c r="AJ45" s="30">
        <v>3</v>
      </c>
      <c r="AK45" s="85">
        <v>0.5</v>
      </c>
      <c r="AL45" s="85">
        <v>0.5</v>
      </c>
      <c r="AM45" s="30">
        <v>0</v>
      </c>
      <c r="AN45" s="30">
        <v>0</v>
      </c>
      <c r="AO45" s="30">
        <v>10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 t="s">
        <v>159</v>
      </c>
      <c r="AY45" s="30"/>
      <c r="AZ45" s="30" t="s">
        <v>159</v>
      </c>
      <c r="BA45" s="28"/>
      <c r="BB45" s="27"/>
      <c r="BC45" s="30"/>
      <c r="BD45" s="30" t="s">
        <v>160</v>
      </c>
      <c r="BE45" s="28" t="s">
        <v>27</v>
      </c>
    </row>
    <row r="46" spans="1:57" s="31" customFormat="1">
      <c r="A46" s="27">
        <v>54</v>
      </c>
      <c r="B46" s="26">
        <v>41381</v>
      </c>
      <c r="C46" s="29" t="s">
        <v>96</v>
      </c>
      <c r="D46" s="27" t="s">
        <v>140</v>
      </c>
      <c r="E46" s="26">
        <v>41305</v>
      </c>
      <c r="F46" s="28" t="s">
        <v>25</v>
      </c>
      <c r="G46" s="27" t="s">
        <v>34</v>
      </c>
      <c r="H46" s="27">
        <v>83.6</v>
      </c>
      <c r="I46" s="32" t="s">
        <v>137</v>
      </c>
      <c r="J46" s="35">
        <v>3000</v>
      </c>
      <c r="K46" s="35">
        <v>33000</v>
      </c>
      <c r="L46" s="35">
        <v>82200</v>
      </c>
      <c r="M46" s="35">
        <f>L46</f>
        <v>82200</v>
      </c>
      <c r="N46" s="35"/>
      <c r="O46" s="27">
        <v>2.92</v>
      </c>
      <c r="P46" s="27">
        <v>2.3199999999999998</v>
      </c>
      <c r="Q46" s="27">
        <v>2.2000000000000002</v>
      </c>
      <c r="R46" s="27">
        <v>0</v>
      </c>
      <c r="S46" s="27">
        <v>1.9</v>
      </c>
      <c r="T46" s="27"/>
      <c r="U46" s="27">
        <v>2.41</v>
      </c>
      <c r="V46" s="27">
        <v>1.82</v>
      </c>
      <c r="W46" s="27">
        <v>1.66</v>
      </c>
      <c r="X46" s="27">
        <v>0</v>
      </c>
      <c r="Y46" s="27">
        <v>1.38</v>
      </c>
      <c r="Z46" s="27"/>
      <c r="AA46" s="27"/>
      <c r="AB46" s="27"/>
      <c r="AC46" s="27"/>
      <c r="AD46" s="27"/>
      <c r="AE46" s="27"/>
      <c r="AF46" s="27"/>
      <c r="AG46" s="30" t="s">
        <v>159</v>
      </c>
      <c r="AH46" s="30"/>
      <c r="AI46" s="30">
        <v>3</v>
      </c>
      <c r="AJ46" s="30">
        <v>3</v>
      </c>
      <c r="AK46" s="85">
        <v>0.5</v>
      </c>
      <c r="AL46" s="85">
        <v>0.5</v>
      </c>
      <c r="AM46" s="30">
        <v>0</v>
      </c>
      <c r="AN46" s="30">
        <v>0</v>
      </c>
      <c r="AO46" s="30">
        <v>0</v>
      </c>
      <c r="AP46" s="30">
        <v>20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12</v>
      </c>
      <c r="AX46" s="30" t="s">
        <v>154</v>
      </c>
      <c r="AY46" s="30"/>
      <c r="AZ46" s="30" t="s">
        <v>159</v>
      </c>
      <c r="BA46" s="28"/>
      <c r="BB46" s="27"/>
      <c r="BC46" s="30"/>
      <c r="BD46" s="30" t="s">
        <v>49</v>
      </c>
      <c r="BE46" s="28"/>
    </row>
    <row r="47" spans="1:57" s="31" customFormat="1">
      <c r="A47" s="27">
        <v>21</v>
      </c>
      <c r="B47" s="26">
        <v>41381</v>
      </c>
      <c r="C47" s="29" t="s">
        <v>96</v>
      </c>
      <c r="D47" s="27" t="s">
        <v>140</v>
      </c>
      <c r="E47" s="26">
        <v>41341</v>
      </c>
      <c r="F47" s="28" t="s">
        <v>92</v>
      </c>
      <c r="G47" s="27" t="s">
        <v>143</v>
      </c>
      <c r="H47" s="27">
        <v>84.5</v>
      </c>
      <c r="I47" s="32" t="s">
        <v>137</v>
      </c>
      <c r="J47" s="35">
        <v>3000</v>
      </c>
      <c r="K47" s="35">
        <v>33000</v>
      </c>
      <c r="L47" s="35">
        <v>82200</v>
      </c>
      <c r="M47" s="35">
        <f t="shared" si="0"/>
        <v>82200</v>
      </c>
      <c r="N47" s="35"/>
      <c r="O47" s="27">
        <v>2.2200000000000002</v>
      </c>
      <c r="P47" s="27">
        <v>1.69</v>
      </c>
      <c r="Q47" s="27">
        <v>1.55</v>
      </c>
      <c r="R47" s="27">
        <v>0</v>
      </c>
      <c r="S47" s="27">
        <v>1.32</v>
      </c>
      <c r="T47" s="27"/>
      <c r="U47" s="27">
        <v>2.2200000000000002</v>
      </c>
      <c r="V47" s="27">
        <v>1.69</v>
      </c>
      <c r="W47" s="27">
        <v>1.55</v>
      </c>
      <c r="X47" s="27">
        <v>0</v>
      </c>
      <c r="Y47" s="27">
        <v>1.32</v>
      </c>
      <c r="Z47" s="27"/>
      <c r="AA47" s="27"/>
      <c r="AB47" s="27"/>
      <c r="AC47" s="27"/>
      <c r="AD47" s="27"/>
      <c r="AE47" s="27"/>
      <c r="AF47" s="27"/>
      <c r="AG47" s="30" t="s">
        <v>154</v>
      </c>
      <c r="AH47" s="30" t="s">
        <v>158</v>
      </c>
      <c r="AI47" s="30">
        <v>2</v>
      </c>
      <c r="AJ47" s="30">
        <v>4</v>
      </c>
      <c r="AK47" s="40">
        <v>0.33329999999999999</v>
      </c>
      <c r="AL47" s="40">
        <v>0.66659999999999997</v>
      </c>
      <c r="AM47" s="30">
        <v>0</v>
      </c>
      <c r="AN47" s="30">
        <v>20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24</v>
      </c>
      <c r="AX47" s="30" t="s">
        <v>154</v>
      </c>
      <c r="AY47" s="30">
        <v>24</v>
      </c>
      <c r="AZ47" s="30" t="s">
        <v>159</v>
      </c>
      <c r="BA47" s="28"/>
      <c r="BB47" s="27"/>
      <c r="BC47" s="30"/>
      <c r="BD47" s="30" t="s">
        <v>160</v>
      </c>
      <c r="BE47" s="28"/>
    </row>
    <row r="48" spans="1:57" s="31" customFormat="1">
      <c r="A48" s="27">
        <v>29</v>
      </c>
      <c r="B48" s="26">
        <v>41381</v>
      </c>
      <c r="C48" s="29" t="s">
        <v>96</v>
      </c>
      <c r="D48" s="27" t="s">
        <v>140</v>
      </c>
      <c r="E48" s="26">
        <v>41274</v>
      </c>
      <c r="F48" s="28" t="s">
        <v>30</v>
      </c>
      <c r="G48" s="27" t="s">
        <v>116</v>
      </c>
      <c r="H48" s="27">
        <v>64.06</v>
      </c>
      <c r="I48" s="32" t="s">
        <v>137</v>
      </c>
      <c r="J48" s="35">
        <v>3042</v>
      </c>
      <c r="K48" s="35">
        <v>33459</v>
      </c>
      <c r="L48" s="35">
        <v>83342</v>
      </c>
      <c r="M48" s="35">
        <f t="shared" si="0"/>
        <v>83342</v>
      </c>
      <c r="N48" s="35"/>
      <c r="O48" s="27">
        <v>1.8759999999999999</v>
      </c>
      <c r="P48" s="27">
        <v>1.409</v>
      </c>
      <c r="Q48" s="27">
        <v>1.2969999999999999</v>
      </c>
      <c r="R48" s="27">
        <v>0</v>
      </c>
      <c r="S48" s="27">
        <v>1.107</v>
      </c>
      <c r="T48" s="27"/>
      <c r="U48" s="27">
        <v>1.8759999999999999</v>
      </c>
      <c r="V48" s="27">
        <v>1.409</v>
      </c>
      <c r="W48" s="27">
        <v>1.2969999999999999</v>
      </c>
      <c r="X48" s="27">
        <v>0</v>
      </c>
      <c r="Y48" s="27">
        <v>1.107</v>
      </c>
      <c r="Z48" s="27"/>
      <c r="AA48" s="27"/>
      <c r="AB48" s="27"/>
      <c r="AC48" s="27"/>
      <c r="AD48" s="27"/>
      <c r="AE48" s="27"/>
      <c r="AF48" s="27"/>
      <c r="AG48" s="30" t="s">
        <v>159</v>
      </c>
      <c r="AH48" s="30"/>
      <c r="AI48" s="30">
        <v>3</v>
      </c>
      <c r="AJ48" s="30">
        <v>3</v>
      </c>
      <c r="AK48" s="85">
        <v>0.5</v>
      </c>
      <c r="AL48" s="85">
        <v>0.5</v>
      </c>
      <c r="AM48" s="30">
        <v>0</v>
      </c>
      <c r="AN48" s="30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36</v>
      </c>
      <c r="AX48" s="30" t="s">
        <v>159</v>
      </c>
      <c r="AY48" s="30"/>
      <c r="AZ48" s="30" t="s">
        <v>159</v>
      </c>
      <c r="BA48" s="28"/>
      <c r="BB48" s="27"/>
      <c r="BC48" s="30"/>
      <c r="BD48" s="30" t="s">
        <v>160</v>
      </c>
      <c r="BE48" s="28"/>
    </row>
    <row r="49" spans="1:57" s="31" customFormat="1">
      <c r="A49" s="27">
        <v>46</v>
      </c>
      <c r="B49" s="26">
        <v>41381</v>
      </c>
      <c r="C49" s="29" t="s">
        <v>96</v>
      </c>
      <c r="D49" s="27" t="s">
        <v>140</v>
      </c>
      <c r="E49" s="26">
        <v>41274</v>
      </c>
      <c r="F49" s="27" t="s">
        <v>33</v>
      </c>
      <c r="G49" s="27" t="s">
        <v>34</v>
      </c>
      <c r="H49" s="27">
        <v>85.27</v>
      </c>
      <c r="I49" s="32" t="s">
        <v>137</v>
      </c>
      <c r="J49" s="35">
        <v>3000</v>
      </c>
      <c r="K49" s="35">
        <v>33000</v>
      </c>
      <c r="L49" s="35">
        <v>82200</v>
      </c>
      <c r="M49" s="35">
        <f>L49</f>
        <v>82200</v>
      </c>
      <c r="N49" s="35"/>
      <c r="O49" s="27">
        <v>1.9239999999999999</v>
      </c>
      <c r="P49" s="27">
        <v>1.51</v>
      </c>
      <c r="Q49" s="27">
        <v>1.409</v>
      </c>
      <c r="R49" s="27">
        <v>0</v>
      </c>
      <c r="S49" s="27">
        <v>1.232</v>
      </c>
      <c r="T49" s="27"/>
      <c r="U49" s="27">
        <v>1.8540000000000001</v>
      </c>
      <c r="V49" s="27">
        <v>1.4410000000000001</v>
      </c>
      <c r="W49" s="27">
        <v>1.34</v>
      </c>
      <c r="X49" s="27">
        <v>0</v>
      </c>
      <c r="Y49" s="27">
        <v>1.1619999999999999</v>
      </c>
      <c r="Z49" s="27"/>
      <c r="AA49" s="27"/>
      <c r="AB49" s="27"/>
      <c r="AC49" s="27"/>
      <c r="AD49" s="27"/>
      <c r="AE49" s="27"/>
      <c r="AF49" s="27"/>
      <c r="AG49" s="30" t="s">
        <v>154</v>
      </c>
      <c r="AH49" s="30" t="s">
        <v>158</v>
      </c>
      <c r="AI49" s="30">
        <v>2</v>
      </c>
      <c r="AJ49" s="30">
        <v>4</v>
      </c>
      <c r="AK49" s="40">
        <v>0.33329999999999999</v>
      </c>
      <c r="AL49" s="40">
        <v>0.66659999999999997</v>
      </c>
      <c r="AM49" s="30">
        <v>0</v>
      </c>
      <c r="AN49" s="30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 t="s">
        <v>159</v>
      </c>
      <c r="AY49" s="30"/>
      <c r="AZ49" s="30" t="s">
        <v>159</v>
      </c>
      <c r="BA49" s="28" t="s">
        <v>24</v>
      </c>
      <c r="BB49" s="27" t="s">
        <v>152</v>
      </c>
      <c r="BC49" s="30">
        <v>50</v>
      </c>
      <c r="BD49" s="30" t="s">
        <v>91</v>
      </c>
      <c r="BE49" s="28"/>
    </row>
    <row r="50" spans="1:57" s="31" customFormat="1">
      <c r="A50" s="27">
        <v>5</v>
      </c>
      <c r="B50" s="26">
        <v>41381</v>
      </c>
      <c r="C50" s="29" t="s">
        <v>134</v>
      </c>
      <c r="D50" s="27" t="s">
        <v>140</v>
      </c>
      <c r="E50" s="26">
        <v>41274</v>
      </c>
      <c r="F50" s="28" t="s">
        <v>136</v>
      </c>
      <c r="G50" s="27" t="s">
        <v>62</v>
      </c>
      <c r="H50" s="27">
        <v>75.59</v>
      </c>
      <c r="I50" s="32" t="s">
        <v>137</v>
      </c>
      <c r="J50" s="35">
        <v>11820</v>
      </c>
      <c r="K50" s="35">
        <v>84780</v>
      </c>
      <c r="L50" s="35">
        <f>K50</f>
        <v>84780</v>
      </c>
      <c r="M50" s="35">
        <f>L50</f>
        <v>84780</v>
      </c>
      <c r="N50" s="35"/>
      <c r="O50" s="27">
        <v>1.84</v>
      </c>
      <c r="P50" s="27">
        <v>1.538</v>
      </c>
      <c r="Q50" s="27">
        <v>0</v>
      </c>
      <c r="R50" s="27">
        <v>0</v>
      </c>
      <c r="S50" s="27">
        <v>1.3280000000000001</v>
      </c>
      <c r="T50" s="27"/>
      <c r="U50" s="27">
        <v>1.84</v>
      </c>
      <c r="V50" s="27">
        <v>1.538</v>
      </c>
      <c r="W50" s="27">
        <v>0</v>
      </c>
      <c r="X50" s="27">
        <v>0</v>
      </c>
      <c r="Y50" s="27">
        <v>1.3280000000000001</v>
      </c>
      <c r="Z50" s="27"/>
      <c r="AA50" s="27"/>
      <c r="AB50" s="27"/>
      <c r="AC50" s="27"/>
      <c r="AD50" s="27"/>
      <c r="AE50" s="27"/>
      <c r="AF50" s="27"/>
      <c r="AG50" s="30" t="s">
        <v>159</v>
      </c>
      <c r="AH50" s="30"/>
      <c r="AI50" s="30">
        <v>3</v>
      </c>
      <c r="AJ50" s="30">
        <v>3</v>
      </c>
      <c r="AK50" s="85">
        <v>0.5</v>
      </c>
      <c r="AL50" s="85">
        <v>0.5</v>
      </c>
      <c r="AM50" s="30">
        <v>0</v>
      </c>
      <c r="AN50" s="30">
        <v>15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12</v>
      </c>
      <c r="AX50" s="30" t="s">
        <v>154</v>
      </c>
      <c r="AY50" s="30">
        <v>12</v>
      </c>
      <c r="AZ50" s="30" t="s">
        <v>159</v>
      </c>
      <c r="BA50" s="28"/>
      <c r="BB50" s="27"/>
      <c r="BC50" s="30"/>
      <c r="BD50" s="30" t="s">
        <v>160</v>
      </c>
      <c r="BE50" s="28"/>
    </row>
    <row r="51" spans="1:57" s="31" customFormat="1">
      <c r="A51" s="27">
        <v>11</v>
      </c>
      <c r="B51" s="26">
        <v>41381</v>
      </c>
      <c r="C51" s="29" t="s">
        <v>96</v>
      </c>
      <c r="D51" s="27" t="s">
        <v>78</v>
      </c>
      <c r="E51" s="26">
        <v>41274</v>
      </c>
      <c r="F51" s="28" t="s">
        <v>151</v>
      </c>
      <c r="G51" s="27" t="s">
        <v>54</v>
      </c>
      <c r="H51" s="27">
        <v>87.97</v>
      </c>
      <c r="I51" s="32" t="s">
        <v>137</v>
      </c>
      <c r="J51" s="35">
        <v>3000</v>
      </c>
      <c r="K51" s="35">
        <v>33000</v>
      </c>
      <c r="L51" s="35">
        <v>82200</v>
      </c>
      <c r="M51" s="35">
        <f t="shared" si="0"/>
        <v>82200</v>
      </c>
      <c r="N51" s="35"/>
      <c r="O51" s="27">
        <v>2.1360000000000001</v>
      </c>
      <c r="P51" s="27">
        <v>1.716</v>
      </c>
      <c r="Q51" s="27">
        <v>1.446</v>
      </c>
      <c r="R51" s="27">
        <v>0</v>
      </c>
      <c r="S51" s="27">
        <v>1.3520000000000001</v>
      </c>
      <c r="T51" s="27"/>
      <c r="U51" s="27">
        <v>2.1360000000000001</v>
      </c>
      <c r="V51" s="27">
        <v>1.716</v>
      </c>
      <c r="W51" s="27">
        <v>1.446</v>
      </c>
      <c r="X51" s="27">
        <v>0</v>
      </c>
      <c r="Y51" s="27">
        <v>1.3520000000000001</v>
      </c>
      <c r="Z51" s="27"/>
      <c r="AA51" s="27"/>
      <c r="AB51" s="27"/>
      <c r="AC51" s="27"/>
      <c r="AD51" s="27"/>
      <c r="AE51" s="27"/>
      <c r="AF51" s="27"/>
      <c r="AG51" s="30" t="s">
        <v>159</v>
      </c>
      <c r="AH51" s="30"/>
      <c r="AI51" s="30">
        <v>3</v>
      </c>
      <c r="AJ51" s="30">
        <v>3</v>
      </c>
      <c r="AK51" s="85">
        <v>0.5</v>
      </c>
      <c r="AL51" s="85">
        <v>0.5</v>
      </c>
      <c r="AM51" s="30">
        <v>0</v>
      </c>
      <c r="AN51" s="30">
        <v>20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 t="s">
        <v>159</v>
      </c>
      <c r="AY51" s="30">
        <v>24</v>
      </c>
      <c r="AZ51" s="30" t="s">
        <v>159</v>
      </c>
      <c r="BA51" s="28"/>
      <c r="BB51" s="27"/>
      <c r="BC51" s="30"/>
      <c r="BD51" s="30" t="s">
        <v>153</v>
      </c>
      <c r="BE51" s="28"/>
    </row>
    <row r="52" spans="1:57" s="31" customFormat="1">
      <c r="A52" s="27">
        <v>36</v>
      </c>
      <c r="B52" s="26">
        <v>41381</v>
      </c>
      <c r="C52" s="29" t="s">
        <v>96</v>
      </c>
      <c r="D52" s="27" t="s">
        <v>138</v>
      </c>
      <c r="E52" s="26">
        <v>41274</v>
      </c>
      <c r="F52" s="28" t="s">
        <v>26</v>
      </c>
      <c r="G52" s="27" t="s">
        <v>117</v>
      </c>
      <c r="H52" s="27">
        <v>78</v>
      </c>
      <c r="I52" s="32" t="s">
        <v>137</v>
      </c>
      <c r="J52" s="35">
        <v>3000</v>
      </c>
      <c r="K52" s="35">
        <v>33000</v>
      </c>
      <c r="L52" s="35">
        <v>82200</v>
      </c>
      <c r="M52" s="35">
        <f t="shared" si="0"/>
        <v>82200</v>
      </c>
      <c r="N52" s="35"/>
      <c r="O52" s="27">
        <v>2.0499999999999998</v>
      </c>
      <c r="P52" s="27">
        <v>1.6</v>
      </c>
      <c r="Q52" s="27">
        <v>1.45</v>
      </c>
      <c r="R52" s="27">
        <v>0</v>
      </c>
      <c r="S52" s="27">
        <v>1.3</v>
      </c>
      <c r="T52" s="27"/>
      <c r="U52" s="27">
        <v>2.0499999999999998</v>
      </c>
      <c r="V52" s="27">
        <v>1.6</v>
      </c>
      <c r="W52" s="27">
        <v>1.45</v>
      </c>
      <c r="X52" s="27">
        <v>0</v>
      </c>
      <c r="Y52" s="27">
        <v>1.3</v>
      </c>
      <c r="Z52" s="27"/>
      <c r="AA52" s="27"/>
      <c r="AB52" s="27"/>
      <c r="AC52" s="27"/>
      <c r="AD52" s="27"/>
      <c r="AE52" s="27"/>
      <c r="AF52" s="27"/>
      <c r="AG52" s="30" t="s">
        <v>159</v>
      </c>
      <c r="AH52" s="30"/>
      <c r="AI52" s="30">
        <v>3</v>
      </c>
      <c r="AJ52" s="30">
        <v>3</v>
      </c>
      <c r="AK52" s="85">
        <v>0.5</v>
      </c>
      <c r="AL52" s="85">
        <v>0.5</v>
      </c>
      <c r="AM52" s="30">
        <v>0</v>
      </c>
      <c r="AN52" s="30">
        <v>0</v>
      </c>
      <c r="AO52" s="30">
        <v>10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 t="s">
        <v>159</v>
      </c>
      <c r="AY52" s="30"/>
      <c r="AZ52" s="30" t="s">
        <v>159</v>
      </c>
      <c r="BA52" s="28"/>
      <c r="BB52" s="27"/>
      <c r="BC52" s="30"/>
      <c r="BD52" s="30" t="s">
        <v>160</v>
      </c>
      <c r="BE52" s="28" t="s">
        <v>27</v>
      </c>
    </row>
    <row r="53" spans="1:57" s="31" customFormat="1">
      <c r="A53" s="27">
        <v>52</v>
      </c>
      <c r="B53" s="26">
        <v>41381</v>
      </c>
      <c r="C53" s="29" t="s">
        <v>96</v>
      </c>
      <c r="D53" s="27" t="s">
        <v>138</v>
      </c>
      <c r="E53" s="26">
        <v>41305</v>
      </c>
      <c r="F53" s="28" t="s">
        <v>25</v>
      </c>
      <c r="G53" s="27" t="s">
        <v>34</v>
      </c>
      <c r="H53" s="27">
        <v>83.6</v>
      </c>
      <c r="I53" s="32" t="s">
        <v>137</v>
      </c>
      <c r="J53" s="35">
        <v>3000</v>
      </c>
      <c r="K53" s="35">
        <v>33000</v>
      </c>
      <c r="L53" s="35">
        <v>82200</v>
      </c>
      <c r="M53" s="35">
        <f t="shared" si="0"/>
        <v>82200</v>
      </c>
      <c r="N53" s="35"/>
      <c r="O53" s="27">
        <v>2.74</v>
      </c>
      <c r="P53" s="27">
        <v>2.2000000000000002</v>
      </c>
      <c r="Q53" s="27">
        <v>2.08</v>
      </c>
      <c r="R53" s="27">
        <v>0</v>
      </c>
      <c r="S53" s="27">
        <v>1.86</v>
      </c>
      <c r="T53" s="27"/>
      <c r="U53" s="27">
        <v>2.74</v>
      </c>
      <c r="V53" s="27">
        <v>2.2000000000000002</v>
      </c>
      <c r="W53" s="27">
        <v>2.08</v>
      </c>
      <c r="X53" s="27">
        <v>0</v>
      </c>
      <c r="Y53" s="27">
        <v>1.86</v>
      </c>
      <c r="Z53" s="27"/>
      <c r="AA53" s="27"/>
      <c r="AB53" s="27"/>
      <c r="AC53" s="27"/>
      <c r="AD53" s="27"/>
      <c r="AE53" s="27"/>
      <c r="AF53" s="27"/>
      <c r="AG53" s="30" t="s">
        <v>159</v>
      </c>
      <c r="AH53" s="30"/>
      <c r="AI53" s="30">
        <v>3</v>
      </c>
      <c r="AJ53" s="30">
        <v>3</v>
      </c>
      <c r="AK53" s="85">
        <v>0.5</v>
      </c>
      <c r="AL53" s="85">
        <v>0.5</v>
      </c>
      <c r="AM53" s="30">
        <v>0</v>
      </c>
      <c r="AN53" s="30">
        <v>0</v>
      </c>
      <c r="AO53" s="30">
        <v>0</v>
      </c>
      <c r="AP53" s="30">
        <v>20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12</v>
      </c>
      <c r="AX53" s="30" t="s">
        <v>154</v>
      </c>
      <c r="AY53" s="30"/>
      <c r="AZ53" s="30" t="s">
        <v>159</v>
      </c>
      <c r="BA53" s="28"/>
      <c r="BB53" s="27"/>
      <c r="BC53" s="30"/>
      <c r="BD53" s="30" t="s">
        <v>49</v>
      </c>
      <c r="BE53" s="28"/>
    </row>
    <row r="54" spans="1:57" s="31" customFormat="1">
      <c r="A54" s="27">
        <v>19</v>
      </c>
      <c r="B54" s="26">
        <v>41381</v>
      </c>
      <c r="C54" s="29" t="s">
        <v>96</v>
      </c>
      <c r="D54" s="27" t="s">
        <v>138</v>
      </c>
      <c r="E54" s="26">
        <v>41341</v>
      </c>
      <c r="F54" s="28" t="s">
        <v>92</v>
      </c>
      <c r="G54" s="27" t="s">
        <v>143</v>
      </c>
      <c r="H54" s="27">
        <v>86.8</v>
      </c>
      <c r="I54" s="32" t="s">
        <v>137</v>
      </c>
      <c r="J54" s="35">
        <v>3000</v>
      </c>
      <c r="K54" s="35">
        <v>33000</v>
      </c>
      <c r="L54" s="35">
        <v>82200</v>
      </c>
      <c r="M54" s="35">
        <f t="shared" si="0"/>
        <v>82200</v>
      </c>
      <c r="N54" s="35"/>
      <c r="O54" s="27">
        <v>2.2599999999999998</v>
      </c>
      <c r="P54" s="27">
        <v>1.73</v>
      </c>
      <c r="Q54" s="27">
        <v>1.6</v>
      </c>
      <c r="R54" s="27">
        <v>0</v>
      </c>
      <c r="S54" s="27">
        <v>1.37</v>
      </c>
      <c r="T54" s="27"/>
      <c r="U54" s="27">
        <v>2.2599999999999998</v>
      </c>
      <c r="V54" s="27">
        <v>1.73</v>
      </c>
      <c r="W54" s="27">
        <v>1.6</v>
      </c>
      <c r="X54" s="27">
        <v>0</v>
      </c>
      <c r="Y54" s="27">
        <v>1.37</v>
      </c>
      <c r="Z54" s="27"/>
      <c r="AA54" s="27"/>
      <c r="AB54" s="27"/>
      <c r="AC54" s="27"/>
      <c r="AD54" s="27"/>
      <c r="AE54" s="27"/>
      <c r="AF54" s="27"/>
      <c r="AG54" s="30" t="s">
        <v>154</v>
      </c>
      <c r="AH54" s="30" t="s">
        <v>158</v>
      </c>
      <c r="AI54" s="30">
        <v>2</v>
      </c>
      <c r="AJ54" s="30">
        <v>4</v>
      </c>
      <c r="AK54" s="40">
        <v>0.33329999999999999</v>
      </c>
      <c r="AL54" s="40">
        <v>0.66659999999999997</v>
      </c>
      <c r="AM54" s="30">
        <v>0</v>
      </c>
      <c r="AN54" s="30">
        <v>20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24</v>
      </c>
      <c r="AX54" s="30" t="s">
        <v>154</v>
      </c>
      <c r="AY54" s="30">
        <v>24</v>
      </c>
      <c r="AZ54" s="30" t="s">
        <v>159</v>
      </c>
      <c r="BA54" s="28"/>
      <c r="BB54" s="27"/>
      <c r="BC54" s="30"/>
      <c r="BD54" s="30" t="s">
        <v>160</v>
      </c>
      <c r="BE54" s="28"/>
    </row>
    <row r="55" spans="1:57" s="31" customFormat="1">
      <c r="A55" s="27">
        <v>27</v>
      </c>
      <c r="B55" s="26">
        <v>41381</v>
      </c>
      <c r="C55" s="29" t="s">
        <v>96</v>
      </c>
      <c r="D55" s="27" t="s">
        <v>138</v>
      </c>
      <c r="E55" s="26">
        <v>41274</v>
      </c>
      <c r="F55" s="28" t="s">
        <v>30</v>
      </c>
      <c r="G55" s="27" t="s">
        <v>116</v>
      </c>
      <c r="H55" s="27">
        <v>64.06</v>
      </c>
      <c r="I55" s="32" t="s">
        <v>137</v>
      </c>
      <c r="J55" s="35">
        <v>3042</v>
      </c>
      <c r="K55" s="35">
        <v>33459</v>
      </c>
      <c r="L55" s="35">
        <v>83342</v>
      </c>
      <c r="M55" s="35">
        <f t="shared" si="0"/>
        <v>83342</v>
      </c>
      <c r="N55" s="35"/>
      <c r="O55" s="27">
        <v>1.847</v>
      </c>
      <c r="P55" s="27">
        <v>1.482</v>
      </c>
      <c r="Q55" s="27">
        <v>1.39</v>
      </c>
      <c r="R55" s="27">
        <v>0</v>
      </c>
      <c r="S55" s="27">
        <v>1.2270000000000001</v>
      </c>
      <c r="T55" s="27"/>
      <c r="U55" s="27">
        <v>1.847</v>
      </c>
      <c r="V55" s="27">
        <v>1.482</v>
      </c>
      <c r="W55" s="27">
        <v>1.39</v>
      </c>
      <c r="X55" s="27">
        <v>0</v>
      </c>
      <c r="Y55" s="27">
        <v>1.2270000000000001</v>
      </c>
      <c r="Z55" s="27"/>
      <c r="AA55" s="27"/>
      <c r="AB55" s="27"/>
      <c r="AC55" s="27"/>
      <c r="AD55" s="27"/>
      <c r="AE55" s="27"/>
      <c r="AF55" s="27"/>
      <c r="AG55" s="30" t="s">
        <v>159</v>
      </c>
      <c r="AH55" s="30"/>
      <c r="AI55" s="30">
        <v>3</v>
      </c>
      <c r="AJ55" s="30">
        <v>3</v>
      </c>
      <c r="AK55" s="85">
        <v>0.5</v>
      </c>
      <c r="AL55" s="85">
        <v>0.5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36</v>
      </c>
      <c r="AX55" s="30" t="s">
        <v>159</v>
      </c>
      <c r="AY55" s="30"/>
      <c r="AZ55" s="30" t="s">
        <v>159</v>
      </c>
      <c r="BA55" s="28"/>
      <c r="BB55" s="27"/>
      <c r="BC55" s="30"/>
      <c r="BD55" s="30" t="s">
        <v>160</v>
      </c>
      <c r="BE55" s="28"/>
    </row>
    <row r="56" spans="1:57" s="31" customFormat="1">
      <c r="A56" s="27">
        <v>44</v>
      </c>
      <c r="B56" s="26">
        <v>41381</v>
      </c>
      <c r="C56" s="29" t="s">
        <v>96</v>
      </c>
      <c r="D56" s="27" t="s">
        <v>138</v>
      </c>
      <c r="E56" s="26">
        <v>41274</v>
      </c>
      <c r="F56" s="27" t="s">
        <v>33</v>
      </c>
      <c r="G56" s="27" t="s">
        <v>34</v>
      </c>
      <c r="H56" s="27">
        <v>88.73</v>
      </c>
      <c r="I56" s="32" t="s">
        <v>137</v>
      </c>
      <c r="J56" s="35">
        <v>3000</v>
      </c>
      <c r="K56" s="35">
        <v>33000</v>
      </c>
      <c r="L56" s="35">
        <v>82200</v>
      </c>
      <c r="M56" s="35">
        <f t="shared" si="0"/>
        <v>82200</v>
      </c>
      <c r="N56" s="35"/>
      <c r="O56" s="27">
        <v>1.901</v>
      </c>
      <c r="P56" s="27">
        <v>1.5329999999999999</v>
      </c>
      <c r="Q56" s="27">
        <v>1.4419999999999999</v>
      </c>
      <c r="R56" s="27">
        <v>0</v>
      </c>
      <c r="S56" s="27">
        <v>1.282</v>
      </c>
      <c r="T56" s="27"/>
      <c r="U56" s="27">
        <v>1.8320000000000001</v>
      </c>
      <c r="V56" s="27">
        <v>1.464</v>
      </c>
      <c r="W56" s="27">
        <v>1.3720000000000001</v>
      </c>
      <c r="X56" s="27">
        <v>0</v>
      </c>
      <c r="Y56" s="27">
        <v>1.212</v>
      </c>
      <c r="Z56" s="27"/>
      <c r="AA56" s="27"/>
      <c r="AB56" s="27"/>
      <c r="AC56" s="27"/>
      <c r="AD56" s="27"/>
      <c r="AE56" s="27"/>
      <c r="AF56" s="27"/>
      <c r="AG56" s="30" t="s">
        <v>154</v>
      </c>
      <c r="AH56" s="30" t="s">
        <v>158</v>
      </c>
      <c r="AI56" s="30">
        <v>2</v>
      </c>
      <c r="AJ56" s="30">
        <v>4</v>
      </c>
      <c r="AK56" s="40">
        <v>0.33329999999999999</v>
      </c>
      <c r="AL56" s="40">
        <v>0.66659999999999997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 t="s">
        <v>159</v>
      </c>
      <c r="AY56" s="30"/>
      <c r="AZ56" s="30" t="s">
        <v>159</v>
      </c>
      <c r="BA56" s="28" t="s">
        <v>24</v>
      </c>
      <c r="BB56" s="27" t="s">
        <v>152</v>
      </c>
      <c r="BC56" s="30">
        <v>50</v>
      </c>
      <c r="BD56" s="30" t="s">
        <v>91</v>
      </c>
      <c r="BE56" s="28"/>
    </row>
    <row r="57" spans="1:57" s="31" customFormat="1">
      <c r="A57" s="27">
        <v>3</v>
      </c>
      <c r="B57" s="26">
        <v>41381</v>
      </c>
      <c r="C57" s="29" t="s">
        <v>134</v>
      </c>
      <c r="D57" s="27" t="s">
        <v>138</v>
      </c>
      <c r="E57" s="26">
        <v>41274</v>
      </c>
      <c r="F57" s="28" t="s">
        <v>136</v>
      </c>
      <c r="G57" s="27" t="s">
        <v>62</v>
      </c>
      <c r="H57" s="27">
        <v>75.59</v>
      </c>
      <c r="I57" s="32" t="s">
        <v>137</v>
      </c>
      <c r="J57" s="35">
        <v>11820</v>
      </c>
      <c r="K57" s="35">
        <v>84780</v>
      </c>
      <c r="L57" s="35">
        <f>K57</f>
        <v>84780</v>
      </c>
      <c r="M57" s="35">
        <f t="shared" si="0"/>
        <v>84780</v>
      </c>
      <c r="N57" s="35"/>
      <c r="O57" s="27">
        <v>1.9370000000000001</v>
      </c>
      <c r="P57" s="27">
        <v>1.5780000000000001</v>
      </c>
      <c r="Q57" s="27">
        <v>0</v>
      </c>
      <c r="R57" s="27">
        <v>0</v>
      </c>
      <c r="S57" s="27">
        <v>1.4590000000000001</v>
      </c>
      <c r="T57" s="27"/>
      <c r="U57" s="27">
        <v>1.9370000000000001</v>
      </c>
      <c r="V57" s="27">
        <v>1.5780000000000001</v>
      </c>
      <c r="W57" s="27">
        <v>0</v>
      </c>
      <c r="X57" s="27">
        <v>0</v>
      </c>
      <c r="Y57" s="27">
        <v>1.4590000000000001</v>
      </c>
      <c r="Z57" s="27"/>
      <c r="AA57" s="27"/>
      <c r="AB57" s="27"/>
      <c r="AC57" s="27"/>
      <c r="AD57" s="27"/>
      <c r="AE57" s="27"/>
      <c r="AF57" s="27"/>
      <c r="AG57" s="30" t="s">
        <v>159</v>
      </c>
      <c r="AH57" s="30"/>
      <c r="AI57" s="30">
        <v>3</v>
      </c>
      <c r="AJ57" s="30">
        <v>3</v>
      </c>
      <c r="AK57" s="85">
        <v>0.5</v>
      </c>
      <c r="AL57" s="85">
        <v>0.5</v>
      </c>
      <c r="AM57" s="30">
        <v>0</v>
      </c>
      <c r="AN57" s="30">
        <v>15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12</v>
      </c>
      <c r="AX57" s="30" t="s">
        <v>154</v>
      </c>
      <c r="AY57" s="30">
        <v>12</v>
      </c>
      <c r="AZ57" s="30" t="s">
        <v>159</v>
      </c>
      <c r="BA57" s="28"/>
      <c r="BB57" s="27"/>
      <c r="BC57" s="30"/>
      <c r="BD57" s="30" t="s">
        <v>160</v>
      </c>
      <c r="BE57" s="28"/>
    </row>
    <row r="58" spans="1:57" s="31" customFormat="1">
      <c r="J58" s="86"/>
      <c r="K58" s="86"/>
      <c r="L58" s="86"/>
      <c r="M58" s="86"/>
      <c r="N58" s="86"/>
    </row>
    <row r="59" spans="1:57" s="31" customFormat="1">
      <c r="J59" s="86"/>
      <c r="K59" s="86"/>
      <c r="L59" s="86"/>
      <c r="M59" s="86"/>
      <c r="N59" s="86"/>
    </row>
    <row r="60" spans="1:57" s="31" customFormat="1">
      <c r="J60" s="86"/>
      <c r="K60" s="86"/>
      <c r="L60" s="86"/>
      <c r="M60" s="86"/>
      <c r="N60" s="86"/>
    </row>
  </sheetData>
  <phoneticPr fontId="3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66"/>
  <sheetViews>
    <sheetView zoomScale="120" zoomScaleNormal="120" zoomScalePageLayoutView="120" workbookViewId="0">
      <selection activeCell="A2" sqref="A2:XFD66"/>
    </sheetView>
  </sheetViews>
  <sheetFormatPr baseColWidth="10" defaultRowHeight="13"/>
  <cols>
    <col min="4" max="4" width="17" customWidth="1"/>
    <col min="10" max="14" width="10.83203125" style="36"/>
  </cols>
  <sheetData>
    <row r="1" spans="1:57" ht="70">
      <c r="A1" s="1" t="s">
        <v>18</v>
      </c>
      <c r="B1" s="1" t="s">
        <v>19</v>
      </c>
      <c r="C1" s="2" t="s">
        <v>20</v>
      </c>
      <c r="D1" s="3" t="s">
        <v>57</v>
      </c>
      <c r="E1" s="1" t="s">
        <v>58</v>
      </c>
      <c r="F1" s="2" t="s">
        <v>1</v>
      </c>
      <c r="G1" s="4" t="s">
        <v>45</v>
      </c>
      <c r="H1" s="5" t="s">
        <v>46</v>
      </c>
      <c r="I1" s="6" t="s">
        <v>111</v>
      </c>
      <c r="J1" s="33" t="s">
        <v>112</v>
      </c>
      <c r="K1" s="33" t="s">
        <v>113</v>
      </c>
      <c r="L1" s="33" t="s">
        <v>0</v>
      </c>
      <c r="M1" s="33" t="s">
        <v>23</v>
      </c>
      <c r="N1" s="34" t="s">
        <v>65</v>
      </c>
      <c r="O1" s="7" t="s">
        <v>66</v>
      </c>
      <c r="P1" s="7" t="s">
        <v>67</v>
      </c>
      <c r="Q1" s="7" t="s">
        <v>68</v>
      </c>
      <c r="R1" s="7" t="s">
        <v>69</v>
      </c>
      <c r="S1" s="7" t="s">
        <v>70</v>
      </c>
      <c r="T1" s="8" t="s">
        <v>71</v>
      </c>
      <c r="U1" s="9" t="s">
        <v>72</v>
      </c>
      <c r="V1" s="9" t="s">
        <v>73</v>
      </c>
      <c r="W1" s="9" t="s">
        <v>74</v>
      </c>
      <c r="X1" s="9" t="s">
        <v>118</v>
      </c>
      <c r="Y1" s="9" t="s">
        <v>119</v>
      </c>
      <c r="Z1" s="10" t="s">
        <v>61</v>
      </c>
      <c r="AA1" s="11" t="s">
        <v>3</v>
      </c>
      <c r="AB1" s="11" t="s">
        <v>59</v>
      </c>
      <c r="AC1" s="11" t="s">
        <v>60</v>
      </c>
      <c r="AD1" s="11" t="s">
        <v>21</v>
      </c>
      <c r="AE1" s="11" t="s">
        <v>22</v>
      </c>
      <c r="AF1" s="12" t="s">
        <v>63</v>
      </c>
      <c r="AG1" s="13" t="s">
        <v>64</v>
      </c>
      <c r="AH1" s="13" t="s">
        <v>86</v>
      </c>
      <c r="AI1" s="13" t="s">
        <v>43</v>
      </c>
      <c r="AJ1" s="14" t="s">
        <v>44</v>
      </c>
      <c r="AK1" s="13" t="s">
        <v>41</v>
      </c>
      <c r="AL1" s="13" t="s">
        <v>42</v>
      </c>
      <c r="AM1" s="15" t="s">
        <v>87</v>
      </c>
      <c r="AN1" s="16" t="s">
        <v>48</v>
      </c>
      <c r="AO1" s="17" t="s">
        <v>105</v>
      </c>
      <c r="AP1" s="7" t="s">
        <v>145</v>
      </c>
      <c r="AQ1" s="18" t="s">
        <v>146</v>
      </c>
      <c r="AR1" s="19" t="s">
        <v>147</v>
      </c>
      <c r="AS1" s="20" t="s">
        <v>76</v>
      </c>
      <c r="AT1" s="8" t="s">
        <v>142</v>
      </c>
      <c r="AU1" s="20" t="s">
        <v>4</v>
      </c>
      <c r="AV1" s="8" t="s">
        <v>5</v>
      </c>
      <c r="AW1" s="1" t="s">
        <v>6</v>
      </c>
      <c r="AX1" s="21" t="s">
        <v>7</v>
      </c>
      <c r="AY1" s="22" t="s">
        <v>8</v>
      </c>
      <c r="AZ1" s="21" t="s">
        <v>9</v>
      </c>
      <c r="BA1" s="23" t="s">
        <v>10</v>
      </c>
      <c r="BB1" s="24" t="s">
        <v>11</v>
      </c>
      <c r="BC1" s="25" t="s">
        <v>12</v>
      </c>
      <c r="BD1" s="25" t="s">
        <v>13</v>
      </c>
      <c r="BE1" s="24" t="s">
        <v>14</v>
      </c>
    </row>
    <row r="2" spans="1:57" s="31" customFormat="1">
      <c r="A2" s="27">
        <v>9</v>
      </c>
      <c r="B2" s="26">
        <v>41020</v>
      </c>
      <c r="C2" s="29" t="s">
        <v>134</v>
      </c>
      <c r="D2" s="27" t="s">
        <v>16</v>
      </c>
      <c r="E2" s="26">
        <v>40929</v>
      </c>
      <c r="F2" s="28" t="s">
        <v>151</v>
      </c>
      <c r="G2" s="27" t="s">
        <v>54</v>
      </c>
      <c r="H2" s="27">
        <v>94.76</v>
      </c>
      <c r="I2" s="32" t="s">
        <v>156</v>
      </c>
      <c r="J2" s="35">
        <v>15000</v>
      </c>
      <c r="K2" s="35">
        <v>60000</v>
      </c>
      <c r="L2" s="35">
        <v>90000</v>
      </c>
      <c r="M2" s="35">
        <v>300000</v>
      </c>
      <c r="N2" s="35"/>
      <c r="O2" s="27">
        <v>1.6739999999999999</v>
      </c>
      <c r="P2" s="27">
        <v>1.3160000000000001</v>
      </c>
      <c r="Q2" s="27">
        <v>1.2230000000000001</v>
      </c>
      <c r="R2" s="27">
        <v>1.151</v>
      </c>
      <c r="S2" s="27">
        <v>1.085</v>
      </c>
      <c r="T2" s="27"/>
      <c r="U2" s="27">
        <v>1.597</v>
      </c>
      <c r="V2" s="27">
        <v>1.302</v>
      </c>
      <c r="W2" s="27">
        <v>1.206</v>
      </c>
      <c r="X2" s="27">
        <v>1.147</v>
      </c>
      <c r="Y2" s="27">
        <v>1.069</v>
      </c>
      <c r="Z2" s="27"/>
      <c r="AA2" s="27"/>
      <c r="AB2" s="27"/>
      <c r="AC2" s="27"/>
      <c r="AD2" s="27"/>
      <c r="AE2" s="27"/>
      <c r="AF2" s="27"/>
      <c r="AG2" s="30" t="s">
        <v>154</v>
      </c>
      <c r="AH2" s="30" t="s">
        <v>155</v>
      </c>
      <c r="AI2" s="30">
        <v>3</v>
      </c>
      <c r="AJ2" s="30">
        <v>3</v>
      </c>
      <c r="AK2" s="85">
        <v>0.5</v>
      </c>
      <c r="AL2" s="85">
        <v>0.5</v>
      </c>
      <c r="AM2" s="30">
        <v>0</v>
      </c>
      <c r="AN2" s="30">
        <v>19</v>
      </c>
      <c r="AO2" s="30">
        <v>0</v>
      </c>
      <c r="AP2" s="30">
        <v>0</v>
      </c>
      <c r="AQ2" s="30">
        <v>0</v>
      </c>
      <c r="AR2" s="30">
        <v>0</v>
      </c>
      <c r="AS2" s="30">
        <v>0</v>
      </c>
      <c r="AT2" s="30">
        <v>0</v>
      </c>
      <c r="AU2" s="30">
        <v>0</v>
      </c>
      <c r="AV2" s="30">
        <v>0</v>
      </c>
      <c r="AW2" s="30">
        <v>0</v>
      </c>
      <c r="AX2" s="30" t="s">
        <v>159</v>
      </c>
      <c r="AY2" s="30">
        <v>24</v>
      </c>
      <c r="AZ2" s="30" t="s">
        <v>159</v>
      </c>
      <c r="BA2" s="28" t="s">
        <v>55</v>
      </c>
      <c r="BB2" s="27" t="s">
        <v>152</v>
      </c>
      <c r="BC2" s="30">
        <v>100</v>
      </c>
      <c r="BD2" s="30" t="s">
        <v>153</v>
      </c>
      <c r="BE2" s="28"/>
    </row>
    <row r="3" spans="1:57" s="31" customFormat="1">
      <c r="A3" s="27">
        <v>34</v>
      </c>
      <c r="B3" s="26">
        <v>41020</v>
      </c>
      <c r="C3" s="29" t="s">
        <v>96</v>
      </c>
      <c r="D3" s="27" t="s">
        <v>150</v>
      </c>
      <c r="E3" s="26">
        <v>40999</v>
      </c>
      <c r="F3" s="28" t="s">
        <v>26</v>
      </c>
      <c r="G3" s="27" t="s">
        <v>117</v>
      </c>
      <c r="H3" s="27">
        <v>76.5</v>
      </c>
      <c r="I3" s="32" t="s">
        <v>106</v>
      </c>
      <c r="J3" s="35">
        <v>15000</v>
      </c>
      <c r="K3" s="35">
        <v>60000</v>
      </c>
      <c r="L3" s="35">
        <v>90000</v>
      </c>
      <c r="M3" s="35">
        <v>300000</v>
      </c>
      <c r="N3" s="35"/>
      <c r="O3" s="27">
        <v>1.42</v>
      </c>
      <c r="P3" s="27">
        <v>1.27</v>
      </c>
      <c r="Q3" s="27">
        <v>1.17</v>
      </c>
      <c r="R3" s="27">
        <v>1.1000000000000001</v>
      </c>
      <c r="S3" s="27">
        <v>1.04</v>
      </c>
      <c r="T3" s="27"/>
      <c r="U3" s="27">
        <v>1.35</v>
      </c>
      <c r="V3" s="27">
        <v>1.24</v>
      </c>
      <c r="W3" s="27">
        <v>1.1499999999999999</v>
      </c>
      <c r="X3" s="27">
        <v>1.0900000000000001</v>
      </c>
      <c r="Y3" s="27">
        <v>1.03</v>
      </c>
      <c r="Z3" s="27"/>
      <c r="AA3" s="27"/>
      <c r="AB3" s="27"/>
      <c r="AC3" s="27"/>
      <c r="AD3" s="27"/>
      <c r="AE3" s="27"/>
      <c r="AF3" s="27"/>
      <c r="AG3" s="30" t="s">
        <v>157</v>
      </c>
      <c r="AH3" s="30" t="s">
        <v>158</v>
      </c>
      <c r="AI3" s="30">
        <v>3</v>
      </c>
      <c r="AJ3" s="30">
        <v>3</v>
      </c>
      <c r="AK3" s="85">
        <v>0.5</v>
      </c>
      <c r="AL3" s="85">
        <v>0.5</v>
      </c>
      <c r="AM3" s="30">
        <v>0</v>
      </c>
      <c r="AN3" s="30">
        <v>0</v>
      </c>
      <c r="AO3" s="30">
        <v>10</v>
      </c>
      <c r="AP3" s="30">
        <v>0</v>
      </c>
      <c r="AQ3" s="30">
        <v>0</v>
      </c>
      <c r="AR3" s="30">
        <v>0</v>
      </c>
      <c r="AS3" s="30">
        <v>0</v>
      </c>
      <c r="AT3" s="30">
        <v>0</v>
      </c>
      <c r="AU3" s="30">
        <v>0</v>
      </c>
      <c r="AV3" s="30">
        <v>0</v>
      </c>
      <c r="AW3" s="30">
        <v>0</v>
      </c>
      <c r="AX3" s="30" t="s">
        <v>159</v>
      </c>
      <c r="AY3" s="30"/>
      <c r="AZ3" s="30" t="s">
        <v>159</v>
      </c>
      <c r="BA3" s="28"/>
      <c r="BB3" s="27"/>
      <c r="BC3" s="30"/>
      <c r="BD3" s="30" t="s">
        <v>160</v>
      </c>
      <c r="BE3" s="28" t="s">
        <v>27</v>
      </c>
    </row>
    <row r="4" spans="1:57" s="31" customFormat="1">
      <c r="A4" s="27">
        <v>50</v>
      </c>
      <c r="B4" s="26">
        <v>41020</v>
      </c>
      <c r="C4" s="29" t="s">
        <v>96</v>
      </c>
      <c r="D4" s="27" t="s">
        <v>150</v>
      </c>
      <c r="E4" s="26">
        <v>40908</v>
      </c>
      <c r="F4" s="28" t="s">
        <v>25</v>
      </c>
      <c r="G4" s="27" t="s">
        <v>34</v>
      </c>
      <c r="H4" s="27">
        <v>85</v>
      </c>
      <c r="I4" s="32" t="s">
        <v>106</v>
      </c>
      <c r="J4" s="35">
        <v>15000</v>
      </c>
      <c r="K4" s="35">
        <v>60000</v>
      </c>
      <c r="L4" s="35">
        <v>90000</v>
      </c>
      <c r="M4" s="35">
        <v>300000</v>
      </c>
      <c r="N4" s="35"/>
      <c r="O4" s="27">
        <v>1.75</v>
      </c>
      <c r="P4" s="27">
        <v>1.54</v>
      </c>
      <c r="Q4" s="27">
        <v>1.4</v>
      </c>
      <c r="R4" s="27">
        <v>1.31</v>
      </c>
      <c r="S4" s="27">
        <v>1.23</v>
      </c>
      <c r="T4" s="27"/>
      <c r="U4" s="27">
        <v>1.48</v>
      </c>
      <c r="V4" s="27">
        <v>1.33</v>
      </c>
      <c r="W4" s="27">
        <v>1.2</v>
      </c>
      <c r="X4" s="27">
        <v>1.1299999999999999</v>
      </c>
      <c r="Y4" s="27">
        <v>1.05</v>
      </c>
      <c r="Z4" s="27"/>
      <c r="AA4" s="27"/>
      <c r="AB4" s="27"/>
      <c r="AC4" s="27"/>
      <c r="AD4" s="27"/>
      <c r="AE4" s="27"/>
      <c r="AF4" s="27"/>
      <c r="AG4" s="30" t="s">
        <v>157</v>
      </c>
      <c r="AH4" s="30" t="s">
        <v>158</v>
      </c>
      <c r="AI4" s="30">
        <v>3</v>
      </c>
      <c r="AJ4" s="30">
        <v>3</v>
      </c>
      <c r="AK4" s="85">
        <v>0.5</v>
      </c>
      <c r="AL4" s="85">
        <v>0.5</v>
      </c>
      <c r="AM4" s="30">
        <v>0</v>
      </c>
      <c r="AN4" s="30">
        <v>0</v>
      </c>
      <c r="AO4" s="30">
        <v>0</v>
      </c>
      <c r="AP4" s="30">
        <v>16</v>
      </c>
      <c r="AQ4" s="30">
        <v>0</v>
      </c>
      <c r="AR4" s="30">
        <v>0</v>
      </c>
      <c r="AS4" s="30">
        <v>0</v>
      </c>
      <c r="AT4" s="30">
        <v>0</v>
      </c>
      <c r="AU4" s="30">
        <v>0</v>
      </c>
      <c r="AV4" s="30">
        <v>0</v>
      </c>
      <c r="AW4" s="30">
        <v>12</v>
      </c>
      <c r="AX4" s="30" t="s">
        <v>157</v>
      </c>
      <c r="AY4" s="30"/>
      <c r="AZ4" s="30" t="s">
        <v>159</v>
      </c>
      <c r="BA4" s="28"/>
      <c r="BB4" s="27"/>
      <c r="BC4" s="30"/>
      <c r="BD4" s="30" t="s">
        <v>91</v>
      </c>
      <c r="BE4" s="28"/>
    </row>
    <row r="5" spans="1:57" s="31" customFormat="1">
      <c r="A5" s="27">
        <v>17</v>
      </c>
      <c r="B5" s="26">
        <v>41020</v>
      </c>
      <c r="C5" s="29" t="s">
        <v>96</v>
      </c>
      <c r="D5" s="27" t="s">
        <v>150</v>
      </c>
      <c r="E5" s="26">
        <v>40908</v>
      </c>
      <c r="F5" s="28" t="s">
        <v>92</v>
      </c>
      <c r="G5" s="27" t="s">
        <v>143</v>
      </c>
      <c r="H5" s="27">
        <v>96</v>
      </c>
      <c r="I5" s="32" t="s">
        <v>106</v>
      </c>
      <c r="J5" s="35">
        <v>15000</v>
      </c>
      <c r="K5" s="35">
        <v>60000</v>
      </c>
      <c r="L5" s="35">
        <v>90000</v>
      </c>
      <c r="M5" s="35">
        <v>300000</v>
      </c>
      <c r="N5" s="35"/>
      <c r="O5" s="27">
        <v>1.5429999999999999</v>
      </c>
      <c r="P5" s="27">
        <v>1.363</v>
      </c>
      <c r="Q5" s="27">
        <v>1.2450000000000001</v>
      </c>
      <c r="R5" s="27">
        <v>1.1639999999999999</v>
      </c>
      <c r="S5" s="27">
        <v>1.093</v>
      </c>
      <c r="T5" s="27"/>
      <c r="U5" s="27">
        <v>1.4450000000000001</v>
      </c>
      <c r="V5" s="27">
        <v>1.306</v>
      </c>
      <c r="W5" s="27">
        <v>1.1970000000000001</v>
      </c>
      <c r="X5" s="27">
        <v>1.133</v>
      </c>
      <c r="Y5" s="27">
        <v>1.0629999999999999</v>
      </c>
      <c r="Z5" s="27"/>
      <c r="AA5" s="27"/>
      <c r="AB5" s="27"/>
      <c r="AC5" s="27"/>
      <c r="AD5" s="27"/>
      <c r="AE5" s="27"/>
      <c r="AF5" s="27"/>
      <c r="AG5" s="30" t="s">
        <v>157</v>
      </c>
      <c r="AH5" s="30" t="s">
        <v>158</v>
      </c>
      <c r="AI5" s="30">
        <v>3</v>
      </c>
      <c r="AJ5" s="30">
        <v>3</v>
      </c>
      <c r="AK5" s="85">
        <v>0.5</v>
      </c>
      <c r="AL5" s="85">
        <v>0.5</v>
      </c>
      <c r="AM5" s="30">
        <v>0</v>
      </c>
      <c r="AN5" s="30">
        <v>22</v>
      </c>
      <c r="AO5" s="30">
        <v>0</v>
      </c>
      <c r="AP5" s="30">
        <v>0</v>
      </c>
      <c r="AQ5" s="30">
        <v>0</v>
      </c>
      <c r="AR5" s="30">
        <v>0</v>
      </c>
      <c r="AS5" s="30">
        <v>0</v>
      </c>
      <c r="AT5" s="30">
        <v>0</v>
      </c>
      <c r="AU5" s="30">
        <v>0</v>
      </c>
      <c r="AV5" s="30">
        <v>0</v>
      </c>
      <c r="AW5" s="30">
        <v>24</v>
      </c>
      <c r="AX5" s="30" t="s">
        <v>157</v>
      </c>
      <c r="AY5" s="30">
        <v>24</v>
      </c>
      <c r="AZ5" s="30" t="s">
        <v>159</v>
      </c>
      <c r="BA5" s="28"/>
      <c r="BB5" s="27"/>
      <c r="BC5" s="30"/>
      <c r="BD5" s="30" t="s">
        <v>160</v>
      </c>
      <c r="BE5" s="28"/>
    </row>
    <row r="6" spans="1:57" s="31" customFormat="1">
      <c r="A6" s="27">
        <v>25</v>
      </c>
      <c r="B6" s="26">
        <v>41020</v>
      </c>
      <c r="C6" s="29" t="s">
        <v>96</v>
      </c>
      <c r="D6" s="27" t="s">
        <v>150</v>
      </c>
      <c r="E6" s="26">
        <v>40912</v>
      </c>
      <c r="F6" s="28" t="s">
        <v>30</v>
      </c>
      <c r="G6" s="27" t="s">
        <v>116</v>
      </c>
      <c r="H6" s="27">
        <v>72.64</v>
      </c>
      <c r="I6" s="32" t="s">
        <v>106</v>
      </c>
      <c r="J6" s="35">
        <v>15208</v>
      </c>
      <c r="K6" s="35">
        <v>60833</v>
      </c>
      <c r="L6" s="35">
        <v>91250</v>
      </c>
      <c r="M6" s="35">
        <v>304167</v>
      </c>
      <c r="N6" s="35"/>
      <c r="O6" s="27">
        <v>1.24</v>
      </c>
      <c r="P6" s="27">
        <v>1.1200000000000001</v>
      </c>
      <c r="Q6" s="27">
        <v>1.03</v>
      </c>
      <c r="R6" s="27">
        <v>0.97</v>
      </c>
      <c r="S6" s="27">
        <v>0.93</v>
      </c>
      <c r="T6" s="27"/>
      <c r="U6" s="27">
        <v>1.19</v>
      </c>
      <c r="V6" s="27">
        <v>1.0900000000000001</v>
      </c>
      <c r="W6" s="27">
        <v>1.02</v>
      </c>
      <c r="X6" s="27">
        <v>0.97</v>
      </c>
      <c r="Y6" s="27">
        <v>0.92</v>
      </c>
      <c r="Z6" s="27"/>
      <c r="AA6" s="27"/>
      <c r="AB6" s="27"/>
      <c r="AC6" s="27"/>
      <c r="AD6" s="27"/>
      <c r="AE6" s="27"/>
      <c r="AF6" s="27"/>
      <c r="AG6" s="30" t="s">
        <v>157</v>
      </c>
      <c r="AH6" s="30" t="s">
        <v>158</v>
      </c>
      <c r="AI6" s="30">
        <v>3</v>
      </c>
      <c r="AJ6" s="30">
        <v>3</v>
      </c>
      <c r="AK6" s="85">
        <v>0.5</v>
      </c>
      <c r="AL6" s="85">
        <v>0.5</v>
      </c>
      <c r="AM6" s="30">
        <v>0</v>
      </c>
      <c r="AN6" s="30">
        <v>0</v>
      </c>
      <c r="AO6" s="30">
        <v>0</v>
      </c>
      <c r="AP6" s="30">
        <v>0</v>
      </c>
      <c r="AQ6" s="30">
        <v>0</v>
      </c>
      <c r="AR6" s="30">
        <v>0</v>
      </c>
      <c r="AS6" s="30">
        <v>0</v>
      </c>
      <c r="AT6" s="30">
        <v>0</v>
      </c>
      <c r="AU6" s="30">
        <v>0</v>
      </c>
      <c r="AV6" s="30">
        <v>0</v>
      </c>
      <c r="AW6" s="30">
        <v>36</v>
      </c>
      <c r="AX6" s="30" t="s">
        <v>159</v>
      </c>
      <c r="AY6" s="30"/>
      <c r="AZ6" s="30" t="s">
        <v>159</v>
      </c>
      <c r="BA6" s="28"/>
      <c r="BB6" s="27"/>
      <c r="BC6" s="30"/>
      <c r="BD6" s="30" t="s">
        <v>160</v>
      </c>
      <c r="BE6" s="28"/>
    </row>
    <row r="7" spans="1:57" s="31" customFormat="1">
      <c r="A7" s="27">
        <v>42</v>
      </c>
      <c r="B7" s="26">
        <v>41020</v>
      </c>
      <c r="C7" s="29" t="s">
        <v>96</v>
      </c>
      <c r="D7" s="27" t="s">
        <v>150</v>
      </c>
      <c r="E7" s="26">
        <v>40969</v>
      </c>
      <c r="F7" s="27" t="s">
        <v>33</v>
      </c>
      <c r="G7" s="27" t="s">
        <v>34</v>
      </c>
      <c r="H7" s="27">
        <v>87.53</v>
      </c>
      <c r="I7" s="32" t="s">
        <v>106</v>
      </c>
      <c r="J7" s="35">
        <v>15000</v>
      </c>
      <c r="K7" s="35">
        <v>60000</v>
      </c>
      <c r="L7" s="35">
        <v>90000</v>
      </c>
      <c r="M7" s="35">
        <v>300000</v>
      </c>
      <c r="N7" s="35"/>
      <c r="O7" s="27">
        <v>1.2170000000000001</v>
      </c>
      <c r="P7" s="27">
        <v>1.091</v>
      </c>
      <c r="Q7" s="27">
        <v>1.004</v>
      </c>
      <c r="R7" s="27">
        <v>0.94599999999999995</v>
      </c>
      <c r="S7" s="27">
        <v>0.89600000000000002</v>
      </c>
      <c r="T7" s="27"/>
      <c r="U7" s="27">
        <v>1.105</v>
      </c>
      <c r="V7" s="27">
        <v>1.008</v>
      </c>
      <c r="W7" s="27">
        <v>0.93200000000000005</v>
      </c>
      <c r="X7" s="27">
        <v>0.88700000000000001</v>
      </c>
      <c r="Y7" s="27">
        <v>0.83699999999999997</v>
      </c>
      <c r="Z7" s="27"/>
      <c r="AA7" s="27"/>
      <c r="AB7" s="27"/>
      <c r="AC7" s="27"/>
      <c r="AD7" s="27"/>
      <c r="AE7" s="27"/>
      <c r="AF7" s="27"/>
      <c r="AG7" s="30" t="s">
        <v>157</v>
      </c>
      <c r="AH7" s="30" t="s">
        <v>158</v>
      </c>
      <c r="AI7" s="30">
        <v>3</v>
      </c>
      <c r="AJ7" s="30">
        <v>3</v>
      </c>
      <c r="AK7" s="85">
        <v>0.5</v>
      </c>
      <c r="AL7" s="85">
        <v>0.5</v>
      </c>
      <c r="AM7" s="30">
        <v>0</v>
      </c>
      <c r="AN7" s="30">
        <v>0</v>
      </c>
      <c r="AO7" s="30">
        <v>0</v>
      </c>
      <c r="AP7" s="30">
        <v>0</v>
      </c>
      <c r="AQ7" s="30">
        <v>0</v>
      </c>
      <c r="AR7" s="30">
        <v>0</v>
      </c>
      <c r="AS7" s="30">
        <v>0</v>
      </c>
      <c r="AT7" s="30">
        <v>0</v>
      </c>
      <c r="AU7" s="30">
        <v>0</v>
      </c>
      <c r="AV7" s="30">
        <v>0</v>
      </c>
      <c r="AW7" s="30">
        <v>0</v>
      </c>
      <c r="AX7" s="30" t="s">
        <v>159</v>
      </c>
      <c r="AY7" s="30"/>
      <c r="AZ7" s="30" t="s">
        <v>159</v>
      </c>
      <c r="BA7" s="28" t="s">
        <v>24</v>
      </c>
      <c r="BB7" s="27" t="s">
        <v>152</v>
      </c>
      <c r="BC7" s="30">
        <v>50</v>
      </c>
      <c r="BD7" s="30" t="s">
        <v>91</v>
      </c>
      <c r="BE7" s="28"/>
    </row>
    <row r="8" spans="1:57" s="31" customFormat="1">
      <c r="A8" s="27">
        <v>1</v>
      </c>
      <c r="B8" s="26">
        <v>41020</v>
      </c>
      <c r="C8" s="29" t="s">
        <v>15</v>
      </c>
      <c r="D8" s="27" t="s">
        <v>16</v>
      </c>
      <c r="E8" s="26">
        <v>40999</v>
      </c>
      <c r="F8" s="28" t="s">
        <v>17</v>
      </c>
      <c r="G8" s="27" t="s">
        <v>62</v>
      </c>
      <c r="H8" s="27">
        <v>77.739999999999995</v>
      </c>
      <c r="I8" s="32" t="s">
        <v>156</v>
      </c>
      <c r="J8" s="35">
        <v>14760</v>
      </c>
      <c r="K8" s="35">
        <v>60120</v>
      </c>
      <c r="L8" s="35">
        <v>89700</v>
      </c>
      <c r="M8" s="35">
        <v>300720</v>
      </c>
      <c r="N8" s="35"/>
      <c r="O8" s="27">
        <v>1.6879999999999999</v>
      </c>
      <c r="P8" s="27">
        <v>1.361</v>
      </c>
      <c r="Q8" s="27">
        <v>1.2130000000000001</v>
      </c>
      <c r="R8" s="27">
        <v>1.1080000000000001</v>
      </c>
      <c r="S8" s="27">
        <v>1.083</v>
      </c>
      <c r="T8" s="27"/>
      <c r="U8" s="27">
        <v>1.5860000000000001</v>
      </c>
      <c r="V8" s="27">
        <v>1.3109999999999999</v>
      </c>
      <c r="W8" s="27">
        <v>1.17</v>
      </c>
      <c r="X8" s="27">
        <v>1.081</v>
      </c>
      <c r="Y8" s="27">
        <v>1.0529999999999999</v>
      </c>
      <c r="Z8" s="27"/>
      <c r="AA8" s="27"/>
      <c r="AB8" s="27"/>
      <c r="AC8" s="27"/>
      <c r="AD8" s="27"/>
      <c r="AE8" s="27"/>
      <c r="AF8" s="27"/>
      <c r="AG8" s="30" t="s">
        <v>157</v>
      </c>
      <c r="AH8" s="30" t="s">
        <v>158</v>
      </c>
      <c r="AI8" s="30">
        <v>3</v>
      </c>
      <c r="AJ8" s="30">
        <v>3</v>
      </c>
      <c r="AK8" s="85">
        <v>0.5</v>
      </c>
      <c r="AL8" s="85">
        <v>0.5</v>
      </c>
      <c r="AM8" s="30">
        <v>0</v>
      </c>
      <c r="AN8" s="30">
        <v>15</v>
      </c>
      <c r="AO8" s="30">
        <v>0</v>
      </c>
      <c r="AP8" s="30">
        <v>0</v>
      </c>
      <c r="AQ8" s="30">
        <v>0</v>
      </c>
      <c r="AR8" s="30">
        <v>0</v>
      </c>
      <c r="AS8" s="30">
        <v>0</v>
      </c>
      <c r="AT8" s="30">
        <v>0</v>
      </c>
      <c r="AU8" s="30">
        <v>0</v>
      </c>
      <c r="AV8" s="30">
        <v>0</v>
      </c>
      <c r="AW8" s="30">
        <v>12</v>
      </c>
      <c r="AX8" s="30" t="s">
        <v>157</v>
      </c>
      <c r="AY8" s="30">
        <v>12</v>
      </c>
      <c r="AZ8" s="30" t="s">
        <v>159</v>
      </c>
      <c r="BA8" s="28"/>
      <c r="BB8" s="27"/>
      <c r="BC8" s="30"/>
      <c r="BD8" s="30" t="s">
        <v>160</v>
      </c>
      <c r="BE8" s="28"/>
    </row>
    <row r="9" spans="1:57" s="31" customFormat="1">
      <c r="A9" s="27">
        <v>33</v>
      </c>
      <c r="B9" s="26">
        <v>41020</v>
      </c>
      <c r="C9" s="29" t="s">
        <v>96</v>
      </c>
      <c r="D9" s="27" t="s">
        <v>150</v>
      </c>
      <c r="E9" s="26">
        <v>40908</v>
      </c>
      <c r="F9" s="28" t="s">
        <v>28</v>
      </c>
      <c r="G9" s="27" t="s">
        <v>29</v>
      </c>
      <c r="H9" s="27">
        <v>68</v>
      </c>
      <c r="I9" s="32" t="s">
        <v>106</v>
      </c>
      <c r="J9" s="35">
        <v>15000</v>
      </c>
      <c r="K9" s="35">
        <v>60000</v>
      </c>
      <c r="L9" s="35">
        <v>90000</v>
      </c>
      <c r="M9" s="35">
        <v>300000</v>
      </c>
      <c r="N9" s="35"/>
      <c r="O9" s="27">
        <v>1.62</v>
      </c>
      <c r="P9" s="27">
        <v>1.242</v>
      </c>
      <c r="Q9" s="27">
        <v>1.4039999999999999</v>
      </c>
      <c r="R9" s="27">
        <v>1.1339999999999999</v>
      </c>
      <c r="S9" s="27">
        <v>0.96799999999999997</v>
      </c>
      <c r="T9" s="27"/>
      <c r="U9" s="27">
        <v>1.52</v>
      </c>
      <c r="V9" s="27">
        <v>1</v>
      </c>
      <c r="W9" s="27">
        <v>0</v>
      </c>
      <c r="X9" s="27">
        <v>0</v>
      </c>
      <c r="Y9" s="27">
        <v>1.2589999999999999</v>
      </c>
      <c r="Z9" s="27"/>
      <c r="AA9" s="27"/>
      <c r="AB9" s="27"/>
      <c r="AC9" s="27"/>
      <c r="AD9" s="27"/>
      <c r="AE9" s="27"/>
      <c r="AF9" s="27"/>
      <c r="AG9" s="30" t="s">
        <v>157</v>
      </c>
      <c r="AH9" s="30" t="s">
        <v>158</v>
      </c>
      <c r="AI9" s="30">
        <v>3</v>
      </c>
      <c r="AJ9" s="30">
        <v>3</v>
      </c>
      <c r="AK9" s="85">
        <v>0.5</v>
      </c>
      <c r="AL9" s="85">
        <v>0.5</v>
      </c>
      <c r="AM9" s="30">
        <v>0</v>
      </c>
      <c r="AN9" s="30">
        <v>0</v>
      </c>
      <c r="AO9" s="30">
        <v>10</v>
      </c>
      <c r="AP9" s="30">
        <v>0</v>
      </c>
      <c r="AQ9" s="30">
        <v>0</v>
      </c>
      <c r="AR9" s="30">
        <v>0</v>
      </c>
      <c r="AS9" s="30">
        <v>0</v>
      </c>
      <c r="AT9" s="30">
        <v>0</v>
      </c>
      <c r="AU9" s="30">
        <v>0</v>
      </c>
      <c r="AV9" s="30">
        <v>0</v>
      </c>
      <c r="AW9" s="30">
        <v>24</v>
      </c>
      <c r="AX9" s="30" t="s">
        <v>157</v>
      </c>
      <c r="AY9" s="30"/>
      <c r="AZ9" s="30" t="s">
        <v>159</v>
      </c>
      <c r="BA9" s="28"/>
      <c r="BB9" s="27"/>
      <c r="BC9" s="30"/>
      <c r="BD9" s="30" t="s">
        <v>91</v>
      </c>
      <c r="BE9" s="28"/>
    </row>
    <row r="10" spans="1:57" s="31" customFormat="1">
      <c r="A10" s="27">
        <v>58</v>
      </c>
      <c r="B10" s="26">
        <v>41020</v>
      </c>
      <c r="C10" s="29" t="s">
        <v>96</v>
      </c>
      <c r="D10" s="27" t="s">
        <v>150</v>
      </c>
      <c r="E10" s="87">
        <v>40968</v>
      </c>
      <c r="F10" s="28" t="s">
        <v>83</v>
      </c>
      <c r="G10" s="27" t="s">
        <v>56</v>
      </c>
      <c r="H10" s="27">
        <v>55.75</v>
      </c>
      <c r="I10" s="32" t="s">
        <v>106</v>
      </c>
      <c r="J10" s="35">
        <v>3042</v>
      </c>
      <c r="K10" s="35">
        <v>6083</v>
      </c>
      <c r="L10" s="35">
        <v>9125</v>
      </c>
      <c r="M10" s="35">
        <v>15208</v>
      </c>
      <c r="N10" s="35"/>
      <c r="O10" s="27">
        <v>2.0459999999999998</v>
      </c>
      <c r="P10" s="27">
        <v>1.83</v>
      </c>
      <c r="Q10" s="27">
        <v>1.5629999999999999</v>
      </c>
      <c r="R10" s="27">
        <v>1.4259999999999999</v>
      </c>
      <c r="S10" s="27">
        <v>1.39</v>
      </c>
      <c r="T10" s="27"/>
      <c r="U10" s="27">
        <v>1.94</v>
      </c>
      <c r="V10" s="27">
        <v>1.75</v>
      </c>
      <c r="W10" s="27">
        <v>1.53</v>
      </c>
      <c r="X10" s="27">
        <v>1.4</v>
      </c>
      <c r="Y10" s="27">
        <v>1.37</v>
      </c>
      <c r="Z10" s="27"/>
      <c r="AA10" s="27"/>
      <c r="AB10" s="27"/>
      <c r="AC10" s="27"/>
      <c r="AD10" s="27"/>
      <c r="AE10" s="27"/>
      <c r="AF10" s="27"/>
      <c r="AG10" s="30" t="s">
        <v>157</v>
      </c>
      <c r="AH10" s="30" t="s">
        <v>158</v>
      </c>
      <c r="AI10" s="30">
        <v>3</v>
      </c>
      <c r="AJ10" s="30">
        <v>3</v>
      </c>
      <c r="AK10" s="85">
        <v>0.5</v>
      </c>
      <c r="AL10" s="85">
        <v>0.5</v>
      </c>
      <c r="AM10" s="30">
        <v>0</v>
      </c>
      <c r="AN10" s="30">
        <v>15</v>
      </c>
      <c r="AO10" s="30">
        <v>0</v>
      </c>
      <c r="AP10" s="30">
        <v>5</v>
      </c>
      <c r="AQ10" s="30">
        <v>0</v>
      </c>
      <c r="AR10" s="30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24</v>
      </c>
      <c r="AX10" s="30" t="s">
        <v>159</v>
      </c>
      <c r="AY10" s="30"/>
      <c r="AZ10" s="30" t="s">
        <v>159</v>
      </c>
      <c r="BA10" s="28" t="s">
        <v>32</v>
      </c>
      <c r="BB10" s="27" t="s">
        <v>152</v>
      </c>
      <c r="BC10" s="30">
        <v>25</v>
      </c>
      <c r="BD10" s="30" t="s">
        <v>91</v>
      </c>
      <c r="BE10" s="28"/>
    </row>
    <row r="11" spans="1:57" s="31" customFormat="1">
      <c r="A11" s="27">
        <v>10</v>
      </c>
      <c r="B11" s="26">
        <v>41020</v>
      </c>
      <c r="C11" s="29" t="s">
        <v>15</v>
      </c>
      <c r="D11" s="27" t="s">
        <v>97</v>
      </c>
      <c r="E11" s="26">
        <v>40929</v>
      </c>
      <c r="F11" s="28" t="s">
        <v>98</v>
      </c>
      <c r="G11" s="27" t="s">
        <v>54</v>
      </c>
      <c r="H11" s="27">
        <v>94.68</v>
      </c>
      <c r="I11" s="32" t="s">
        <v>107</v>
      </c>
      <c r="J11" s="35">
        <v>110000</v>
      </c>
      <c r="K11" s="35">
        <v>600000</v>
      </c>
      <c r="L11" s="35">
        <f>K11</f>
        <v>600000</v>
      </c>
      <c r="M11" s="35">
        <f>L11</f>
        <v>600000</v>
      </c>
      <c r="N11" s="35"/>
      <c r="O11" s="27">
        <v>1.5</v>
      </c>
      <c r="P11" s="27">
        <v>1.137</v>
      </c>
      <c r="Q11" s="27">
        <v>0</v>
      </c>
      <c r="R11" s="27">
        <v>0</v>
      </c>
      <c r="S11" s="27">
        <v>0.995</v>
      </c>
      <c r="T11" s="27"/>
      <c r="U11" s="27">
        <v>1.321</v>
      </c>
      <c r="V11" s="27">
        <v>1.1259999999999999</v>
      </c>
      <c r="W11" s="27">
        <v>0</v>
      </c>
      <c r="X11" s="27">
        <v>0</v>
      </c>
      <c r="Y11" s="27">
        <v>0.94</v>
      </c>
      <c r="Z11" s="27"/>
      <c r="AA11" s="27"/>
      <c r="AB11" s="27"/>
      <c r="AC11" s="27"/>
      <c r="AD11" s="27"/>
      <c r="AE11" s="27"/>
      <c r="AF11" s="27"/>
      <c r="AG11" s="30" t="s">
        <v>108</v>
      </c>
      <c r="AH11" s="30" t="s">
        <v>158</v>
      </c>
      <c r="AI11" s="30">
        <v>3</v>
      </c>
      <c r="AJ11" s="30">
        <v>3</v>
      </c>
      <c r="AK11" s="85">
        <v>0.5</v>
      </c>
      <c r="AL11" s="85">
        <v>0.5</v>
      </c>
      <c r="AM11" s="30">
        <v>0</v>
      </c>
      <c r="AN11" s="30">
        <v>19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 t="s">
        <v>159</v>
      </c>
      <c r="AY11" s="30">
        <v>24</v>
      </c>
      <c r="AZ11" s="30" t="s">
        <v>159</v>
      </c>
      <c r="BA11" s="28" t="s">
        <v>55</v>
      </c>
      <c r="BB11" s="27" t="s">
        <v>152</v>
      </c>
      <c r="BC11" s="30">
        <v>100</v>
      </c>
      <c r="BD11" s="30" t="s">
        <v>153</v>
      </c>
      <c r="BE11" s="28"/>
    </row>
    <row r="12" spans="1:57" s="31" customFormat="1">
      <c r="A12" s="27">
        <v>35</v>
      </c>
      <c r="B12" s="26">
        <v>41020</v>
      </c>
      <c r="C12" s="29" t="s">
        <v>96</v>
      </c>
      <c r="D12" s="27" t="s">
        <v>93</v>
      </c>
      <c r="E12" s="26">
        <v>40999</v>
      </c>
      <c r="F12" s="28" t="s">
        <v>26</v>
      </c>
      <c r="G12" s="27" t="s">
        <v>117</v>
      </c>
      <c r="H12" s="27">
        <v>76.5</v>
      </c>
      <c r="I12" s="32" t="s">
        <v>106</v>
      </c>
      <c r="J12" s="35">
        <v>15000</v>
      </c>
      <c r="K12" s="35">
        <v>60000</v>
      </c>
      <c r="L12" s="35">
        <v>90000</v>
      </c>
      <c r="M12" s="35">
        <v>300000</v>
      </c>
      <c r="N12" s="35"/>
      <c r="O12" s="27">
        <v>1.42</v>
      </c>
      <c r="P12" s="27">
        <v>1.27</v>
      </c>
      <c r="Q12" s="27">
        <v>1.17</v>
      </c>
      <c r="R12" s="27">
        <v>1.1000000000000001</v>
      </c>
      <c r="S12" s="27">
        <v>1.04</v>
      </c>
      <c r="T12" s="27"/>
      <c r="U12" s="27">
        <v>1.35</v>
      </c>
      <c r="V12" s="27">
        <v>1.24</v>
      </c>
      <c r="W12" s="27">
        <v>1.1499999999999999</v>
      </c>
      <c r="X12" s="27">
        <v>1.0900000000000001</v>
      </c>
      <c r="Y12" s="27">
        <v>1.03</v>
      </c>
      <c r="Z12" s="27"/>
      <c r="AA12" s="27"/>
      <c r="AB12" s="27"/>
      <c r="AC12" s="27"/>
      <c r="AD12" s="27"/>
      <c r="AE12" s="27"/>
      <c r="AF12" s="27"/>
      <c r="AG12" s="30" t="s">
        <v>157</v>
      </c>
      <c r="AH12" s="30" t="s">
        <v>158</v>
      </c>
      <c r="AI12" s="30">
        <v>3</v>
      </c>
      <c r="AJ12" s="30">
        <v>3</v>
      </c>
      <c r="AK12" s="85">
        <v>0.5</v>
      </c>
      <c r="AL12" s="85">
        <v>0.5</v>
      </c>
      <c r="AM12" s="30">
        <v>0</v>
      </c>
      <c r="AN12" s="30">
        <v>0</v>
      </c>
      <c r="AO12" s="30">
        <v>10</v>
      </c>
      <c r="AP12" s="30">
        <v>0</v>
      </c>
      <c r="AQ12" s="30">
        <v>0</v>
      </c>
      <c r="AR12" s="30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 t="s">
        <v>159</v>
      </c>
      <c r="AY12" s="30"/>
      <c r="AZ12" s="30" t="s">
        <v>159</v>
      </c>
      <c r="BA12" s="28"/>
      <c r="BB12" s="27"/>
      <c r="BC12" s="30"/>
      <c r="BD12" s="30" t="s">
        <v>160</v>
      </c>
      <c r="BE12" s="28" t="s">
        <v>27</v>
      </c>
    </row>
    <row r="13" spans="1:57" s="31" customFormat="1">
      <c r="A13" s="27">
        <v>51</v>
      </c>
      <c r="B13" s="26">
        <v>41020</v>
      </c>
      <c r="C13" s="29" t="s">
        <v>96</v>
      </c>
      <c r="D13" s="27" t="s">
        <v>93</v>
      </c>
      <c r="E13" s="26">
        <v>40908</v>
      </c>
      <c r="F13" s="28" t="s">
        <v>25</v>
      </c>
      <c r="G13" s="27" t="s">
        <v>34</v>
      </c>
      <c r="H13" s="27">
        <v>85</v>
      </c>
      <c r="I13" s="32" t="s">
        <v>106</v>
      </c>
      <c r="J13" s="35">
        <v>15000</v>
      </c>
      <c r="K13" s="35">
        <v>60000</v>
      </c>
      <c r="L13" s="35">
        <v>90000</v>
      </c>
      <c r="M13" s="35">
        <v>300000</v>
      </c>
      <c r="N13" s="35"/>
      <c r="O13" s="27">
        <v>1.75</v>
      </c>
      <c r="P13" s="27">
        <v>1.54</v>
      </c>
      <c r="Q13" s="27">
        <v>1.4</v>
      </c>
      <c r="R13" s="27">
        <v>1.31</v>
      </c>
      <c r="S13" s="27">
        <v>1.23</v>
      </c>
      <c r="T13" s="27"/>
      <c r="U13" s="27">
        <v>1.48</v>
      </c>
      <c r="V13" s="27">
        <v>1.33</v>
      </c>
      <c r="W13" s="27">
        <v>1.2</v>
      </c>
      <c r="X13" s="27">
        <v>1.1299999999999999</v>
      </c>
      <c r="Y13" s="27">
        <v>1.05</v>
      </c>
      <c r="Z13" s="27"/>
      <c r="AA13" s="27"/>
      <c r="AB13" s="27"/>
      <c r="AC13" s="27"/>
      <c r="AD13" s="27"/>
      <c r="AE13" s="27"/>
      <c r="AF13" s="27"/>
      <c r="AG13" s="30" t="s">
        <v>157</v>
      </c>
      <c r="AH13" s="30" t="s">
        <v>158</v>
      </c>
      <c r="AI13" s="30">
        <v>3</v>
      </c>
      <c r="AJ13" s="30">
        <v>3</v>
      </c>
      <c r="AK13" s="85">
        <v>0.5</v>
      </c>
      <c r="AL13" s="85">
        <v>0.5</v>
      </c>
      <c r="AM13" s="30">
        <v>0</v>
      </c>
      <c r="AN13" s="30">
        <v>0</v>
      </c>
      <c r="AO13" s="30">
        <v>0</v>
      </c>
      <c r="AP13" s="30">
        <v>16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12</v>
      </c>
      <c r="AX13" s="30" t="s">
        <v>157</v>
      </c>
      <c r="AY13" s="30"/>
      <c r="AZ13" s="30" t="s">
        <v>159</v>
      </c>
      <c r="BA13" s="28"/>
      <c r="BB13" s="27"/>
      <c r="BC13" s="30"/>
      <c r="BD13" s="30" t="s">
        <v>91</v>
      </c>
      <c r="BE13" s="28"/>
    </row>
    <row r="14" spans="1:57" s="31" customFormat="1">
      <c r="A14" s="27">
        <v>18</v>
      </c>
      <c r="B14" s="26">
        <v>41020</v>
      </c>
      <c r="C14" s="29" t="s">
        <v>96</v>
      </c>
      <c r="D14" s="27" t="s">
        <v>93</v>
      </c>
      <c r="E14" s="26">
        <v>40908</v>
      </c>
      <c r="F14" s="28" t="s">
        <v>92</v>
      </c>
      <c r="G14" s="27" t="s">
        <v>143</v>
      </c>
      <c r="H14" s="27">
        <v>98</v>
      </c>
      <c r="I14" s="32" t="s">
        <v>106</v>
      </c>
      <c r="J14" s="35">
        <v>15000</v>
      </c>
      <c r="K14" s="35">
        <v>60000</v>
      </c>
      <c r="L14" s="35">
        <v>90000</v>
      </c>
      <c r="M14" s="35">
        <v>300000</v>
      </c>
      <c r="N14" s="35"/>
      <c r="O14" s="27">
        <v>1.534</v>
      </c>
      <c r="P14" s="27">
        <v>1.355</v>
      </c>
      <c r="Q14" s="27">
        <v>1.2370000000000001</v>
      </c>
      <c r="R14" s="27">
        <v>1.1599999999999999</v>
      </c>
      <c r="S14" s="27">
        <v>1.0900000000000001</v>
      </c>
      <c r="T14" s="27"/>
      <c r="U14" s="27">
        <v>1.462</v>
      </c>
      <c r="V14" s="27">
        <v>1.3220000000000001</v>
      </c>
      <c r="W14" s="27">
        <v>1.212</v>
      </c>
      <c r="X14" s="27">
        <v>1.1499999999999999</v>
      </c>
      <c r="Y14" s="27">
        <v>1.08</v>
      </c>
      <c r="Z14" s="27"/>
      <c r="AA14" s="27"/>
      <c r="AB14" s="27"/>
      <c r="AC14" s="27"/>
      <c r="AD14" s="27"/>
      <c r="AE14" s="27"/>
      <c r="AF14" s="27"/>
      <c r="AG14" s="30" t="s">
        <v>157</v>
      </c>
      <c r="AH14" s="30" t="s">
        <v>158</v>
      </c>
      <c r="AI14" s="30">
        <v>3</v>
      </c>
      <c r="AJ14" s="30">
        <v>3</v>
      </c>
      <c r="AK14" s="85">
        <v>0.5</v>
      </c>
      <c r="AL14" s="85">
        <v>0.5</v>
      </c>
      <c r="AM14" s="30">
        <v>0</v>
      </c>
      <c r="AN14" s="30">
        <v>22</v>
      </c>
      <c r="AO14" s="30">
        <v>0</v>
      </c>
      <c r="AP14" s="30">
        <v>0</v>
      </c>
      <c r="AQ14" s="30">
        <v>0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24</v>
      </c>
      <c r="AX14" s="30" t="s">
        <v>157</v>
      </c>
      <c r="AY14" s="30">
        <v>24</v>
      </c>
      <c r="AZ14" s="30" t="s">
        <v>159</v>
      </c>
      <c r="BA14" s="28"/>
      <c r="BB14" s="27"/>
      <c r="BC14" s="30"/>
      <c r="BD14" s="30" t="s">
        <v>160</v>
      </c>
      <c r="BE14" s="28"/>
    </row>
    <row r="15" spans="1:57" s="31" customFormat="1">
      <c r="A15" s="27">
        <v>26</v>
      </c>
      <c r="B15" s="26">
        <v>41020</v>
      </c>
      <c r="C15" s="29" t="s">
        <v>96</v>
      </c>
      <c r="D15" s="27" t="s">
        <v>93</v>
      </c>
      <c r="E15" s="26">
        <v>40912</v>
      </c>
      <c r="F15" s="28" t="s">
        <v>30</v>
      </c>
      <c r="G15" s="27" t="s">
        <v>116</v>
      </c>
      <c r="H15" s="27">
        <v>72.64</v>
      </c>
      <c r="I15" s="32" t="s">
        <v>106</v>
      </c>
      <c r="J15" s="35">
        <v>15208</v>
      </c>
      <c r="K15" s="35">
        <v>60833</v>
      </c>
      <c r="L15" s="35">
        <v>91250</v>
      </c>
      <c r="M15" s="35">
        <v>304167</v>
      </c>
      <c r="N15" s="35"/>
      <c r="O15" s="27">
        <v>1.25</v>
      </c>
      <c r="P15" s="27">
        <v>1.1200000000000001</v>
      </c>
      <c r="Q15" s="27">
        <v>1.04</v>
      </c>
      <c r="R15" s="27">
        <v>0.98</v>
      </c>
      <c r="S15" s="27">
        <v>0.93</v>
      </c>
      <c r="T15" s="27"/>
      <c r="U15" s="27">
        <v>1.2</v>
      </c>
      <c r="V15" s="27">
        <v>1.1000000000000001</v>
      </c>
      <c r="W15" s="27">
        <v>1.02</v>
      </c>
      <c r="X15" s="27">
        <v>0.98</v>
      </c>
      <c r="Y15" s="27">
        <v>0.93</v>
      </c>
      <c r="Z15" s="27"/>
      <c r="AA15" s="27"/>
      <c r="AB15" s="27"/>
      <c r="AC15" s="27"/>
      <c r="AD15" s="27"/>
      <c r="AE15" s="27"/>
      <c r="AF15" s="27"/>
      <c r="AG15" s="30" t="s">
        <v>157</v>
      </c>
      <c r="AH15" s="30" t="s">
        <v>158</v>
      </c>
      <c r="AI15" s="30">
        <v>3</v>
      </c>
      <c r="AJ15" s="30">
        <v>3</v>
      </c>
      <c r="AK15" s="85">
        <v>0.5</v>
      </c>
      <c r="AL15" s="85">
        <v>0.5</v>
      </c>
      <c r="AM15" s="30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36</v>
      </c>
      <c r="AX15" s="30" t="s">
        <v>31</v>
      </c>
      <c r="AY15" s="30"/>
      <c r="AZ15" s="30" t="s">
        <v>159</v>
      </c>
      <c r="BA15" s="28"/>
      <c r="BB15" s="27"/>
      <c r="BC15" s="30"/>
      <c r="BD15" s="30" t="s">
        <v>160</v>
      </c>
      <c r="BE15" s="28"/>
    </row>
    <row r="16" spans="1:57" s="31" customFormat="1">
      <c r="A16" s="27">
        <v>43</v>
      </c>
      <c r="B16" s="26">
        <v>41020</v>
      </c>
      <c r="C16" s="29" t="s">
        <v>96</v>
      </c>
      <c r="D16" s="27" t="s">
        <v>93</v>
      </c>
      <c r="E16" s="26">
        <v>40969</v>
      </c>
      <c r="F16" s="27" t="s">
        <v>33</v>
      </c>
      <c r="G16" s="27" t="s">
        <v>34</v>
      </c>
      <c r="H16" s="27">
        <v>87.53</v>
      </c>
      <c r="I16" s="32" t="s">
        <v>106</v>
      </c>
      <c r="J16" s="35">
        <v>15000</v>
      </c>
      <c r="K16" s="35">
        <v>60000</v>
      </c>
      <c r="L16" s="35">
        <v>90000</v>
      </c>
      <c r="M16" s="35">
        <v>300000</v>
      </c>
      <c r="N16" s="35"/>
      <c r="O16" s="27">
        <v>1.2170000000000001</v>
      </c>
      <c r="P16" s="27">
        <v>1.091</v>
      </c>
      <c r="Q16" s="27">
        <v>1.004</v>
      </c>
      <c r="R16" s="27">
        <v>0.94599999999999995</v>
      </c>
      <c r="S16" s="27">
        <v>0.89600000000000002</v>
      </c>
      <c r="T16" s="27"/>
      <c r="U16" s="27">
        <v>1.105</v>
      </c>
      <c r="V16" s="27">
        <v>1.008</v>
      </c>
      <c r="W16" s="27">
        <v>0.93200000000000005</v>
      </c>
      <c r="X16" s="27">
        <v>0.88700000000000001</v>
      </c>
      <c r="Y16" s="27">
        <v>0.83699999999999997</v>
      </c>
      <c r="Z16" s="27"/>
      <c r="AA16" s="27"/>
      <c r="AB16" s="27"/>
      <c r="AC16" s="27"/>
      <c r="AD16" s="27"/>
      <c r="AE16" s="27"/>
      <c r="AF16" s="27"/>
      <c r="AG16" s="30" t="s">
        <v>157</v>
      </c>
      <c r="AH16" s="30" t="s">
        <v>158</v>
      </c>
      <c r="AI16" s="30">
        <v>3</v>
      </c>
      <c r="AJ16" s="30">
        <v>3</v>
      </c>
      <c r="AK16" s="85">
        <v>0.5</v>
      </c>
      <c r="AL16" s="85">
        <v>0.5</v>
      </c>
      <c r="AM16" s="30">
        <v>0</v>
      </c>
      <c r="AN16" s="30">
        <v>0</v>
      </c>
      <c r="AO16" s="30">
        <v>0</v>
      </c>
      <c r="AP16" s="30">
        <v>0</v>
      </c>
      <c r="AQ16" s="30">
        <v>0</v>
      </c>
      <c r="AR16" s="30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 t="s">
        <v>159</v>
      </c>
      <c r="AY16" s="30"/>
      <c r="AZ16" s="30" t="s">
        <v>159</v>
      </c>
      <c r="BA16" s="28" t="s">
        <v>24</v>
      </c>
      <c r="BB16" s="27" t="s">
        <v>152</v>
      </c>
      <c r="BC16" s="30">
        <v>50</v>
      </c>
      <c r="BD16" s="30" t="s">
        <v>91</v>
      </c>
      <c r="BE16" s="28"/>
    </row>
    <row r="17" spans="1:57" s="31" customFormat="1">
      <c r="A17" s="27">
        <v>2</v>
      </c>
      <c r="B17" s="26">
        <v>41020</v>
      </c>
      <c r="C17" s="29" t="s">
        <v>134</v>
      </c>
      <c r="D17" s="27" t="s">
        <v>135</v>
      </c>
      <c r="E17" s="26">
        <v>40999</v>
      </c>
      <c r="F17" s="28" t="s">
        <v>136</v>
      </c>
      <c r="G17" s="27" t="s">
        <v>62</v>
      </c>
      <c r="H17" s="27">
        <v>84.96</v>
      </c>
      <c r="I17" s="32" t="s">
        <v>137</v>
      </c>
      <c r="J17" s="35">
        <v>14760</v>
      </c>
      <c r="K17" s="35">
        <v>60120</v>
      </c>
      <c r="L17" s="35">
        <v>89700</v>
      </c>
      <c r="M17" s="35">
        <v>300720</v>
      </c>
      <c r="N17" s="35"/>
      <c r="O17" s="27">
        <v>1.6240000000000001</v>
      </c>
      <c r="P17" s="27">
        <v>1.3180000000000001</v>
      </c>
      <c r="Q17" s="27">
        <v>1.212</v>
      </c>
      <c r="R17" s="27">
        <v>1.1910000000000001</v>
      </c>
      <c r="S17" s="27">
        <v>1.175</v>
      </c>
      <c r="T17" s="27"/>
      <c r="U17" s="27">
        <v>1.611</v>
      </c>
      <c r="V17" s="27">
        <v>1.3120000000000001</v>
      </c>
      <c r="W17" s="27">
        <v>1.206</v>
      </c>
      <c r="X17" s="27">
        <v>1.167</v>
      </c>
      <c r="Y17" s="27">
        <v>1.167</v>
      </c>
      <c r="Z17" s="27"/>
      <c r="AA17" s="27"/>
      <c r="AB17" s="27"/>
      <c r="AC17" s="27"/>
      <c r="AD17" s="27"/>
      <c r="AE17" s="27"/>
      <c r="AF17" s="27"/>
      <c r="AG17" s="30" t="s">
        <v>157</v>
      </c>
      <c r="AH17" s="30" t="s">
        <v>158</v>
      </c>
      <c r="AI17" s="30">
        <v>3</v>
      </c>
      <c r="AJ17" s="30">
        <v>3</v>
      </c>
      <c r="AK17" s="85">
        <v>0.5</v>
      </c>
      <c r="AL17" s="85">
        <v>0.5</v>
      </c>
      <c r="AM17" s="30">
        <v>0</v>
      </c>
      <c r="AN17" s="30">
        <v>15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12</v>
      </c>
      <c r="AX17" s="30" t="s">
        <v>157</v>
      </c>
      <c r="AY17" s="30">
        <v>12</v>
      </c>
      <c r="AZ17" s="30" t="s">
        <v>159</v>
      </c>
      <c r="BA17" s="28"/>
      <c r="BB17" s="27"/>
      <c r="BC17" s="30"/>
      <c r="BD17" s="30" t="s">
        <v>160</v>
      </c>
      <c r="BE17" s="28"/>
    </row>
    <row r="18" spans="1:57" s="31" customFormat="1">
      <c r="A18" s="27">
        <v>59</v>
      </c>
      <c r="B18" s="26">
        <v>41020</v>
      </c>
      <c r="C18" s="29" t="s">
        <v>96</v>
      </c>
      <c r="D18" s="27" t="s">
        <v>93</v>
      </c>
      <c r="E18" s="87">
        <v>40968</v>
      </c>
      <c r="F18" s="28" t="s">
        <v>83</v>
      </c>
      <c r="G18" s="27" t="s">
        <v>56</v>
      </c>
      <c r="H18" s="27">
        <v>55.75</v>
      </c>
      <c r="I18" s="32" t="s">
        <v>106</v>
      </c>
      <c r="J18" s="35">
        <v>3042</v>
      </c>
      <c r="K18" s="35">
        <v>6083</v>
      </c>
      <c r="L18" s="35">
        <v>9125</v>
      </c>
      <c r="M18" s="35">
        <v>15208</v>
      </c>
      <c r="N18" s="35"/>
      <c r="O18" s="27">
        <v>2.0459999999999998</v>
      </c>
      <c r="P18" s="27">
        <v>1.83</v>
      </c>
      <c r="Q18" s="27">
        <v>1.5629999999999999</v>
      </c>
      <c r="R18" s="27">
        <v>1.4259999999999999</v>
      </c>
      <c r="S18" s="27">
        <v>1.39</v>
      </c>
      <c r="T18" s="27"/>
      <c r="U18" s="27">
        <v>1.94</v>
      </c>
      <c r="V18" s="27">
        <v>1.75</v>
      </c>
      <c r="W18" s="27">
        <v>1.53</v>
      </c>
      <c r="X18" s="27">
        <v>1.4</v>
      </c>
      <c r="Y18" s="27">
        <v>1.37</v>
      </c>
      <c r="Z18" s="27"/>
      <c r="AA18" s="27"/>
      <c r="AB18" s="27"/>
      <c r="AC18" s="27"/>
      <c r="AD18" s="27"/>
      <c r="AE18" s="27"/>
      <c r="AF18" s="27"/>
      <c r="AG18" s="30" t="s">
        <v>157</v>
      </c>
      <c r="AH18" s="30" t="s">
        <v>158</v>
      </c>
      <c r="AI18" s="30">
        <v>3</v>
      </c>
      <c r="AJ18" s="30">
        <v>3</v>
      </c>
      <c r="AK18" s="85">
        <v>0.5</v>
      </c>
      <c r="AL18" s="85">
        <v>0.5</v>
      </c>
      <c r="AM18" s="30">
        <v>0</v>
      </c>
      <c r="AN18" s="30">
        <v>15</v>
      </c>
      <c r="AO18" s="30">
        <v>0</v>
      </c>
      <c r="AP18" s="30">
        <v>5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24</v>
      </c>
      <c r="AX18" s="30" t="s">
        <v>159</v>
      </c>
      <c r="AY18" s="30"/>
      <c r="AZ18" s="30" t="s">
        <v>159</v>
      </c>
      <c r="BA18" s="28" t="s">
        <v>32</v>
      </c>
      <c r="BB18" s="27" t="s">
        <v>152</v>
      </c>
      <c r="BC18" s="30">
        <v>25</v>
      </c>
      <c r="BD18" s="30" t="s">
        <v>91</v>
      </c>
      <c r="BE18" s="28"/>
    </row>
    <row r="19" spans="1:57" s="31" customFormat="1">
      <c r="A19" s="27">
        <v>15</v>
      </c>
      <c r="B19" s="26">
        <v>41020</v>
      </c>
      <c r="C19" s="29" t="s">
        <v>15</v>
      </c>
      <c r="D19" s="27" t="s">
        <v>149</v>
      </c>
      <c r="E19" s="26">
        <v>40929</v>
      </c>
      <c r="F19" s="28" t="s">
        <v>82</v>
      </c>
      <c r="G19" s="27" t="s">
        <v>54</v>
      </c>
      <c r="H19" s="27">
        <v>77.11</v>
      </c>
      <c r="I19" s="32" t="s">
        <v>106</v>
      </c>
      <c r="J19" s="35">
        <v>100000</v>
      </c>
      <c r="K19" s="35">
        <v>550000</v>
      </c>
      <c r="L19" s="35">
        <f>K19</f>
        <v>550000</v>
      </c>
      <c r="M19" s="35">
        <f>L19</f>
        <v>550000</v>
      </c>
      <c r="N19" s="35"/>
      <c r="O19" s="27">
        <v>1.5</v>
      </c>
      <c r="P19" s="27">
        <v>1.1779999999999999</v>
      </c>
      <c r="Q19" s="27">
        <v>0</v>
      </c>
      <c r="R19" s="27">
        <v>0</v>
      </c>
      <c r="S19" s="27">
        <v>1.1559999999999999</v>
      </c>
      <c r="T19" s="27"/>
      <c r="U19" s="27">
        <v>1.492</v>
      </c>
      <c r="V19" s="27">
        <v>1.1719999999999999</v>
      </c>
      <c r="W19" s="27">
        <v>0</v>
      </c>
      <c r="X19" s="27">
        <v>0</v>
      </c>
      <c r="Y19" s="27">
        <v>1.1479999999999999</v>
      </c>
      <c r="Z19" s="27"/>
      <c r="AA19" s="27"/>
      <c r="AB19" s="27"/>
      <c r="AC19" s="27"/>
      <c r="AD19" s="27"/>
      <c r="AE19" s="27"/>
      <c r="AF19" s="27"/>
      <c r="AG19" s="30" t="s">
        <v>157</v>
      </c>
      <c r="AH19" s="30" t="s">
        <v>158</v>
      </c>
      <c r="AI19" s="30">
        <v>2</v>
      </c>
      <c r="AJ19" s="30">
        <v>4</v>
      </c>
      <c r="AK19" s="40">
        <v>0.33329999999999999</v>
      </c>
      <c r="AL19" s="40">
        <v>0.66659999999999997</v>
      </c>
      <c r="AM19" s="30">
        <v>0</v>
      </c>
      <c r="AN19" s="30">
        <v>19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 t="s">
        <v>159</v>
      </c>
      <c r="AY19" s="30">
        <v>24</v>
      </c>
      <c r="AZ19" s="30" t="s">
        <v>159</v>
      </c>
      <c r="BA19" s="28" t="s">
        <v>55</v>
      </c>
      <c r="BB19" s="27" t="s">
        <v>152</v>
      </c>
      <c r="BC19" s="30">
        <v>100</v>
      </c>
      <c r="BD19" s="30" t="s">
        <v>160</v>
      </c>
      <c r="BE19" s="28"/>
    </row>
    <row r="20" spans="1:57" s="31" customFormat="1">
      <c r="A20" s="27">
        <v>40</v>
      </c>
      <c r="B20" s="26">
        <v>41020</v>
      </c>
      <c r="C20" s="29" t="s">
        <v>96</v>
      </c>
      <c r="D20" s="27" t="s">
        <v>149</v>
      </c>
      <c r="E20" s="26">
        <v>40999</v>
      </c>
      <c r="F20" s="28" t="s">
        <v>26</v>
      </c>
      <c r="G20" s="27" t="s">
        <v>117</v>
      </c>
      <c r="H20" s="27">
        <v>76.5</v>
      </c>
      <c r="I20" s="32" t="s">
        <v>106</v>
      </c>
      <c r="J20" s="35">
        <v>6000</v>
      </c>
      <c r="K20" s="35">
        <v>12000</v>
      </c>
      <c r="L20" s="35">
        <v>84000</v>
      </c>
      <c r="M20" s="35">
        <f>L20</f>
        <v>84000</v>
      </c>
      <c r="N20" s="35"/>
      <c r="O20" s="27">
        <v>1.29</v>
      </c>
      <c r="P20" s="27">
        <v>1.27</v>
      </c>
      <c r="Q20" s="27">
        <v>1.25</v>
      </c>
      <c r="R20" s="27">
        <v>0</v>
      </c>
      <c r="S20" s="27">
        <v>1.2</v>
      </c>
      <c r="T20" s="27"/>
      <c r="U20" s="27">
        <v>1.28</v>
      </c>
      <c r="V20" s="27">
        <v>1.2</v>
      </c>
      <c r="W20" s="27">
        <v>1.17</v>
      </c>
      <c r="X20" s="27">
        <v>0</v>
      </c>
      <c r="Y20" s="27">
        <v>1.1599999999999999</v>
      </c>
      <c r="Z20" s="27"/>
      <c r="AA20" s="27"/>
      <c r="AB20" s="27"/>
      <c r="AC20" s="27"/>
      <c r="AD20" s="27"/>
      <c r="AE20" s="27"/>
      <c r="AF20" s="27"/>
      <c r="AG20" s="30" t="s">
        <v>157</v>
      </c>
      <c r="AH20" s="30" t="s">
        <v>158</v>
      </c>
      <c r="AI20" s="30">
        <v>2</v>
      </c>
      <c r="AJ20" s="30">
        <v>4</v>
      </c>
      <c r="AK20" s="40">
        <v>0.33329999999999999</v>
      </c>
      <c r="AL20" s="40">
        <v>0.66659999999999997</v>
      </c>
      <c r="AM20" s="30">
        <v>0</v>
      </c>
      <c r="AN20" s="30">
        <v>0</v>
      </c>
      <c r="AO20" s="30">
        <v>10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 t="s">
        <v>159</v>
      </c>
      <c r="AY20" s="30"/>
      <c r="AZ20" s="30" t="s">
        <v>159</v>
      </c>
      <c r="BA20" s="28"/>
      <c r="BB20" s="27"/>
      <c r="BC20" s="30"/>
      <c r="BD20" s="30" t="s">
        <v>160</v>
      </c>
      <c r="BE20" s="28" t="s">
        <v>27</v>
      </c>
    </row>
    <row r="21" spans="1:57" s="31" customFormat="1">
      <c r="A21" s="27">
        <v>56</v>
      </c>
      <c r="B21" s="26">
        <v>41020</v>
      </c>
      <c r="C21" s="29" t="s">
        <v>96</v>
      </c>
      <c r="D21" s="27" t="s">
        <v>149</v>
      </c>
      <c r="E21" s="26">
        <v>40908</v>
      </c>
      <c r="F21" s="28" t="s">
        <v>25</v>
      </c>
      <c r="G21" s="27" t="s">
        <v>34</v>
      </c>
      <c r="H21" s="27">
        <v>78</v>
      </c>
      <c r="I21" s="32" t="s">
        <v>106</v>
      </c>
      <c r="J21" s="35">
        <v>6000</v>
      </c>
      <c r="K21" s="35">
        <v>12000</v>
      </c>
      <c r="L21" s="35">
        <v>84000</v>
      </c>
      <c r="M21" s="35">
        <f t="shared" ref="M21:M66" si="0">L21</f>
        <v>84000</v>
      </c>
      <c r="N21" s="35"/>
      <c r="O21" s="27">
        <v>1.57</v>
      </c>
      <c r="P21" s="27">
        <v>1.53</v>
      </c>
      <c r="Q21" s="27">
        <v>1.52</v>
      </c>
      <c r="R21" s="27">
        <v>0</v>
      </c>
      <c r="S21" s="27">
        <v>1.44</v>
      </c>
      <c r="T21" s="27"/>
      <c r="U21" s="27">
        <v>1.38</v>
      </c>
      <c r="V21" s="27">
        <v>1.28</v>
      </c>
      <c r="W21" s="27">
        <v>1.23</v>
      </c>
      <c r="X21" s="27">
        <v>0</v>
      </c>
      <c r="Y21" s="27">
        <v>1.22</v>
      </c>
      <c r="Z21" s="27"/>
      <c r="AA21" s="27"/>
      <c r="AB21" s="27"/>
      <c r="AC21" s="27"/>
      <c r="AD21" s="27"/>
      <c r="AE21" s="27"/>
      <c r="AF21" s="27"/>
      <c r="AG21" s="30" t="s">
        <v>157</v>
      </c>
      <c r="AH21" s="30" t="s">
        <v>158</v>
      </c>
      <c r="AI21" s="30">
        <v>3</v>
      </c>
      <c r="AJ21" s="30">
        <v>3</v>
      </c>
      <c r="AK21" s="85">
        <v>0.5</v>
      </c>
      <c r="AL21" s="85">
        <v>0.5</v>
      </c>
      <c r="AM21" s="30">
        <v>0</v>
      </c>
      <c r="AN21" s="30">
        <v>0</v>
      </c>
      <c r="AO21" s="30">
        <v>0</v>
      </c>
      <c r="AP21" s="30">
        <v>16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12</v>
      </c>
      <c r="AX21" s="30" t="s">
        <v>157</v>
      </c>
      <c r="AY21" s="30"/>
      <c r="AZ21" s="30" t="s">
        <v>159</v>
      </c>
      <c r="BA21" s="28"/>
      <c r="BB21" s="27"/>
      <c r="BC21" s="30"/>
      <c r="BD21" s="30" t="s">
        <v>91</v>
      </c>
      <c r="BE21" s="28"/>
    </row>
    <row r="22" spans="1:57" s="31" customFormat="1">
      <c r="A22" s="27">
        <v>23</v>
      </c>
      <c r="B22" s="26">
        <v>41020</v>
      </c>
      <c r="C22" s="29" t="s">
        <v>96</v>
      </c>
      <c r="D22" s="27" t="s">
        <v>149</v>
      </c>
      <c r="E22" s="26">
        <v>40908</v>
      </c>
      <c r="F22" s="28" t="s">
        <v>92</v>
      </c>
      <c r="G22" s="27" t="s">
        <v>143</v>
      </c>
      <c r="H22" s="27">
        <v>85</v>
      </c>
      <c r="I22" s="32" t="s">
        <v>106</v>
      </c>
      <c r="J22" s="35">
        <v>6000</v>
      </c>
      <c r="K22" s="35">
        <v>12000</v>
      </c>
      <c r="L22" s="35">
        <v>84000</v>
      </c>
      <c r="M22" s="35">
        <f t="shared" si="0"/>
        <v>84000</v>
      </c>
      <c r="N22" s="35"/>
      <c r="O22" s="27">
        <v>1.53</v>
      </c>
      <c r="P22" s="27">
        <v>1.47</v>
      </c>
      <c r="Q22" s="27">
        <v>1.46</v>
      </c>
      <c r="R22" s="27">
        <v>0</v>
      </c>
      <c r="S22" s="27">
        <v>1.37</v>
      </c>
      <c r="T22" s="27"/>
      <c r="U22" s="27">
        <v>1.52</v>
      </c>
      <c r="V22" s="27">
        <v>1.42</v>
      </c>
      <c r="W22" s="27">
        <v>1.36</v>
      </c>
      <c r="X22" s="27">
        <v>0</v>
      </c>
      <c r="Y22" s="27">
        <v>1.34</v>
      </c>
      <c r="Z22" s="27"/>
      <c r="AA22" s="27"/>
      <c r="AB22" s="27"/>
      <c r="AC22" s="27"/>
      <c r="AD22" s="27"/>
      <c r="AE22" s="27"/>
      <c r="AF22" s="27"/>
      <c r="AG22" s="30" t="s">
        <v>157</v>
      </c>
      <c r="AH22" s="30" t="s">
        <v>158</v>
      </c>
      <c r="AI22" s="30">
        <v>2</v>
      </c>
      <c r="AJ22" s="30">
        <v>4</v>
      </c>
      <c r="AK22" s="40">
        <v>0.33329999999999999</v>
      </c>
      <c r="AL22" s="40">
        <v>0.66659999999999997</v>
      </c>
      <c r="AM22" s="30">
        <v>0</v>
      </c>
      <c r="AN22" s="30">
        <v>22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>
        <v>0</v>
      </c>
      <c r="AW22" s="30">
        <v>24</v>
      </c>
      <c r="AX22" s="30" t="s">
        <v>157</v>
      </c>
      <c r="AY22" s="30">
        <v>24</v>
      </c>
      <c r="AZ22" s="30" t="s">
        <v>159</v>
      </c>
      <c r="BA22" s="28"/>
      <c r="BB22" s="27"/>
      <c r="BC22" s="30"/>
      <c r="BD22" s="30" t="s">
        <v>160</v>
      </c>
      <c r="BE22" s="28"/>
    </row>
    <row r="23" spans="1:57" s="31" customFormat="1">
      <c r="A23" s="27">
        <v>31</v>
      </c>
      <c r="B23" s="26">
        <v>41020</v>
      </c>
      <c r="C23" s="29" t="s">
        <v>96</v>
      </c>
      <c r="D23" s="27" t="s">
        <v>149</v>
      </c>
      <c r="E23" s="26">
        <v>40912</v>
      </c>
      <c r="F23" s="28" t="s">
        <v>30</v>
      </c>
      <c r="G23" s="27" t="s">
        <v>116</v>
      </c>
      <c r="H23" s="27">
        <v>63.5</v>
      </c>
      <c r="I23" s="32" t="s">
        <v>106</v>
      </c>
      <c r="J23" s="35">
        <v>6083</v>
      </c>
      <c r="K23" s="35">
        <v>12166</v>
      </c>
      <c r="L23" s="35">
        <v>85166</v>
      </c>
      <c r="M23" s="35">
        <f t="shared" si="0"/>
        <v>85166</v>
      </c>
      <c r="N23" s="35"/>
      <c r="O23" s="27">
        <v>1.1499999999999999</v>
      </c>
      <c r="P23" s="27">
        <v>1.1299999999999999</v>
      </c>
      <c r="Q23" s="27">
        <v>1.1200000000000001</v>
      </c>
      <c r="R23" s="27">
        <v>0</v>
      </c>
      <c r="S23" s="27">
        <v>1.07</v>
      </c>
      <c r="T23" s="27"/>
      <c r="U23" s="27">
        <v>1.1399999999999999</v>
      </c>
      <c r="V23" s="27">
        <v>1.07</v>
      </c>
      <c r="W23" s="27">
        <v>1.05</v>
      </c>
      <c r="X23" s="27">
        <v>0</v>
      </c>
      <c r="Y23" s="27">
        <v>1.04</v>
      </c>
      <c r="Z23" s="27"/>
      <c r="AA23" s="27"/>
      <c r="AB23" s="27"/>
      <c r="AC23" s="27"/>
      <c r="AD23" s="27"/>
      <c r="AE23" s="27"/>
      <c r="AF23" s="27"/>
      <c r="AG23" s="30" t="s">
        <v>157</v>
      </c>
      <c r="AH23" s="30" t="s">
        <v>158</v>
      </c>
      <c r="AI23" s="30">
        <v>2</v>
      </c>
      <c r="AJ23" s="30">
        <v>4</v>
      </c>
      <c r="AK23" s="40">
        <v>0.33329999999999999</v>
      </c>
      <c r="AL23" s="40">
        <v>0.66659999999999997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36</v>
      </c>
      <c r="AX23" s="30" t="s">
        <v>159</v>
      </c>
      <c r="AY23" s="30"/>
      <c r="AZ23" s="30" t="s">
        <v>159</v>
      </c>
      <c r="BA23" s="28"/>
      <c r="BB23" s="27"/>
      <c r="BC23" s="30"/>
      <c r="BD23" s="30" t="s">
        <v>160</v>
      </c>
      <c r="BE23" s="28"/>
    </row>
    <row r="24" spans="1:57" s="31" customFormat="1">
      <c r="A24" s="27">
        <v>48</v>
      </c>
      <c r="B24" s="26">
        <v>41020</v>
      </c>
      <c r="C24" s="29" t="s">
        <v>96</v>
      </c>
      <c r="D24" s="27" t="s">
        <v>149</v>
      </c>
      <c r="E24" s="26">
        <v>40969</v>
      </c>
      <c r="F24" s="27" t="s">
        <v>33</v>
      </c>
      <c r="G24" s="27" t="s">
        <v>34</v>
      </c>
      <c r="H24" s="27">
        <v>82.05</v>
      </c>
      <c r="I24" s="32" t="s">
        <v>106</v>
      </c>
      <c r="J24" s="35">
        <v>6000</v>
      </c>
      <c r="K24" s="35">
        <v>12000</v>
      </c>
      <c r="L24" s="35">
        <v>84000</v>
      </c>
      <c r="M24" s="35">
        <f t="shared" si="0"/>
        <v>84000</v>
      </c>
      <c r="N24" s="35"/>
      <c r="O24" s="27">
        <v>1.115</v>
      </c>
      <c r="P24" s="27">
        <v>1.0900000000000001</v>
      </c>
      <c r="Q24" s="27">
        <v>1.081</v>
      </c>
      <c r="R24" s="27">
        <v>0</v>
      </c>
      <c r="S24" s="27">
        <v>1.032</v>
      </c>
      <c r="T24" s="27"/>
      <c r="U24" s="27">
        <v>1.048</v>
      </c>
      <c r="V24" s="27">
        <v>0.98299999999999998</v>
      </c>
      <c r="W24" s="27">
        <v>0.95699999999999996</v>
      </c>
      <c r="X24" s="27">
        <v>0</v>
      </c>
      <c r="Y24" s="27">
        <v>0.95099999999999996</v>
      </c>
      <c r="Z24" s="27"/>
      <c r="AA24" s="27"/>
      <c r="AB24" s="27"/>
      <c r="AC24" s="27"/>
      <c r="AD24" s="27"/>
      <c r="AE24" s="27"/>
      <c r="AF24" s="27"/>
      <c r="AG24" s="30" t="s">
        <v>157</v>
      </c>
      <c r="AH24" s="30" t="s">
        <v>158</v>
      </c>
      <c r="AI24" s="30">
        <v>2</v>
      </c>
      <c r="AJ24" s="30">
        <v>4</v>
      </c>
      <c r="AK24" s="40">
        <v>0.33329999999999999</v>
      </c>
      <c r="AL24" s="40">
        <v>0.66659999999999997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 t="s">
        <v>159</v>
      </c>
      <c r="AY24" s="30"/>
      <c r="AZ24" s="30" t="s">
        <v>159</v>
      </c>
      <c r="BA24" s="28" t="s">
        <v>24</v>
      </c>
      <c r="BB24" s="27" t="s">
        <v>152</v>
      </c>
      <c r="BC24" s="30">
        <v>50</v>
      </c>
      <c r="BD24" s="30" t="s">
        <v>91</v>
      </c>
      <c r="BE24" s="28"/>
    </row>
    <row r="25" spans="1:57" s="31" customFormat="1">
      <c r="A25" s="27">
        <v>7</v>
      </c>
      <c r="B25" s="26">
        <v>41020</v>
      </c>
      <c r="C25" s="29" t="s">
        <v>134</v>
      </c>
      <c r="D25" s="27" t="s">
        <v>84</v>
      </c>
      <c r="E25" s="26">
        <v>40999</v>
      </c>
      <c r="F25" s="28" t="s">
        <v>136</v>
      </c>
      <c r="G25" s="27" t="s">
        <v>62</v>
      </c>
      <c r="H25" s="27">
        <v>74.5</v>
      </c>
      <c r="I25" s="32" t="s">
        <v>137</v>
      </c>
      <c r="J25" s="35">
        <v>180480</v>
      </c>
      <c r="K25" s="35">
        <v>663720</v>
      </c>
      <c r="L25" s="35">
        <f>K25</f>
        <v>663720</v>
      </c>
      <c r="M25" s="35">
        <f t="shared" si="0"/>
        <v>663720</v>
      </c>
      <c r="N25" s="35"/>
      <c r="O25" s="27">
        <v>1.6439999999999999</v>
      </c>
      <c r="P25" s="27">
        <v>1.23</v>
      </c>
      <c r="Q25" s="27">
        <v>0</v>
      </c>
      <c r="R25" s="27">
        <v>0</v>
      </c>
      <c r="S25" s="27">
        <v>0.97899999999999998</v>
      </c>
      <c r="T25" s="27"/>
      <c r="U25" s="27">
        <v>1.2</v>
      </c>
      <c r="V25" s="27">
        <v>0.85299999999999998</v>
      </c>
      <c r="W25" s="27">
        <v>0</v>
      </c>
      <c r="X25" s="27">
        <v>0</v>
      </c>
      <c r="Y25" s="27">
        <v>0.81499999999999995</v>
      </c>
      <c r="Z25" s="27"/>
      <c r="AA25" s="27"/>
      <c r="AB25" s="27"/>
      <c r="AC25" s="27"/>
      <c r="AD25" s="27"/>
      <c r="AE25" s="27"/>
      <c r="AF25" s="27"/>
      <c r="AG25" s="30" t="s">
        <v>157</v>
      </c>
      <c r="AH25" s="30" t="s">
        <v>158</v>
      </c>
      <c r="AI25" s="30">
        <v>2</v>
      </c>
      <c r="AJ25" s="30">
        <v>4</v>
      </c>
      <c r="AK25" s="40">
        <v>0.33329999999999999</v>
      </c>
      <c r="AL25" s="40">
        <v>0.66659999999999997</v>
      </c>
      <c r="AM25" s="30">
        <v>0</v>
      </c>
      <c r="AN25" s="30">
        <v>15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12</v>
      </c>
      <c r="AX25" s="30" t="s">
        <v>157</v>
      </c>
      <c r="AY25" s="30">
        <v>12</v>
      </c>
      <c r="AZ25" s="30" t="s">
        <v>159</v>
      </c>
      <c r="BA25" s="28"/>
      <c r="BB25" s="27"/>
      <c r="BC25" s="30"/>
      <c r="BD25" s="30" t="s">
        <v>160</v>
      </c>
      <c r="BE25" s="28"/>
    </row>
    <row r="26" spans="1:57" s="31" customFormat="1">
      <c r="A26" s="27">
        <v>64</v>
      </c>
      <c r="B26" s="26">
        <v>41020</v>
      </c>
      <c r="C26" s="29" t="s">
        <v>96</v>
      </c>
      <c r="D26" s="27" t="s">
        <v>149</v>
      </c>
      <c r="E26" s="87">
        <v>40968</v>
      </c>
      <c r="F26" s="28" t="s">
        <v>83</v>
      </c>
      <c r="G26" s="27" t="s">
        <v>56</v>
      </c>
      <c r="H26" s="27">
        <v>56.85</v>
      </c>
      <c r="I26" s="32" t="s">
        <v>106</v>
      </c>
      <c r="J26" s="35">
        <v>6083</v>
      </c>
      <c r="K26" s="35">
        <v>12167</v>
      </c>
      <c r="L26" s="35">
        <v>85167</v>
      </c>
      <c r="M26" s="35">
        <f t="shared" si="0"/>
        <v>85167</v>
      </c>
      <c r="N26" s="35"/>
      <c r="O26" s="27">
        <v>2.15</v>
      </c>
      <c r="P26" s="27">
        <v>2.11</v>
      </c>
      <c r="Q26" s="27">
        <v>1.43</v>
      </c>
      <c r="R26" s="27">
        <v>0</v>
      </c>
      <c r="S26" s="27">
        <v>1.39</v>
      </c>
      <c r="T26" s="27"/>
      <c r="U26" s="27">
        <v>1.64</v>
      </c>
      <c r="V26" s="27">
        <v>1.58</v>
      </c>
      <c r="W26" s="27">
        <v>1.42</v>
      </c>
      <c r="X26" s="27">
        <v>0</v>
      </c>
      <c r="Y26" s="27">
        <v>1.33</v>
      </c>
      <c r="Z26" s="27"/>
      <c r="AA26" s="27"/>
      <c r="AB26" s="27"/>
      <c r="AC26" s="27"/>
      <c r="AD26" s="27"/>
      <c r="AE26" s="27"/>
      <c r="AF26" s="27"/>
      <c r="AG26" s="30" t="s">
        <v>157</v>
      </c>
      <c r="AH26" s="30" t="s">
        <v>158</v>
      </c>
      <c r="AI26" s="30">
        <v>2</v>
      </c>
      <c r="AJ26" s="30">
        <v>4</v>
      </c>
      <c r="AK26" s="40">
        <v>0.33329999999999999</v>
      </c>
      <c r="AL26" s="40">
        <v>0.66659999999999997</v>
      </c>
      <c r="AM26" s="30">
        <v>0</v>
      </c>
      <c r="AN26" s="30">
        <v>15</v>
      </c>
      <c r="AO26" s="30">
        <v>0</v>
      </c>
      <c r="AP26" s="30">
        <v>5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24</v>
      </c>
      <c r="AX26" s="30" t="s">
        <v>159</v>
      </c>
      <c r="AY26" s="30"/>
      <c r="AZ26" s="30" t="s">
        <v>159</v>
      </c>
      <c r="BA26" s="28" t="s">
        <v>32</v>
      </c>
      <c r="BB26" s="27" t="s">
        <v>152</v>
      </c>
      <c r="BC26" s="30">
        <v>25</v>
      </c>
      <c r="BD26" s="30" t="s">
        <v>91</v>
      </c>
      <c r="BE26" s="28"/>
    </row>
    <row r="27" spans="1:57" s="31" customFormat="1">
      <c r="A27" s="27">
        <v>16</v>
      </c>
      <c r="B27" s="26">
        <v>41020</v>
      </c>
      <c r="C27" s="29" t="s">
        <v>15</v>
      </c>
      <c r="D27" s="27" t="s">
        <v>85</v>
      </c>
      <c r="E27" s="26">
        <v>40929</v>
      </c>
      <c r="F27" s="28" t="s">
        <v>82</v>
      </c>
      <c r="G27" s="27" t="s">
        <v>54</v>
      </c>
      <c r="H27" s="27">
        <v>76.209999999999994</v>
      </c>
      <c r="I27" s="32" t="s">
        <v>106</v>
      </c>
      <c r="J27" s="35">
        <v>110000</v>
      </c>
      <c r="K27" s="35">
        <v>600000</v>
      </c>
      <c r="L27" s="35">
        <f>K27</f>
        <v>600000</v>
      </c>
      <c r="M27" s="35">
        <f t="shared" si="0"/>
        <v>600000</v>
      </c>
      <c r="N27" s="35"/>
      <c r="O27" s="27">
        <v>1.458</v>
      </c>
      <c r="P27" s="27">
        <v>1.25</v>
      </c>
      <c r="Q27" s="27">
        <v>0</v>
      </c>
      <c r="R27" s="27">
        <v>0</v>
      </c>
      <c r="S27" s="27">
        <v>1.2</v>
      </c>
      <c r="T27" s="27"/>
      <c r="U27" s="27">
        <v>1.407</v>
      </c>
      <c r="V27" s="27">
        <v>1.169</v>
      </c>
      <c r="W27" s="27">
        <v>0</v>
      </c>
      <c r="X27" s="27">
        <v>0</v>
      </c>
      <c r="Y27" s="27">
        <v>1.1000000000000001</v>
      </c>
      <c r="Z27" s="27"/>
      <c r="AA27" s="27"/>
      <c r="AB27" s="27"/>
      <c r="AC27" s="27"/>
      <c r="AD27" s="27"/>
      <c r="AE27" s="27"/>
      <c r="AF27" s="27"/>
      <c r="AG27" s="30" t="s">
        <v>157</v>
      </c>
      <c r="AH27" s="30" t="s">
        <v>158</v>
      </c>
      <c r="AI27" s="30">
        <v>2</v>
      </c>
      <c r="AJ27" s="30">
        <v>4</v>
      </c>
      <c r="AK27" s="40">
        <v>0.33329999999999999</v>
      </c>
      <c r="AL27" s="40">
        <v>0.66659999999999997</v>
      </c>
      <c r="AM27" s="30">
        <v>0</v>
      </c>
      <c r="AN27" s="30">
        <v>19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 t="s">
        <v>159</v>
      </c>
      <c r="AY27" s="30">
        <v>24</v>
      </c>
      <c r="AZ27" s="30" t="s">
        <v>159</v>
      </c>
      <c r="BA27" s="28" t="s">
        <v>55</v>
      </c>
      <c r="BB27" s="27" t="s">
        <v>152</v>
      </c>
      <c r="BC27" s="30">
        <v>100</v>
      </c>
      <c r="BD27" s="30" t="s">
        <v>160</v>
      </c>
      <c r="BE27" s="28"/>
    </row>
    <row r="28" spans="1:57" s="31" customFormat="1">
      <c r="A28" s="27">
        <v>41</v>
      </c>
      <c r="B28" s="26">
        <v>41020</v>
      </c>
      <c r="C28" s="29" t="s">
        <v>96</v>
      </c>
      <c r="D28" s="27" t="s">
        <v>85</v>
      </c>
      <c r="E28" s="26">
        <v>40999</v>
      </c>
      <c r="F28" s="28" t="s">
        <v>26</v>
      </c>
      <c r="G28" s="27" t="s">
        <v>117</v>
      </c>
      <c r="H28" s="27">
        <v>76.5</v>
      </c>
      <c r="I28" s="32" t="s">
        <v>106</v>
      </c>
      <c r="J28" s="35">
        <v>6000</v>
      </c>
      <c r="K28" s="35">
        <v>12000</v>
      </c>
      <c r="L28" s="35">
        <v>84000</v>
      </c>
      <c r="M28" s="35">
        <f t="shared" si="0"/>
        <v>84000</v>
      </c>
      <c r="N28" s="35"/>
      <c r="O28" s="27">
        <v>1.29</v>
      </c>
      <c r="P28" s="27">
        <v>1.27</v>
      </c>
      <c r="Q28" s="27">
        <v>1.25</v>
      </c>
      <c r="R28" s="27">
        <v>0</v>
      </c>
      <c r="S28" s="27">
        <v>1.2</v>
      </c>
      <c r="T28" s="27"/>
      <c r="U28" s="27">
        <v>1.28</v>
      </c>
      <c r="V28" s="27">
        <v>1.2</v>
      </c>
      <c r="W28" s="27">
        <v>1.17</v>
      </c>
      <c r="X28" s="27">
        <v>0</v>
      </c>
      <c r="Y28" s="27">
        <v>1.1599999999999999</v>
      </c>
      <c r="Z28" s="27"/>
      <c r="AA28" s="27"/>
      <c r="AB28" s="27"/>
      <c r="AC28" s="27"/>
      <c r="AD28" s="27"/>
      <c r="AE28" s="27"/>
      <c r="AF28" s="27"/>
      <c r="AG28" s="30" t="s">
        <v>157</v>
      </c>
      <c r="AH28" s="30" t="s">
        <v>158</v>
      </c>
      <c r="AI28" s="30">
        <v>2</v>
      </c>
      <c r="AJ28" s="30">
        <v>4</v>
      </c>
      <c r="AK28" s="40">
        <v>0.33329999999999999</v>
      </c>
      <c r="AL28" s="40">
        <v>0.66659999999999997</v>
      </c>
      <c r="AM28" s="30">
        <v>0</v>
      </c>
      <c r="AN28" s="30">
        <v>0</v>
      </c>
      <c r="AO28" s="30">
        <v>10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 t="s">
        <v>159</v>
      </c>
      <c r="AY28" s="30"/>
      <c r="AZ28" s="30" t="s">
        <v>159</v>
      </c>
      <c r="BA28" s="28"/>
      <c r="BB28" s="27"/>
      <c r="BC28" s="30"/>
      <c r="BD28" s="30" t="s">
        <v>160</v>
      </c>
      <c r="BE28" s="28" t="s">
        <v>27</v>
      </c>
    </row>
    <row r="29" spans="1:57" s="31" customFormat="1">
      <c r="A29" s="27">
        <v>57</v>
      </c>
      <c r="B29" s="26">
        <v>41020</v>
      </c>
      <c r="C29" s="29" t="s">
        <v>96</v>
      </c>
      <c r="D29" s="27" t="s">
        <v>85</v>
      </c>
      <c r="E29" s="26">
        <v>40908</v>
      </c>
      <c r="F29" s="28" t="s">
        <v>25</v>
      </c>
      <c r="G29" s="27" t="s">
        <v>34</v>
      </c>
      <c r="H29" s="27">
        <v>78</v>
      </c>
      <c r="I29" s="32" t="s">
        <v>106</v>
      </c>
      <c r="J29" s="35">
        <v>6000</v>
      </c>
      <c r="K29" s="35">
        <v>12000</v>
      </c>
      <c r="L29" s="35">
        <v>84000</v>
      </c>
      <c r="M29" s="35">
        <f t="shared" si="0"/>
        <v>84000</v>
      </c>
      <c r="N29" s="35"/>
      <c r="O29" s="27">
        <v>1.57</v>
      </c>
      <c r="P29" s="27">
        <v>1.53</v>
      </c>
      <c r="Q29" s="27">
        <v>1.52</v>
      </c>
      <c r="R29" s="27">
        <v>0</v>
      </c>
      <c r="S29" s="27">
        <v>1.44</v>
      </c>
      <c r="T29" s="27"/>
      <c r="U29" s="27">
        <v>1.38</v>
      </c>
      <c r="V29" s="27">
        <v>1.28</v>
      </c>
      <c r="W29" s="27">
        <v>1.23</v>
      </c>
      <c r="X29" s="27">
        <v>0</v>
      </c>
      <c r="Y29" s="27">
        <v>1.22</v>
      </c>
      <c r="Z29" s="27"/>
      <c r="AA29" s="27"/>
      <c r="AB29" s="27"/>
      <c r="AC29" s="27"/>
      <c r="AD29" s="27"/>
      <c r="AE29" s="27"/>
      <c r="AF29" s="27"/>
      <c r="AG29" s="30" t="s">
        <v>157</v>
      </c>
      <c r="AH29" s="30" t="s">
        <v>158</v>
      </c>
      <c r="AI29" s="30">
        <v>3</v>
      </c>
      <c r="AJ29" s="30">
        <v>3</v>
      </c>
      <c r="AK29" s="85">
        <v>0.5</v>
      </c>
      <c r="AL29" s="85">
        <v>0.5</v>
      </c>
      <c r="AM29" s="30">
        <v>0</v>
      </c>
      <c r="AN29" s="30">
        <v>0</v>
      </c>
      <c r="AO29" s="30">
        <v>0</v>
      </c>
      <c r="AP29" s="30">
        <v>16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12</v>
      </c>
      <c r="AX29" s="30" t="s">
        <v>157</v>
      </c>
      <c r="AY29" s="30"/>
      <c r="AZ29" s="30" t="s">
        <v>159</v>
      </c>
      <c r="BA29" s="28"/>
      <c r="BB29" s="27"/>
      <c r="BC29" s="30"/>
      <c r="BD29" s="30" t="s">
        <v>91</v>
      </c>
      <c r="BE29" s="28"/>
    </row>
    <row r="30" spans="1:57" s="31" customFormat="1">
      <c r="A30" s="27">
        <v>24</v>
      </c>
      <c r="B30" s="26">
        <v>41020</v>
      </c>
      <c r="C30" s="29" t="s">
        <v>96</v>
      </c>
      <c r="D30" s="27" t="s">
        <v>85</v>
      </c>
      <c r="E30" s="26">
        <v>40908</v>
      </c>
      <c r="F30" s="28" t="s">
        <v>92</v>
      </c>
      <c r="G30" s="27" t="s">
        <v>143</v>
      </c>
      <c r="H30" s="27">
        <v>81</v>
      </c>
      <c r="I30" s="32" t="s">
        <v>106</v>
      </c>
      <c r="J30" s="35">
        <v>6000</v>
      </c>
      <c r="K30" s="35">
        <v>12000</v>
      </c>
      <c r="L30" s="35">
        <v>84000</v>
      </c>
      <c r="M30" s="35">
        <f t="shared" si="0"/>
        <v>84000</v>
      </c>
      <c r="N30" s="35"/>
      <c r="O30" s="27">
        <v>1.472</v>
      </c>
      <c r="P30" s="27">
        <v>1.4279999999999999</v>
      </c>
      <c r="Q30" s="27">
        <v>1.413</v>
      </c>
      <c r="R30" s="27">
        <v>0</v>
      </c>
      <c r="S30" s="27">
        <v>1.339</v>
      </c>
      <c r="T30" s="27"/>
      <c r="U30" s="27">
        <v>1.4650000000000001</v>
      </c>
      <c r="V30" s="27">
        <v>1.37</v>
      </c>
      <c r="W30" s="27">
        <v>1.325</v>
      </c>
      <c r="X30" s="27">
        <v>0</v>
      </c>
      <c r="Y30" s="27">
        <v>1.3149999999999999</v>
      </c>
      <c r="Z30" s="27"/>
      <c r="AA30" s="27"/>
      <c r="AB30" s="27"/>
      <c r="AC30" s="27"/>
      <c r="AD30" s="27"/>
      <c r="AE30" s="27"/>
      <c r="AF30" s="27"/>
      <c r="AG30" s="30" t="s">
        <v>157</v>
      </c>
      <c r="AH30" s="30" t="s">
        <v>158</v>
      </c>
      <c r="AI30" s="30">
        <v>2</v>
      </c>
      <c r="AJ30" s="30">
        <v>4</v>
      </c>
      <c r="AK30" s="40">
        <v>0.33329999999999999</v>
      </c>
      <c r="AL30" s="40">
        <v>0.66659999999999997</v>
      </c>
      <c r="AM30" s="30">
        <v>0</v>
      </c>
      <c r="AN30" s="30">
        <v>22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24</v>
      </c>
      <c r="AX30" s="30" t="s">
        <v>157</v>
      </c>
      <c r="AY30" s="30">
        <v>24</v>
      </c>
      <c r="AZ30" s="30" t="s">
        <v>159</v>
      </c>
      <c r="BA30" s="28"/>
      <c r="BB30" s="27"/>
      <c r="BC30" s="30"/>
      <c r="BD30" s="30" t="s">
        <v>160</v>
      </c>
      <c r="BE30" s="28"/>
    </row>
    <row r="31" spans="1:57" s="31" customFormat="1">
      <c r="A31" s="27">
        <v>32</v>
      </c>
      <c r="B31" s="26">
        <v>41020</v>
      </c>
      <c r="C31" s="29" t="s">
        <v>96</v>
      </c>
      <c r="D31" s="27" t="s">
        <v>85</v>
      </c>
      <c r="E31" s="26">
        <v>40912</v>
      </c>
      <c r="F31" s="28" t="s">
        <v>30</v>
      </c>
      <c r="G31" s="27" t="s">
        <v>116</v>
      </c>
      <c r="H31" s="27">
        <v>63.5</v>
      </c>
      <c r="I31" s="32" t="s">
        <v>106</v>
      </c>
      <c r="J31" s="35">
        <v>6083</v>
      </c>
      <c r="K31" s="35">
        <v>12166</v>
      </c>
      <c r="L31" s="35">
        <v>85166</v>
      </c>
      <c r="M31" s="35">
        <f t="shared" si="0"/>
        <v>85166</v>
      </c>
      <c r="N31" s="35"/>
      <c r="O31" s="27">
        <v>1.1100000000000001</v>
      </c>
      <c r="P31" s="27">
        <v>1.08</v>
      </c>
      <c r="Q31" s="27">
        <v>1.07</v>
      </c>
      <c r="R31" s="27">
        <v>0</v>
      </c>
      <c r="S31" s="27">
        <v>1.02</v>
      </c>
      <c r="T31" s="27"/>
      <c r="U31" s="27">
        <v>1.1000000000000001</v>
      </c>
      <c r="V31" s="27">
        <v>1.03</v>
      </c>
      <c r="W31" s="27">
        <v>1</v>
      </c>
      <c r="X31" s="27">
        <v>0</v>
      </c>
      <c r="Y31" s="27">
        <v>1</v>
      </c>
      <c r="Z31" s="27"/>
      <c r="AA31" s="27"/>
      <c r="AB31" s="27"/>
      <c r="AC31" s="27"/>
      <c r="AD31" s="27"/>
      <c r="AE31" s="27"/>
      <c r="AF31" s="27"/>
      <c r="AG31" s="30" t="s">
        <v>157</v>
      </c>
      <c r="AH31" s="30" t="s">
        <v>158</v>
      </c>
      <c r="AI31" s="30">
        <v>2</v>
      </c>
      <c r="AJ31" s="30">
        <v>4</v>
      </c>
      <c r="AK31" s="40">
        <v>0.33329999999999999</v>
      </c>
      <c r="AL31" s="40">
        <v>0.66659999999999997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36</v>
      </c>
      <c r="AX31" s="30" t="s">
        <v>159</v>
      </c>
      <c r="AY31" s="30"/>
      <c r="AZ31" s="30" t="s">
        <v>159</v>
      </c>
      <c r="BA31" s="28"/>
      <c r="BB31" s="27"/>
      <c r="BC31" s="30"/>
      <c r="BD31" s="30" t="s">
        <v>160</v>
      </c>
      <c r="BE31" s="28"/>
    </row>
    <row r="32" spans="1:57" s="31" customFormat="1">
      <c r="A32" s="27">
        <v>49</v>
      </c>
      <c r="B32" s="26">
        <v>41020</v>
      </c>
      <c r="C32" s="29" t="s">
        <v>96</v>
      </c>
      <c r="D32" s="27" t="s">
        <v>85</v>
      </c>
      <c r="E32" s="26">
        <v>40969</v>
      </c>
      <c r="F32" s="27" t="s">
        <v>33</v>
      </c>
      <c r="G32" s="27" t="s">
        <v>34</v>
      </c>
      <c r="H32" s="27">
        <v>82.05</v>
      </c>
      <c r="I32" s="32" t="s">
        <v>106</v>
      </c>
      <c r="J32" s="35">
        <v>6000</v>
      </c>
      <c r="K32" s="35">
        <v>12000</v>
      </c>
      <c r="L32" s="35">
        <v>84000</v>
      </c>
      <c r="M32" s="35">
        <f t="shared" si="0"/>
        <v>84000</v>
      </c>
      <c r="N32" s="35"/>
      <c r="O32" s="27">
        <v>1.115</v>
      </c>
      <c r="P32" s="27">
        <v>1.0900000000000001</v>
      </c>
      <c r="Q32" s="27">
        <v>1.081</v>
      </c>
      <c r="R32" s="27">
        <v>0</v>
      </c>
      <c r="S32" s="27">
        <v>1.032</v>
      </c>
      <c r="T32" s="27"/>
      <c r="U32" s="27">
        <v>1.048</v>
      </c>
      <c r="V32" s="27">
        <v>0.98299999999999998</v>
      </c>
      <c r="W32" s="27">
        <v>0.95699999999999996</v>
      </c>
      <c r="X32" s="27">
        <v>0</v>
      </c>
      <c r="Y32" s="27">
        <v>0.95099999999999996</v>
      </c>
      <c r="Z32" s="27"/>
      <c r="AA32" s="27"/>
      <c r="AB32" s="27"/>
      <c r="AC32" s="27"/>
      <c r="AD32" s="27"/>
      <c r="AE32" s="27"/>
      <c r="AF32" s="27"/>
      <c r="AG32" s="30" t="s">
        <v>157</v>
      </c>
      <c r="AH32" s="30" t="s">
        <v>158</v>
      </c>
      <c r="AI32" s="30">
        <v>2</v>
      </c>
      <c r="AJ32" s="30">
        <v>4</v>
      </c>
      <c r="AK32" s="40">
        <v>0.33329999999999999</v>
      </c>
      <c r="AL32" s="40">
        <v>0.66659999999999997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 t="s">
        <v>159</v>
      </c>
      <c r="AY32" s="30"/>
      <c r="AZ32" s="30" t="s">
        <v>159</v>
      </c>
      <c r="BA32" s="28" t="s">
        <v>24</v>
      </c>
      <c r="BB32" s="27" t="s">
        <v>152</v>
      </c>
      <c r="BC32" s="30">
        <v>50</v>
      </c>
      <c r="BD32" s="30" t="s">
        <v>91</v>
      </c>
      <c r="BE32" s="28"/>
    </row>
    <row r="33" spans="1:57" s="31" customFormat="1">
      <c r="A33" s="27">
        <v>8</v>
      </c>
      <c r="B33" s="26">
        <v>41020</v>
      </c>
      <c r="C33" s="29" t="s">
        <v>134</v>
      </c>
      <c r="D33" s="27" t="s">
        <v>85</v>
      </c>
      <c r="E33" s="26">
        <v>40999</v>
      </c>
      <c r="F33" s="28" t="s">
        <v>136</v>
      </c>
      <c r="G33" s="27" t="s">
        <v>62</v>
      </c>
      <c r="H33" s="27">
        <v>73.25</v>
      </c>
      <c r="I33" s="32" t="s">
        <v>137</v>
      </c>
      <c r="J33" s="35">
        <v>98580</v>
      </c>
      <c r="K33" s="35">
        <v>542400</v>
      </c>
      <c r="L33" s="35">
        <f>K33</f>
        <v>542400</v>
      </c>
      <c r="M33" s="35">
        <f t="shared" si="0"/>
        <v>542400</v>
      </c>
      <c r="N33" s="35"/>
      <c r="O33" s="27">
        <v>1.5609999999999999</v>
      </c>
      <c r="P33" s="27">
        <v>1.1970000000000001</v>
      </c>
      <c r="Q33" s="27">
        <v>0</v>
      </c>
      <c r="R33" s="27">
        <v>0</v>
      </c>
      <c r="S33" s="27">
        <v>1.1970000000000001</v>
      </c>
      <c r="T33" s="27"/>
      <c r="U33" s="27">
        <v>1.4330000000000001</v>
      </c>
      <c r="V33" s="27">
        <v>1.0669999999999999</v>
      </c>
      <c r="W33" s="27">
        <v>0</v>
      </c>
      <c r="X33" s="27">
        <v>0</v>
      </c>
      <c r="Y33" s="27">
        <v>1.0669999999999999</v>
      </c>
      <c r="Z33" s="27"/>
      <c r="AA33" s="27"/>
      <c r="AB33" s="27"/>
      <c r="AC33" s="27"/>
      <c r="AD33" s="27"/>
      <c r="AE33" s="27"/>
      <c r="AF33" s="27"/>
      <c r="AG33" s="30" t="s">
        <v>157</v>
      </c>
      <c r="AH33" s="30" t="s">
        <v>158</v>
      </c>
      <c r="AI33" s="30">
        <v>2</v>
      </c>
      <c r="AJ33" s="30">
        <v>4</v>
      </c>
      <c r="AK33" s="40">
        <v>0.33329999999999999</v>
      </c>
      <c r="AL33" s="40">
        <v>0.66659999999999997</v>
      </c>
      <c r="AM33" s="30">
        <v>0</v>
      </c>
      <c r="AN33" s="30">
        <v>15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12</v>
      </c>
      <c r="AX33" s="30" t="s">
        <v>157</v>
      </c>
      <c r="AY33" s="30">
        <v>12</v>
      </c>
      <c r="AZ33" s="30" t="s">
        <v>159</v>
      </c>
      <c r="BA33" s="28"/>
      <c r="BB33" s="27"/>
      <c r="BC33" s="30"/>
      <c r="BD33" s="30" t="s">
        <v>160</v>
      </c>
      <c r="BE33" s="28"/>
    </row>
    <row r="34" spans="1:57" s="31" customFormat="1">
      <c r="A34" s="27">
        <v>65</v>
      </c>
      <c r="B34" s="26">
        <v>41020</v>
      </c>
      <c r="C34" s="29" t="s">
        <v>96</v>
      </c>
      <c r="D34" s="27" t="s">
        <v>85</v>
      </c>
      <c r="E34" s="87">
        <v>40968</v>
      </c>
      <c r="F34" s="28" t="s">
        <v>83</v>
      </c>
      <c r="G34" s="27" t="s">
        <v>56</v>
      </c>
      <c r="H34" s="27">
        <v>56.85</v>
      </c>
      <c r="I34" s="32" t="s">
        <v>106</v>
      </c>
      <c r="J34" s="35">
        <v>6083</v>
      </c>
      <c r="K34" s="35">
        <v>12167</v>
      </c>
      <c r="L34" s="35">
        <v>85167</v>
      </c>
      <c r="M34" s="35">
        <f t="shared" si="0"/>
        <v>85167</v>
      </c>
      <c r="N34" s="35"/>
      <c r="O34" s="27">
        <v>2.15</v>
      </c>
      <c r="P34" s="27">
        <v>2.11</v>
      </c>
      <c r="Q34" s="27">
        <v>1.43</v>
      </c>
      <c r="R34" s="27">
        <v>0</v>
      </c>
      <c r="S34" s="27">
        <v>1.39</v>
      </c>
      <c r="T34" s="27"/>
      <c r="U34" s="27">
        <v>1.64</v>
      </c>
      <c r="V34" s="27">
        <v>1.58</v>
      </c>
      <c r="W34" s="27">
        <v>1.42</v>
      </c>
      <c r="X34" s="27">
        <v>0</v>
      </c>
      <c r="Y34" s="27">
        <v>1.33</v>
      </c>
      <c r="Z34" s="27"/>
      <c r="AA34" s="27"/>
      <c r="AB34" s="27"/>
      <c r="AC34" s="27"/>
      <c r="AD34" s="27"/>
      <c r="AE34" s="27"/>
      <c r="AF34" s="27"/>
      <c r="AG34" s="30" t="s">
        <v>157</v>
      </c>
      <c r="AH34" s="30" t="s">
        <v>158</v>
      </c>
      <c r="AI34" s="30">
        <v>2</v>
      </c>
      <c r="AJ34" s="30">
        <v>4</v>
      </c>
      <c r="AK34" s="40">
        <v>0.33329999999999999</v>
      </c>
      <c r="AL34" s="40">
        <v>0.66659999999999997</v>
      </c>
      <c r="AM34" s="30">
        <v>0</v>
      </c>
      <c r="AN34" s="30">
        <v>15</v>
      </c>
      <c r="AO34" s="30">
        <v>0</v>
      </c>
      <c r="AP34" s="30">
        <v>5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24</v>
      </c>
      <c r="AX34" s="30" t="s">
        <v>159</v>
      </c>
      <c r="AY34" s="30"/>
      <c r="AZ34" s="30" t="s">
        <v>159</v>
      </c>
      <c r="BA34" s="28" t="s">
        <v>32</v>
      </c>
      <c r="BB34" s="27" t="s">
        <v>152</v>
      </c>
      <c r="BC34" s="30">
        <v>25</v>
      </c>
      <c r="BD34" s="30" t="s">
        <v>91</v>
      </c>
      <c r="BE34" s="28"/>
    </row>
    <row r="35" spans="1:57" s="31" customFormat="1">
      <c r="A35" s="27">
        <v>14</v>
      </c>
      <c r="B35" s="26">
        <v>41020</v>
      </c>
      <c r="C35" s="29" t="s">
        <v>15</v>
      </c>
      <c r="D35" s="27" t="s">
        <v>148</v>
      </c>
      <c r="E35" s="26">
        <v>40929</v>
      </c>
      <c r="F35" s="28" t="s">
        <v>82</v>
      </c>
      <c r="G35" s="27" t="s">
        <v>54</v>
      </c>
      <c r="H35" s="27">
        <v>80.8</v>
      </c>
      <c r="I35" s="32" t="s">
        <v>106</v>
      </c>
      <c r="J35" s="35">
        <v>6000</v>
      </c>
      <c r="K35" s="35">
        <v>12000</v>
      </c>
      <c r="L35" s="35">
        <v>84000</v>
      </c>
      <c r="M35" s="35">
        <f t="shared" si="0"/>
        <v>84000</v>
      </c>
      <c r="N35" s="35"/>
      <c r="O35" s="27">
        <v>1.7030000000000001</v>
      </c>
      <c r="P35" s="27">
        <v>1.6120000000000001</v>
      </c>
      <c r="Q35" s="27">
        <v>1.5269999999999999</v>
      </c>
      <c r="R35" s="27">
        <v>0</v>
      </c>
      <c r="S35" s="27">
        <v>1.266</v>
      </c>
      <c r="T35" s="27"/>
      <c r="U35" s="27">
        <v>1.647</v>
      </c>
      <c r="V35" s="27">
        <v>1.5920000000000001</v>
      </c>
      <c r="W35" s="27">
        <v>1.468</v>
      </c>
      <c r="X35" s="27">
        <v>0</v>
      </c>
      <c r="Y35" s="27">
        <v>1.2609999999999999</v>
      </c>
      <c r="Z35" s="27"/>
      <c r="AA35" s="27"/>
      <c r="AB35" s="27"/>
      <c r="AC35" s="27"/>
      <c r="AD35" s="27"/>
      <c r="AE35" s="27"/>
      <c r="AF35" s="27"/>
      <c r="AG35" s="30" t="s">
        <v>157</v>
      </c>
      <c r="AH35" s="30" t="s">
        <v>158</v>
      </c>
      <c r="AI35" s="30">
        <v>2</v>
      </c>
      <c r="AJ35" s="30">
        <v>4</v>
      </c>
      <c r="AK35" s="40">
        <v>0.33329999999999999</v>
      </c>
      <c r="AL35" s="40">
        <v>0.66659999999999997</v>
      </c>
      <c r="AM35" s="30">
        <v>0</v>
      </c>
      <c r="AN35" s="30">
        <v>19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159</v>
      </c>
      <c r="AY35" s="30">
        <v>24</v>
      </c>
      <c r="AZ35" s="30" t="s">
        <v>159</v>
      </c>
      <c r="BA35" s="28" t="s">
        <v>55</v>
      </c>
      <c r="BB35" s="27" t="s">
        <v>152</v>
      </c>
      <c r="BC35" s="30">
        <v>100</v>
      </c>
      <c r="BD35" s="30" t="s">
        <v>160</v>
      </c>
      <c r="BE35" s="28"/>
    </row>
    <row r="36" spans="1:57" s="31" customFormat="1">
      <c r="A36" s="27">
        <v>39</v>
      </c>
      <c r="B36" s="26">
        <v>41020</v>
      </c>
      <c r="C36" s="29" t="s">
        <v>96</v>
      </c>
      <c r="D36" s="27" t="s">
        <v>148</v>
      </c>
      <c r="E36" s="26">
        <v>40999</v>
      </c>
      <c r="F36" s="28" t="s">
        <v>26</v>
      </c>
      <c r="G36" s="27" t="s">
        <v>117</v>
      </c>
      <c r="H36" s="27">
        <v>76.5</v>
      </c>
      <c r="I36" s="32" t="s">
        <v>106</v>
      </c>
      <c r="J36" s="35">
        <v>6000</v>
      </c>
      <c r="K36" s="35">
        <v>12000</v>
      </c>
      <c r="L36" s="35">
        <v>84000</v>
      </c>
      <c r="M36" s="35">
        <f t="shared" si="0"/>
        <v>84000</v>
      </c>
      <c r="N36" s="35"/>
      <c r="O36" s="27">
        <v>1.5</v>
      </c>
      <c r="P36" s="27">
        <v>1.44</v>
      </c>
      <c r="Q36" s="27">
        <v>1.28</v>
      </c>
      <c r="R36" s="27">
        <v>0</v>
      </c>
      <c r="S36" s="27">
        <v>1.1499999999999999</v>
      </c>
      <c r="T36" s="27"/>
      <c r="U36" s="27">
        <v>1.26</v>
      </c>
      <c r="V36" s="27">
        <v>1.23</v>
      </c>
      <c r="W36" s="27">
        <v>1.1599999999999999</v>
      </c>
      <c r="X36" s="27">
        <v>0</v>
      </c>
      <c r="Y36" s="27">
        <v>1.1399999999999999</v>
      </c>
      <c r="Z36" s="27"/>
      <c r="AA36" s="27"/>
      <c r="AB36" s="27"/>
      <c r="AC36" s="27"/>
      <c r="AD36" s="27"/>
      <c r="AE36" s="27"/>
      <c r="AF36" s="27"/>
      <c r="AG36" s="30" t="s">
        <v>157</v>
      </c>
      <c r="AH36" s="30" t="s">
        <v>158</v>
      </c>
      <c r="AI36" s="30">
        <v>2</v>
      </c>
      <c r="AJ36" s="30">
        <v>4</v>
      </c>
      <c r="AK36" s="40">
        <v>0.33329999999999999</v>
      </c>
      <c r="AL36" s="40">
        <v>0.66659999999999997</v>
      </c>
      <c r="AM36" s="30">
        <v>0</v>
      </c>
      <c r="AN36" s="30">
        <v>0</v>
      </c>
      <c r="AO36" s="30">
        <v>10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 t="s">
        <v>159</v>
      </c>
      <c r="AY36" s="30"/>
      <c r="AZ36" s="30" t="s">
        <v>159</v>
      </c>
      <c r="BA36" s="28"/>
      <c r="BB36" s="27"/>
      <c r="BC36" s="30"/>
      <c r="BD36" s="30" t="s">
        <v>160</v>
      </c>
      <c r="BE36" s="28" t="s">
        <v>27</v>
      </c>
    </row>
    <row r="37" spans="1:57" s="31" customFormat="1">
      <c r="A37" s="27">
        <v>55</v>
      </c>
      <c r="B37" s="26">
        <v>41020</v>
      </c>
      <c r="C37" s="29" t="s">
        <v>96</v>
      </c>
      <c r="D37" s="27" t="s">
        <v>148</v>
      </c>
      <c r="E37" s="26">
        <v>40908</v>
      </c>
      <c r="F37" s="28" t="s">
        <v>25</v>
      </c>
      <c r="G37" s="27" t="s">
        <v>34</v>
      </c>
      <c r="H37" s="27">
        <v>80</v>
      </c>
      <c r="I37" s="32" t="s">
        <v>106</v>
      </c>
      <c r="J37" s="35">
        <v>6000</v>
      </c>
      <c r="K37" s="35">
        <v>12000</v>
      </c>
      <c r="L37" s="35">
        <v>84000</v>
      </c>
      <c r="M37" s="35">
        <f t="shared" si="0"/>
        <v>84000</v>
      </c>
      <c r="N37" s="35"/>
      <c r="O37" s="27">
        <v>1.81</v>
      </c>
      <c r="P37" s="27">
        <v>1.71</v>
      </c>
      <c r="Q37" s="27">
        <v>1.48</v>
      </c>
      <c r="R37" s="27">
        <v>0</v>
      </c>
      <c r="S37" s="27">
        <v>1.31</v>
      </c>
      <c r="T37" s="27"/>
      <c r="U37" s="27">
        <v>1.28</v>
      </c>
      <c r="V37" s="27">
        <v>1.24</v>
      </c>
      <c r="W37" s="27">
        <v>1.1499999999999999</v>
      </c>
      <c r="X37" s="27">
        <v>0</v>
      </c>
      <c r="Y37" s="27">
        <v>1.1200000000000001</v>
      </c>
      <c r="Z37" s="27"/>
      <c r="AA37" s="27"/>
      <c r="AB37" s="27"/>
      <c r="AC37" s="27"/>
      <c r="AD37" s="27"/>
      <c r="AE37" s="27"/>
      <c r="AF37" s="27"/>
      <c r="AG37" s="30" t="s">
        <v>157</v>
      </c>
      <c r="AH37" s="30" t="s">
        <v>158</v>
      </c>
      <c r="AI37" s="30">
        <v>3</v>
      </c>
      <c r="AJ37" s="30">
        <v>3</v>
      </c>
      <c r="AK37" s="85">
        <v>0.5</v>
      </c>
      <c r="AL37" s="85">
        <v>0.5</v>
      </c>
      <c r="AM37" s="30">
        <v>0</v>
      </c>
      <c r="AN37" s="30">
        <v>0</v>
      </c>
      <c r="AO37" s="30">
        <v>0</v>
      </c>
      <c r="AP37" s="30">
        <v>16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12</v>
      </c>
      <c r="AX37" s="30" t="s">
        <v>157</v>
      </c>
      <c r="AY37" s="30"/>
      <c r="AZ37" s="30" t="s">
        <v>159</v>
      </c>
      <c r="BA37" s="28"/>
      <c r="BB37" s="27"/>
      <c r="BC37" s="30"/>
      <c r="BD37" s="30" t="s">
        <v>91</v>
      </c>
      <c r="BE37" s="28"/>
    </row>
    <row r="38" spans="1:57" s="31" customFormat="1">
      <c r="A38" s="27">
        <v>22</v>
      </c>
      <c r="B38" s="26">
        <v>41020</v>
      </c>
      <c r="C38" s="29" t="s">
        <v>96</v>
      </c>
      <c r="D38" s="27" t="s">
        <v>148</v>
      </c>
      <c r="E38" s="26">
        <v>40908</v>
      </c>
      <c r="F38" s="28" t="s">
        <v>92</v>
      </c>
      <c r="G38" s="27" t="s">
        <v>143</v>
      </c>
      <c r="H38" s="27">
        <v>88</v>
      </c>
      <c r="I38" s="32" t="s">
        <v>106</v>
      </c>
      <c r="J38" s="35">
        <v>6000</v>
      </c>
      <c r="K38" s="35">
        <v>12000</v>
      </c>
      <c r="L38" s="35">
        <v>84000</v>
      </c>
      <c r="M38" s="35">
        <f t="shared" si="0"/>
        <v>84000</v>
      </c>
      <c r="N38" s="35"/>
      <c r="O38" s="27">
        <v>1.81</v>
      </c>
      <c r="P38" s="27">
        <v>1.72</v>
      </c>
      <c r="Q38" s="27">
        <v>1.5</v>
      </c>
      <c r="R38" s="27">
        <v>0</v>
      </c>
      <c r="S38" s="27">
        <v>1.32</v>
      </c>
      <c r="T38" s="27"/>
      <c r="U38" s="27">
        <v>1.5</v>
      </c>
      <c r="V38" s="27">
        <v>1.45</v>
      </c>
      <c r="W38" s="27">
        <v>1.36</v>
      </c>
      <c r="X38" s="27">
        <v>0</v>
      </c>
      <c r="Y38" s="27">
        <v>1.31</v>
      </c>
      <c r="Z38" s="27"/>
      <c r="AA38" s="27"/>
      <c r="AB38" s="27"/>
      <c r="AC38" s="27"/>
      <c r="AD38" s="27"/>
      <c r="AE38" s="27"/>
      <c r="AF38" s="27"/>
      <c r="AG38" s="30" t="s">
        <v>157</v>
      </c>
      <c r="AH38" s="30" t="s">
        <v>158</v>
      </c>
      <c r="AI38" s="30">
        <v>2</v>
      </c>
      <c r="AJ38" s="30">
        <v>4</v>
      </c>
      <c r="AK38" s="40">
        <v>0.33329999999999999</v>
      </c>
      <c r="AL38" s="40">
        <v>0.66659999999999997</v>
      </c>
      <c r="AM38" s="30">
        <v>0</v>
      </c>
      <c r="AN38" s="30">
        <v>22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24</v>
      </c>
      <c r="AX38" s="30" t="s">
        <v>157</v>
      </c>
      <c r="AY38" s="30">
        <v>24</v>
      </c>
      <c r="AZ38" s="30" t="s">
        <v>159</v>
      </c>
      <c r="BA38" s="28"/>
      <c r="BB38" s="27"/>
      <c r="BC38" s="30"/>
      <c r="BD38" s="30" t="s">
        <v>160</v>
      </c>
      <c r="BE38" s="28"/>
    </row>
    <row r="39" spans="1:57" s="31" customFormat="1">
      <c r="A39" s="27">
        <v>30</v>
      </c>
      <c r="B39" s="26">
        <v>41020</v>
      </c>
      <c r="C39" s="29" t="s">
        <v>96</v>
      </c>
      <c r="D39" s="27" t="s">
        <v>148</v>
      </c>
      <c r="E39" s="26">
        <v>40912</v>
      </c>
      <c r="F39" s="28" t="s">
        <v>30</v>
      </c>
      <c r="G39" s="27" t="s">
        <v>116</v>
      </c>
      <c r="H39" s="27">
        <v>63.5</v>
      </c>
      <c r="I39" s="32" t="s">
        <v>106</v>
      </c>
      <c r="J39" s="35">
        <v>6083</v>
      </c>
      <c r="K39" s="35">
        <v>12166</v>
      </c>
      <c r="L39" s="35">
        <v>85166</v>
      </c>
      <c r="M39" s="35">
        <f t="shared" si="0"/>
        <v>85166</v>
      </c>
      <c r="N39" s="35"/>
      <c r="O39" s="27">
        <v>1.35</v>
      </c>
      <c r="P39" s="27">
        <v>1.29</v>
      </c>
      <c r="Q39" s="27">
        <v>1.1499999999999999</v>
      </c>
      <c r="R39" s="27">
        <v>0</v>
      </c>
      <c r="S39" s="27">
        <v>1.04</v>
      </c>
      <c r="T39" s="27"/>
      <c r="U39" s="27">
        <v>1.1299999999999999</v>
      </c>
      <c r="V39" s="27">
        <v>1.1100000000000001</v>
      </c>
      <c r="W39" s="27">
        <v>1.05</v>
      </c>
      <c r="X39" s="27">
        <v>0</v>
      </c>
      <c r="Y39" s="27">
        <v>1.03</v>
      </c>
      <c r="Z39" s="27"/>
      <c r="AA39" s="27"/>
      <c r="AB39" s="27"/>
      <c r="AC39" s="27"/>
      <c r="AD39" s="27"/>
      <c r="AE39" s="27"/>
      <c r="AF39" s="27"/>
      <c r="AG39" s="30" t="s">
        <v>157</v>
      </c>
      <c r="AH39" s="30" t="s">
        <v>158</v>
      </c>
      <c r="AI39" s="30">
        <v>2</v>
      </c>
      <c r="AJ39" s="30">
        <v>4</v>
      </c>
      <c r="AK39" s="40">
        <v>0.33329999999999999</v>
      </c>
      <c r="AL39" s="40">
        <v>0.66659999999999997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36</v>
      </c>
      <c r="AX39" s="30" t="s">
        <v>159</v>
      </c>
      <c r="AY39" s="30"/>
      <c r="AZ39" s="30" t="s">
        <v>159</v>
      </c>
      <c r="BA39" s="28"/>
      <c r="BB39" s="27"/>
      <c r="BC39" s="30"/>
      <c r="BD39" s="30" t="s">
        <v>160</v>
      </c>
      <c r="BE39" s="28"/>
    </row>
    <row r="40" spans="1:57" s="31" customFormat="1">
      <c r="A40" s="27">
        <v>47</v>
      </c>
      <c r="B40" s="26">
        <v>41020</v>
      </c>
      <c r="C40" s="29" t="s">
        <v>96</v>
      </c>
      <c r="D40" s="27" t="s">
        <v>148</v>
      </c>
      <c r="E40" s="26">
        <v>40969</v>
      </c>
      <c r="F40" s="27" t="s">
        <v>33</v>
      </c>
      <c r="G40" s="27" t="s">
        <v>34</v>
      </c>
      <c r="H40" s="27">
        <v>80.98</v>
      </c>
      <c r="I40" s="32" t="s">
        <v>106</v>
      </c>
      <c r="J40" s="35">
        <v>6000</v>
      </c>
      <c r="K40" s="35">
        <v>12000</v>
      </c>
      <c r="L40" s="35">
        <v>84000</v>
      </c>
      <c r="M40" s="35">
        <f t="shared" si="0"/>
        <v>84000</v>
      </c>
      <c r="N40" s="35"/>
      <c r="O40" s="27">
        <v>1.319</v>
      </c>
      <c r="P40" s="27">
        <v>1.26</v>
      </c>
      <c r="Q40" s="27">
        <v>1.1180000000000001</v>
      </c>
      <c r="R40" s="27">
        <v>0</v>
      </c>
      <c r="S40" s="27">
        <v>1.0089999999999999</v>
      </c>
      <c r="T40" s="27"/>
      <c r="U40" s="27">
        <v>1.046</v>
      </c>
      <c r="V40" s="27">
        <v>1.0209999999999999</v>
      </c>
      <c r="W40" s="27">
        <v>0.96099999999999997</v>
      </c>
      <c r="X40" s="27">
        <v>0</v>
      </c>
      <c r="Y40" s="27">
        <v>0.94299999999999995</v>
      </c>
      <c r="Z40" s="27"/>
      <c r="AA40" s="27"/>
      <c r="AB40" s="27"/>
      <c r="AC40" s="27"/>
      <c r="AD40" s="27"/>
      <c r="AE40" s="27"/>
      <c r="AF40" s="27"/>
      <c r="AG40" s="30" t="s">
        <v>157</v>
      </c>
      <c r="AH40" s="30" t="s">
        <v>158</v>
      </c>
      <c r="AI40" s="30">
        <v>2</v>
      </c>
      <c r="AJ40" s="30">
        <v>4</v>
      </c>
      <c r="AK40" s="40">
        <v>0.33329999999999999</v>
      </c>
      <c r="AL40" s="40">
        <v>0.66659999999999997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 t="s">
        <v>159</v>
      </c>
      <c r="AY40" s="30"/>
      <c r="AZ40" s="30" t="s">
        <v>159</v>
      </c>
      <c r="BA40" s="28" t="s">
        <v>24</v>
      </c>
      <c r="BB40" s="27" t="s">
        <v>152</v>
      </c>
      <c r="BC40" s="30">
        <v>50</v>
      </c>
      <c r="BD40" s="30" t="s">
        <v>91</v>
      </c>
      <c r="BE40" s="28"/>
    </row>
    <row r="41" spans="1:57" s="31" customFormat="1">
      <c r="A41" s="27">
        <v>6</v>
      </c>
      <c r="B41" s="26">
        <v>41020</v>
      </c>
      <c r="C41" s="29" t="s">
        <v>134</v>
      </c>
      <c r="D41" s="27" t="s">
        <v>141</v>
      </c>
      <c r="E41" s="26">
        <v>40999</v>
      </c>
      <c r="F41" s="28" t="s">
        <v>136</v>
      </c>
      <c r="G41" s="27" t="s">
        <v>62</v>
      </c>
      <c r="H41" s="27">
        <v>73.959999999999994</v>
      </c>
      <c r="I41" s="32" t="s">
        <v>137</v>
      </c>
      <c r="J41" s="35">
        <v>98580</v>
      </c>
      <c r="K41" s="35">
        <v>542400</v>
      </c>
      <c r="L41" s="35">
        <f>K41</f>
        <v>542400</v>
      </c>
      <c r="M41" s="35">
        <f t="shared" si="0"/>
        <v>542400</v>
      </c>
      <c r="N41" s="35"/>
      <c r="O41" s="27">
        <v>1.605</v>
      </c>
      <c r="P41" s="27">
        <v>1.2529999999999999</v>
      </c>
      <c r="Q41" s="27">
        <v>0</v>
      </c>
      <c r="R41" s="27">
        <v>0</v>
      </c>
      <c r="S41" s="27">
        <v>1.2529999999999999</v>
      </c>
      <c r="T41" s="27"/>
      <c r="U41" s="27">
        <v>1.4079999999999999</v>
      </c>
      <c r="V41" s="27">
        <v>1.107</v>
      </c>
      <c r="W41" s="27">
        <v>0</v>
      </c>
      <c r="X41" s="27">
        <v>0</v>
      </c>
      <c r="Y41" s="27">
        <v>1.107</v>
      </c>
      <c r="Z41" s="27"/>
      <c r="AA41" s="27"/>
      <c r="AB41" s="27"/>
      <c r="AC41" s="27"/>
      <c r="AD41" s="27"/>
      <c r="AE41" s="27"/>
      <c r="AF41" s="27"/>
      <c r="AG41" s="30" t="s">
        <v>157</v>
      </c>
      <c r="AH41" s="30" t="s">
        <v>158</v>
      </c>
      <c r="AI41" s="30">
        <v>2</v>
      </c>
      <c r="AJ41" s="30">
        <v>4</v>
      </c>
      <c r="AK41" s="40">
        <v>0.33329999999999999</v>
      </c>
      <c r="AL41" s="40">
        <v>0.66659999999999997</v>
      </c>
      <c r="AM41" s="30">
        <v>0</v>
      </c>
      <c r="AN41" s="30">
        <v>15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12</v>
      </c>
      <c r="AX41" s="30" t="s">
        <v>157</v>
      </c>
      <c r="AY41" s="30">
        <v>12</v>
      </c>
      <c r="AZ41" s="30" t="s">
        <v>159</v>
      </c>
      <c r="BA41" s="28"/>
      <c r="BB41" s="27"/>
      <c r="BC41" s="30"/>
      <c r="BD41" s="30" t="s">
        <v>160</v>
      </c>
      <c r="BE41" s="28"/>
    </row>
    <row r="42" spans="1:57" s="31" customFormat="1">
      <c r="A42" s="27">
        <v>63</v>
      </c>
      <c r="B42" s="26">
        <v>41020</v>
      </c>
      <c r="C42" s="29" t="s">
        <v>96</v>
      </c>
      <c r="D42" s="27" t="s">
        <v>148</v>
      </c>
      <c r="E42" s="87">
        <v>40968</v>
      </c>
      <c r="F42" s="28" t="s">
        <v>83</v>
      </c>
      <c r="G42" s="27" t="s">
        <v>56</v>
      </c>
      <c r="H42" s="27">
        <v>56.85</v>
      </c>
      <c r="I42" s="32" t="s">
        <v>106</v>
      </c>
      <c r="J42" s="35">
        <v>6083</v>
      </c>
      <c r="K42" s="35">
        <v>12167</v>
      </c>
      <c r="L42" s="35">
        <v>85167</v>
      </c>
      <c r="M42" s="35">
        <f t="shared" si="0"/>
        <v>85167</v>
      </c>
      <c r="N42" s="35"/>
      <c r="O42" s="27">
        <v>1.87</v>
      </c>
      <c r="P42" s="27">
        <v>1.84</v>
      </c>
      <c r="Q42" s="27">
        <v>1.46</v>
      </c>
      <c r="R42" s="27">
        <v>0</v>
      </c>
      <c r="S42" s="27">
        <v>1.45</v>
      </c>
      <c r="T42" s="27"/>
      <c r="U42" s="27">
        <v>1.5</v>
      </c>
      <c r="V42" s="27">
        <v>1.41</v>
      </c>
      <c r="W42" s="27">
        <v>0</v>
      </c>
      <c r="X42" s="27">
        <v>0</v>
      </c>
      <c r="Y42" s="27">
        <v>1.31</v>
      </c>
      <c r="Z42" s="27"/>
      <c r="AA42" s="27"/>
      <c r="AB42" s="27"/>
      <c r="AC42" s="27"/>
      <c r="AD42" s="27"/>
      <c r="AE42" s="27"/>
      <c r="AF42" s="27"/>
      <c r="AG42" s="30" t="s">
        <v>157</v>
      </c>
      <c r="AH42" s="30" t="s">
        <v>158</v>
      </c>
      <c r="AI42" s="30">
        <v>2</v>
      </c>
      <c r="AJ42" s="30">
        <v>4</v>
      </c>
      <c r="AK42" s="40">
        <v>0.33329999999999999</v>
      </c>
      <c r="AL42" s="40">
        <v>0.66659999999999997</v>
      </c>
      <c r="AM42" s="30">
        <v>0</v>
      </c>
      <c r="AN42" s="30">
        <v>15</v>
      </c>
      <c r="AO42" s="30">
        <v>0</v>
      </c>
      <c r="AP42" s="30">
        <v>5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24</v>
      </c>
      <c r="AX42" s="30" t="s">
        <v>159</v>
      </c>
      <c r="AY42" s="30"/>
      <c r="AZ42" s="30" t="s">
        <v>159</v>
      </c>
      <c r="BA42" s="28" t="s">
        <v>32</v>
      </c>
      <c r="BB42" s="27" t="s">
        <v>152</v>
      </c>
      <c r="BC42" s="30">
        <v>25</v>
      </c>
      <c r="BD42" s="30" t="s">
        <v>91</v>
      </c>
      <c r="BE42" s="28"/>
    </row>
    <row r="43" spans="1:57" s="31" customFormat="1">
      <c r="A43" s="27">
        <v>12</v>
      </c>
      <c r="B43" s="26">
        <v>41020</v>
      </c>
      <c r="C43" s="29" t="s">
        <v>15</v>
      </c>
      <c r="D43" s="27" t="s">
        <v>81</v>
      </c>
      <c r="E43" s="26">
        <v>40929</v>
      </c>
      <c r="F43" s="28" t="s">
        <v>151</v>
      </c>
      <c r="G43" s="27" t="s">
        <v>54</v>
      </c>
      <c r="H43" s="27">
        <v>83.51</v>
      </c>
      <c r="I43" s="32" t="s">
        <v>156</v>
      </c>
      <c r="J43" s="35">
        <v>3000</v>
      </c>
      <c r="K43" s="35">
        <v>33000</v>
      </c>
      <c r="L43" s="35">
        <v>82200</v>
      </c>
      <c r="M43" s="35">
        <f t="shared" si="0"/>
        <v>82200</v>
      </c>
      <c r="N43" s="35"/>
      <c r="O43" s="27">
        <v>1.994</v>
      </c>
      <c r="P43" s="27">
        <v>1.5629999999999999</v>
      </c>
      <c r="Q43" s="27">
        <v>1.4350000000000001</v>
      </c>
      <c r="R43" s="27">
        <v>0</v>
      </c>
      <c r="S43" s="27">
        <v>1.206</v>
      </c>
      <c r="T43" s="27"/>
      <c r="U43" s="27">
        <v>1.994</v>
      </c>
      <c r="V43" s="27">
        <v>1.5629999999999999</v>
      </c>
      <c r="W43" s="27">
        <v>1.4350000000000001</v>
      </c>
      <c r="X43" s="27">
        <v>0</v>
      </c>
      <c r="Y43" s="27">
        <v>1.206</v>
      </c>
      <c r="Z43" s="27"/>
      <c r="AA43" s="27"/>
      <c r="AB43" s="27"/>
      <c r="AC43" s="27"/>
      <c r="AD43" s="27"/>
      <c r="AE43" s="27"/>
      <c r="AF43" s="27"/>
      <c r="AG43" s="30" t="s">
        <v>159</v>
      </c>
      <c r="AH43" s="30"/>
      <c r="AI43" s="30">
        <v>3</v>
      </c>
      <c r="AJ43" s="30">
        <v>3</v>
      </c>
      <c r="AK43" s="85">
        <v>0.5</v>
      </c>
      <c r="AL43" s="85">
        <v>0.5</v>
      </c>
      <c r="AM43" s="30">
        <v>0</v>
      </c>
      <c r="AN43" s="30">
        <v>19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 t="s">
        <v>159</v>
      </c>
      <c r="AY43" s="30">
        <v>24</v>
      </c>
      <c r="AZ43" s="30" t="s">
        <v>159</v>
      </c>
      <c r="BA43" s="28" t="s">
        <v>55</v>
      </c>
      <c r="BB43" s="27" t="s">
        <v>152</v>
      </c>
      <c r="BC43" s="30">
        <v>100</v>
      </c>
      <c r="BD43" s="30" t="s">
        <v>160</v>
      </c>
      <c r="BE43" s="28"/>
    </row>
    <row r="44" spans="1:57" s="31" customFormat="1">
      <c r="A44" s="27">
        <v>37</v>
      </c>
      <c r="B44" s="26">
        <v>41020</v>
      </c>
      <c r="C44" s="29" t="s">
        <v>96</v>
      </c>
      <c r="D44" s="27" t="s">
        <v>95</v>
      </c>
      <c r="E44" s="26">
        <v>40999</v>
      </c>
      <c r="F44" s="28" t="s">
        <v>26</v>
      </c>
      <c r="G44" s="27" t="s">
        <v>117</v>
      </c>
      <c r="H44" s="27">
        <v>76.5</v>
      </c>
      <c r="I44" s="32" t="s">
        <v>106</v>
      </c>
      <c r="J44" s="35">
        <v>3000</v>
      </c>
      <c r="K44" s="35">
        <v>33000</v>
      </c>
      <c r="L44" s="35">
        <v>82200</v>
      </c>
      <c r="M44" s="35">
        <f t="shared" si="0"/>
        <v>82200</v>
      </c>
      <c r="N44" s="35"/>
      <c r="O44" s="27">
        <v>1.859</v>
      </c>
      <c r="P44" s="27">
        <v>1.4350000000000001</v>
      </c>
      <c r="Q44" s="27">
        <v>1.3180000000000001</v>
      </c>
      <c r="R44" s="27">
        <v>0</v>
      </c>
      <c r="S44" s="27">
        <v>1.1120000000000001</v>
      </c>
      <c r="T44" s="27"/>
      <c r="U44" s="27">
        <v>1.859</v>
      </c>
      <c r="V44" s="27">
        <v>1.4350000000000001</v>
      </c>
      <c r="W44" s="27">
        <v>1.3180000000000001</v>
      </c>
      <c r="X44" s="27">
        <v>0</v>
      </c>
      <c r="Y44" s="27">
        <v>1.1120000000000001</v>
      </c>
      <c r="Z44" s="27"/>
      <c r="AA44" s="27"/>
      <c r="AB44" s="27"/>
      <c r="AC44" s="27"/>
      <c r="AD44" s="27"/>
      <c r="AE44" s="27"/>
      <c r="AF44" s="27"/>
      <c r="AG44" s="30" t="s">
        <v>159</v>
      </c>
      <c r="AH44" s="30"/>
      <c r="AI44" s="30">
        <v>3</v>
      </c>
      <c r="AJ44" s="30">
        <v>3</v>
      </c>
      <c r="AK44" s="85">
        <v>0.5</v>
      </c>
      <c r="AL44" s="85">
        <v>0.5</v>
      </c>
      <c r="AM44" s="30">
        <v>0</v>
      </c>
      <c r="AN44" s="30">
        <v>0</v>
      </c>
      <c r="AO44" s="30">
        <v>10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 t="s">
        <v>159</v>
      </c>
      <c r="AY44" s="30"/>
      <c r="AZ44" s="30" t="s">
        <v>159</v>
      </c>
      <c r="BA44" s="28"/>
      <c r="BB44" s="27"/>
      <c r="BC44" s="30"/>
      <c r="BD44" s="30" t="s">
        <v>160</v>
      </c>
      <c r="BE44" s="28" t="s">
        <v>27</v>
      </c>
    </row>
    <row r="45" spans="1:57" s="31" customFormat="1">
      <c r="A45" s="27">
        <v>53</v>
      </c>
      <c r="B45" s="26">
        <v>41020</v>
      </c>
      <c r="C45" s="29" t="s">
        <v>96</v>
      </c>
      <c r="D45" s="27" t="s">
        <v>95</v>
      </c>
      <c r="E45" s="26">
        <v>40908</v>
      </c>
      <c r="F45" s="28" t="s">
        <v>25</v>
      </c>
      <c r="G45" s="27" t="s">
        <v>34</v>
      </c>
      <c r="H45" s="27">
        <v>76</v>
      </c>
      <c r="I45" s="32" t="s">
        <v>106</v>
      </c>
      <c r="J45" s="35">
        <v>3000</v>
      </c>
      <c r="K45" s="35">
        <v>33000</v>
      </c>
      <c r="L45" s="35">
        <v>82200</v>
      </c>
      <c r="M45" s="35">
        <f t="shared" si="0"/>
        <v>82200</v>
      </c>
      <c r="N45" s="35"/>
      <c r="O45" s="27">
        <v>2.41</v>
      </c>
      <c r="P45" s="27">
        <v>1.82</v>
      </c>
      <c r="Q45" s="27">
        <v>1.66</v>
      </c>
      <c r="R45" s="27">
        <v>0</v>
      </c>
      <c r="S45" s="27">
        <v>1.38</v>
      </c>
      <c r="T45" s="27"/>
      <c r="U45" s="27">
        <v>2.41</v>
      </c>
      <c r="V45" s="27">
        <v>1.82</v>
      </c>
      <c r="W45" s="27">
        <v>1.66</v>
      </c>
      <c r="X45" s="27">
        <v>0</v>
      </c>
      <c r="Y45" s="27">
        <v>1.38</v>
      </c>
      <c r="Z45" s="27"/>
      <c r="AA45" s="27"/>
      <c r="AB45" s="27"/>
      <c r="AC45" s="27"/>
      <c r="AD45" s="27"/>
      <c r="AE45" s="27"/>
      <c r="AF45" s="27"/>
      <c r="AG45" s="30" t="s">
        <v>159</v>
      </c>
      <c r="AH45" s="30"/>
      <c r="AI45" s="30">
        <v>3</v>
      </c>
      <c r="AJ45" s="30">
        <v>3</v>
      </c>
      <c r="AK45" s="85">
        <v>0.5</v>
      </c>
      <c r="AL45" s="85">
        <v>0.5</v>
      </c>
      <c r="AM45" s="30">
        <v>0</v>
      </c>
      <c r="AN45" s="30">
        <v>0</v>
      </c>
      <c r="AO45" s="30">
        <v>0</v>
      </c>
      <c r="AP45" s="30">
        <v>16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12</v>
      </c>
      <c r="AX45" s="30" t="s">
        <v>157</v>
      </c>
      <c r="AY45" s="30"/>
      <c r="AZ45" s="30" t="s">
        <v>159</v>
      </c>
      <c r="BA45" s="28"/>
      <c r="BB45" s="27"/>
      <c r="BC45" s="30"/>
      <c r="BD45" s="30" t="s">
        <v>91</v>
      </c>
      <c r="BE45" s="28"/>
    </row>
    <row r="46" spans="1:57" s="31" customFormat="1">
      <c r="A46" s="27">
        <v>20</v>
      </c>
      <c r="B46" s="26">
        <v>41020</v>
      </c>
      <c r="C46" s="29" t="s">
        <v>96</v>
      </c>
      <c r="D46" s="27" t="s">
        <v>95</v>
      </c>
      <c r="E46" s="26">
        <v>40908</v>
      </c>
      <c r="F46" s="28" t="s">
        <v>92</v>
      </c>
      <c r="G46" s="27" t="s">
        <v>143</v>
      </c>
      <c r="H46" s="27">
        <v>87</v>
      </c>
      <c r="I46" s="32" t="s">
        <v>106</v>
      </c>
      <c r="J46" s="35">
        <v>3000</v>
      </c>
      <c r="K46" s="35">
        <v>33000</v>
      </c>
      <c r="L46" s="35">
        <v>82200</v>
      </c>
      <c r="M46" s="35">
        <f t="shared" si="0"/>
        <v>82200</v>
      </c>
      <c r="N46" s="35"/>
      <c r="O46" s="27">
        <v>2.02</v>
      </c>
      <c r="P46" s="27">
        <v>1.55</v>
      </c>
      <c r="Q46" s="27">
        <v>1.4</v>
      </c>
      <c r="R46" s="27">
        <v>0</v>
      </c>
      <c r="S46" s="27">
        <v>1.18</v>
      </c>
      <c r="T46" s="27"/>
      <c r="U46" s="27">
        <v>2.02</v>
      </c>
      <c r="V46" s="27">
        <v>1.55</v>
      </c>
      <c r="W46" s="27">
        <v>1.4</v>
      </c>
      <c r="X46" s="27">
        <v>0</v>
      </c>
      <c r="Y46" s="27">
        <v>1.18</v>
      </c>
      <c r="Z46" s="27"/>
      <c r="AA46" s="27"/>
      <c r="AB46" s="27"/>
      <c r="AC46" s="27"/>
      <c r="AD46" s="27"/>
      <c r="AE46" s="27"/>
      <c r="AF46" s="27"/>
      <c r="AG46" s="30" t="s">
        <v>157</v>
      </c>
      <c r="AH46" s="30" t="s">
        <v>158</v>
      </c>
      <c r="AI46" s="30">
        <v>2</v>
      </c>
      <c r="AJ46" s="30">
        <v>4</v>
      </c>
      <c r="AK46" s="40">
        <v>0.33329999999999999</v>
      </c>
      <c r="AL46" s="40">
        <v>0.66659999999999997</v>
      </c>
      <c r="AM46" s="30">
        <v>0</v>
      </c>
      <c r="AN46" s="30">
        <v>22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24</v>
      </c>
      <c r="AX46" s="30" t="s">
        <v>157</v>
      </c>
      <c r="AY46" s="30">
        <v>24</v>
      </c>
      <c r="AZ46" s="30" t="s">
        <v>159</v>
      </c>
      <c r="BA46" s="28"/>
      <c r="BB46" s="27"/>
      <c r="BC46" s="30"/>
      <c r="BD46" s="30" t="s">
        <v>160</v>
      </c>
      <c r="BE46" s="28"/>
    </row>
    <row r="47" spans="1:57" s="31" customFormat="1">
      <c r="A47" s="27">
        <v>28</v>
      </c>
      <c r="B47" s="26">
        <v>41020</v>
      </c>
      <c r="C47" s="29" t="s">
        <v>96</v>
      </c>
      <c r="D47" s="27" t="s">
        <v>95</v>
      </c>
      <c r="E47" s="26">
        <v>40912</v>
      </c>
      <c r="F47" s="28" t="s">
        <v>30</v>
      </c>
      <c r="G47" s="27" t="s">
        <v>116</v>
      </c>
      <c r="H47" s="27">
        <v>62.7</v>
      </c>
      <c r="I47" s="32" t="s">
        <v>106</v>
      </c>
      <c r="J47" s="35">
        <v>3042</v>
      </c>
      <c r="K47" s="35">
        <v>33459</v>
      </c>
      <c r="L47" s="35">
        <v>83342</v>
      </c>
      <c r="M47" s="35">
        <f t="shared" si="0"/>
        <v>83342</v>
      </c>
      <c r="N47" s="35"/>
      <c r="O47" s="27">
        <v>1.66</v>
      </c>
      <c r="P47" s="27">
        <v>1.3</v>
      </c>
      <c r="Q47" s="27">
        <v>1.2</v>
      </c>
      <c r="R47" s="27">
        <v>0</v>
      </c>
      <c r="S47" s="27">
        <v>1.02</v>
      </c>
      <c r="T47" s="27"/>
      <c r="U47" s="27">
        <v>1.66</v>
      </c>
      <c r="V47" s="27">
        <v>1.3</v>
      </c>
      <c r="W47" s="27">
        <v>1.2</v>
      </c>
      <c r="X47" s="27">
        <v>0</v>
      </c>
      <c r="Y47" s="27">
        <v>1.02</v>
      </c>
      <c r="Z47" s="27"/>
      <c r="AA47" s="27"/>
      <c r="AB47" s="27"/>
      <c r="AC47" s="27"/>
      <c r="AD47" s="27"/>
      <c r="AE47" s="27"/>
      <c r="AF47" s="27"/>
      <c r="AG47" s="30" t="s">
        <v>159</v>
      </c>
      <c r="AH47" s="30"/>
      <c r="AI47" s="30">
        <v>3</v>
      </c>
      <c r="AJ47" s="30">
        <v>3</v>
      </c>
      <c r="AK47" s="85">
        <v>0.5</v>
      </c>
      <c r="AL47" s="85">
        <v>0.5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36</v>
      </c>
      <c r="AX47" s="30" t="s">
        <v>159</v>
      </c>
      <c r="AY47" s="30"/>
      <c r="AZ47" s="30" t="s">
        <v>159</v>
      </c>
      <c r="BA47" s="28"/>
      <c r="BB47" s="27"/>
      <c r="BC47" s="30"/>
      <c r="BD47" s="30" t="s">
        <v>160</v>
      </c>
      <c r="BE47" s="28"/>
    </row>
    <row r="48" spans="1:57" s="31" customFormat="1">
      <c r="A48" s="27">
        <v>45</v>
      </c>
      <c r="B48" s="26">
        <v>41020</v>
      </c>
      <c r="C48" s="29" t="s">
        <v>96</v>
      </c>
      <c r="D48" s="27" t="s">
        <v>95</v>
      </c>
      <c r="E48" s="26">
        <v>40969</v>
      </c>
      <c r="F48" s="27" t="s">
        <v>33</v>
      </c>
      <c r="G48" s="27" t="s">
        <v>34</v>
      </c>
      <c r="H48" s="27">
        <v>75.27</v>
      </c>
      <c r="I48" s="32" t="s">
        <v>106</v>
      </c>
      <c r="J48" s="35">
        <v>3000</v>
      </c>
      <c r="K48" s="35">
        <v>33000</v>
      </c>
      <c r="L48" s="35">
        <v>82200</v>
      </c>
      <c r="M48" s="35">
        <f t="shared" si="0"/>
        <v>82200</v>
      </c>
      <c r="N48" s="35"/>
      <c r="O48" s="27">
        <v>1.6259999999999999</v>
      </c>
      <c r="P48" s="27">
        <v>1.2649999999999999</v>
      </c>
      <c r="Q48" s="27">
        <v>1.165</v>
      </c>
      <c r="R48" s="27">
        <v>0</v>
      </c>
      <c r="S48" s="27">
        <v>0.98899999999999999</v>
      </c>
      <c r="T48" s="27"/>
      <c r="U48" s="27">
        <v>1.5720000000000001</v>
      </c>
      <c r="V48" s="27">
        <v>1.2110000000000001</v>
      </c>
      <c r="W48" s="27">
        <v>1.111</v>
      </c>
      <c r="X48" s="27">
        <v>0</v>
      </c>
      <c r="Y48" s="27">
        <v>0.93500000000000005</v>
      </c>
      <c r="Z48" s="27"/>
      <c r="AA48" s="27"/>
      <c r="AB48" s="27"/>
      <c r="AC48" s="27"/>
      <c r="AD48" s="27"/>
      <c r="AE48" s="27"/>
      <c r="AF48" s="27"/>
      <c r="AG48" s="30" t="s">
        <v>157</v>
      </c>
      <c r="AH48" s="30" t="s">
        <v>158</v>
      </c>
      <c r="AI48" s="30">
        <v>2</v>
      </c>
      <c r="AJ48" s="30">
        <v>4</v>
      </c>
      <c r="AK48" s="40">
        <v>0.33329999999999999</v>
      </c>
      <c r="AL48" s="40">
        <v>0.66659999999999997</v>
      </c>
      <c r="AM48" s="30">
        <v>0</v>
      </c>
      <c r="AN48" s="30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 t="s">
        <v>159</v>
      </c>
      <c r="AY48" s="30"/>
      <c r="AZ48" s="30" t="s">
        <v>159</v>
      </c>
      <c r="BA48" s="28" t="s">
        <v>24</v>
      </c>
      <c r="BB48" s="27" t="s">
        <v>152</v>
      </c>
      <c r="BC48" s="30">
        <v>50</v>
      </c>
      <c r="BD48" s="30" t="s">
        <v>91</v>
      </c>
      <c r="BE48" s="28"/>
    </row>
    <row r="49" spans="1:57" s="31" customFormat="1">
      <c r="A49" s="27">
        <v>4</v>
      </c>
      <c r="B49" s="26">
        <v>41020</v>
      </c>
      <c r="C49" s="29" t="s">
        <v>134</v>
      </c>
      <c r="D49" s="27" t="s">
        <v>139</v>
      </c>
      <c r="E49" s="26">
        <v>40999</v>
      </c>
      <c r="F49" s="28" t="s">
        <v>136</v>
      </c>
      <c r="G49" s="27" t="s">
        <v>62</v>
      </c>
      <c r="H49" s="27">
        <v>69.23</v>
      </c>
      <c r="I49" s="32" t="s">
        <v>137</v>
      </c>
      <c r="J49" s="35">
        <v>11820</v>
      </c>
      <c r="K49" s="35">
        <v>84780</v>
      </c>
      <c r="L49" s="35">
        <f>K49</f>
        <v>84780</v>
      </c>
      <c r="M49" s="35">
        <f t="shared" si="0"/>
        <v>84780</v>
      </c>
      <c r="N49" s="35"/>
      <c r="O49" s="27">
        <v>1.734</v>
      </c>
      <c r="P49" s="27">
        <v>1.4319999999999999</v>
      </c>
      <c r="Q49" s="27">
        <v>0</v>
      </c>
      <c r="R49" s="27">
        <v>0</v>
      </c>
      <c r="S49" s="27">
        <v>1.222</v>
      </c>
      <c r="T49" s="27"/>
      <c r="U49" s="27">
        <v>1.734</v>
      </c>
      <c r="V49" s="27">
        <v>1.4319999999999999</v>
      </c>
      <c r="W49" s="27">
        <v>0</v>
      </c>
      <c r="X49" s="27">
        <v>0</v>
      </c>
      <c r="Y49" s="27">
        <v>1.222</v>
      </c>
      <c r="Z49" s="27"/>
      <c r="AA49" s="27"/>
      <c r="AB49" s="27"/>
      <c r="AC49" s="27"/>
      <c r="AD49" s="27"/>
      <c r="AE49" s="27"/>
      <c r="AF49" s="27"/>
      <c r="AG49" s="30" t="s">
        <v>31</v>
      </c>
      <c r="AH49" s="30"/>
      <c r="AI49" s="30">
        <v>3</v>
      </c>
      <c r="AJ49" s="30">
        <v>3</v>
      </c>
      <c r="AK49" s="85">
        <v>0.5</v>
      </c>
      <c r="AL49" s="85">
        <v>0.5</v>
      </c>
      <c r="AM49" s="30">
        <v>0</v>
      </c>
      <c r="AN49" s="30">
        <v>15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12</v>
      </c>
      <c r="AX49" s="30" t="s">
        <v>157</v>
      </c>
      <c r="AY49" s="30">
        <v>12</v>
      </c>
      <c r="AZ49" s="30" t="s">
        <v>159</v>
      </c>
      <c r="BA49" s="28"/>
      <c r="BB49" s="27"/>
      <c r="BC49" s="30"/>
      <c r="BD49" s="30" t="s">
        <v>160</v>
      </c>
      <c r="BE49" s="28"/>
    </row>
    <row r="50" spans="1:57" s="31" customFormat="1">
      <c r="A50" s="27">
        <v>61</v>
      </c>
      <c r="B50" s="26">
        <v>41020</v>
      </c>
      <c r="C50" s="29" t="s">
        <v>96</v>
      </c>
      <c r="D50" s="27" t="s">
        <v>95</v>
      </c>
      <c r="E50" s="87">
        <v>40968</v>
      </c>
      <c r="F50" s="28" t="s">
        <v>83</v>
      </c>
      <c r="G50" s="27" t="s">
        <v>56</v>
      </c>
      <c r="H50" s="27">
        <v>57.02</v>
      </c>
      <c r="I50" s="32" t="s">
        <v>106</v>
      </c>
      <c r="J50" s="35">
        <v>1667</v>
      </c>
      <c r="K50" s="35">
        <v>2999</v>
      </c>
      <c r="L50" s="35">
        <f>K50</f>
        <v>2999</v>
      </c>
      <c r="M50" s="35">
        <f t="shared" si="0"/>
        <v>2999</v>
      </c>
      <c r="N50" s="35"/>
      <c r="O50" s="27">
        <v>2.2999999999999998</v>
      </c>
      <c r="P50" s="27">
        <v>1.93</v>
      </c>
      <c r="Q50" s="27">
        <v>0</v>
      </c>
      <c r="R50" s="27">
        <v>0</v>
      </c>
      <c r="S50" s="27">
        <v>1.62</v>
      </c>
      <c r="T50" s="27"/>
      <c r="U50" s="27">
        <v>2.2999999999999998</v>
      </c>
      <c r="V50" s="27">
        <v>1.93</v>
      </c>
      <c r="W50" s="27">
        <v>0</v>
      </c>
      <c r="X50" s="27">
        <v>0</v>
      </c>
      <c r="Y50" s="27">
        <v>1.62</v>
      </c>
      <c r="Z50" s="27"/>
      <c r="AA50" s="27"/>
      <c r="AB50" s="27"/>
      <c r="AC50" s="27"/>
      <c r="AD50" s="27"/>
      <c r="AE50" s="27"/>
      <c r="AF50" s="27"/>
      <c r="AG50" s="30" t="s">
        <v>159</v>
      </c>
      <c r="AH50" s="30"/>
      <c r="AI50" s="30">
        <v>3</v>
      </c>
      <c r="AJ50" s="30">
        <v>3</v>
      </c>
      <c r="AK50" s="85">
        <v>0.5</v>
      </c>
      <c r="AL50" s="85">
        <v>0.5</v>
      </c>
      <c r="AM50" s="30">
        <v>0</v>
      </c>
      <c r="AN50" s="30">
        <v>15</v>
      </c>
      <c r="AO50" s="30">
        <v>0</v>
      </c>
      <c r="AP50" s="30">
        <v>5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24</v>
      </c>
      <c r="AX50" s="30" t="s">
        <v>159</v>
      </c>
      <c r="AY50" s="30"/>
      <c r="AZ50" s="30" t="s">
        <v>159</v>
      </c>
      <c r="BA50" s="28" t="s">
        <v>32</v>
      </c>
      <c r="BB50" s="27" t="s">
        <v>152</v>
      </c>
      <c r="BC50" s="30">
        <v>25</v>
      </c>
      <c r="BD50" s="30" t="s">
        <v>91</v>
      </c>
      <c r="BE50" s="28"/>
    </row>
    <row r="51" spans="1:57" s="31" customFormat="1">
      <c r="A51" s="27">
        <v>13</v>
      </c>
      <c r="B51" s="26">
        <v>41020</v>
      </c>
      <c r="C51" s="29" t="s">
        <v>15</v>
      </c>
      <c r="D51" s="27" t="s">
        <v>140</v>
      </c>
      <c r="E51" s="26">
        <v>40929</v>
      </c>
      <c r="F51" s="28" t="s">
        <v>82</v>
      </c>
      <c r="G51" s="27" t="s">
        <v>54</v>
      </c>
      <c r="H51" s="27">
        <v>75.709999999999994</v>
      </c>
      <c r="I51" s="32" t="s">
        <v>106</v>
      </c>
      <c r="J51" s="35">
        <v>3000</v>
      </c>
      <c r="K51" s="35">
        <v>33000</v>
      </c>
      <c r="L51" s="35">
        <v>82200</v>
      </c>
      <c r="M51" s="35">
        <f t="shared" si="0"/>
        <v>82200</v>
      </c>
      <c r="N51" s="35"/>
      <c r="O51" s="27">
        <v>1.875</v>
      </c>
      <c r="P51" s="27">
        <v>1.593</v>
      </c>
      <c r="Q51" s="27">
        <v>1.468</v>
      </c>
      <c r="R51" s="27">
        <v>0</v>
      </c>
      <c r="S51" s="27">
        <v>1.2529999999999999</v>
      </c>
      <c r="T51" s="27"/>
      <c r="U51" s="27">
        <v>1.875</v>
      </c>
      <c r="V51" s="27">
        <v>1.593</v>
      </c>
      <c r="W51" s="27">
        <v>1.468</v>
      </c>
      <c r="X51" s="27">
        <v>0</v>
      </c>
      <c r="Y51" s="27">
        <v>1.2529999999999999</v>
      </c>
      <c r="Z51" s="27"/>
      <c r="AA51" s="27"/>
      <c r="AB51" s="27"/>
      <c r="AC51" s="27"/>
      <c r="AD51" s="27"/>
      <c r="AE51" s="27"/>
      <c r="AF51" s="27"/>
      <c r="AG51" s="30" t="s">
        <v>159</v>
      </c>
      <c r="AH51" s="30"/>
      <c r="AI51" s="30">
        <v>3</v>
      </c>
      <c r="AJ51" s="30">
        <v>3</v>
      </c>
      <c r="AK51" s="85">
        <v>0.5</v>
      </c>
      <c r="AL51" s="85">
        <v>0.5</v>
      </c>
      <c r="AM51" s="30">
        <v>0</v>
      </c>
      <c r="AN51" s="30">
        <v>19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 t="s">
        <v>159</v>
      </c>
      <c r="AY51" s="30">
        <v>24</v>
      </c>
      <c r="AZ51" s="30" t="s">
        <v>159</v>
      </c>
      <c r="BA51" s="28" t="s">
        <v>55</v>
      </c>
      <c r="BB51" s="27" t="s">
        <v>152</v>
      </c>
      <c r="BC51" s="30">
        <v>100</v>
      </c>
      <c r="BD51" s="30" t="s">
        <v>160</v>
      </c>
      <c r="BE51" s="28"/>
    </row>
    <row r="52" spans="1:57" s="31" customFormat="1">
      <c r="A52" s="27">
        <v>38</v>
      </c>
      <c r="B52" s="26">
        <v>41020</v>
      </c>
      <c r="C52" s="29" t="s">
        <v>96</v>
      </c>
      <c r="D52" s="27" t="s">
        <v>140</v>
      </c>
      <c r="E52" s="26">
        <v>40999</v>
      </c>
      <c r="F52" s="28" t="s">
        <v>26</v>
      </c>
      <c r="G52" s="27" t="s">
        <v>117</v>
      </c>
      <c r="H52" s="27">
        <v>76.5</v>
      </c>
      <c r="I52" s="32" t="s">
        <v>106</v>
      </c>
      <c r="J52" s="35">
        <v>3000</v>
      </c>
      <c r="K52" s="35">
        <v>33000</v>
      </c>
      <c r="L52" s="35">
        <v>82200</v>
      </c>
      <c r="M52" s="35">
        <f t="shared" si="0"/>
        <v>82200</v>
      </c>
      <c r="N52" s="35"/>
      <c r="O52" s="27">
        <v>1.859</v>
      </c>
      <c r="P52" s="27">
        <v>1.4350000000000001</v>
      </c>
      <c r="Q52" s="27">
        <v>1.3180000000000001</v>
      </c>
      <c r="R52" s="27">
        <v>0</v>
      </c>
      <c r="S52" s="27">
        <v>1.1120000000000001</v>
      </c>
      <c r="T52" s="27"/>
      <c r="U52" s="27">
        <v>1.859</v>
      </c>
      <c r="V52" s="27">
        <v>1.4350000000000001</v>
      </c>
      <c r="W52" s="27">
        <v>1.3180000000000001</v>
      </c>
      <c r="X52" s="27">
        <v>0</v>
      </c>
      <c r="Y52" s="27">
        <v>1.1120000000000001</v>
      </c>
      <c r="Z52" s="27"/>
      <c r="AA52" s="27"/>
      <c r="AB52" s="27"/>
      <c r="AC52" s="27"/>
      <c r="AD52" s="27"/>
      <c r="AE52" s="27"/>
      <c r="AF52" s="27"/>
      <c r="AG52" s="30" t="s">
        <v>159</v>
      </c>
      <c r="AH52" s="30"/>
      <c r="AI52" s="30">
        <v>3</v>
      </c>
      <c r="AJ52" s="30">
        <v>3</v>
      </c>
      <c r="AK52" s="85">
        <v>0.5</v>
      </c>
      <c r="AL52" s="85">
        <v>0.5</v>
      </c>
      <c r="AM52" s="30">
        <v>0</v>
      </c>
      <c r="AN52" s="30">
        <v>0</v>
      </c>
      <c r="AO52" s="30">
        <v>10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 t="s">
        <v>159</v>
      </c>
      <c r="AY52" s="30"/>
      <c r="AZ52" s="30" t="s">
        <v>159</v>
      </c>
      <c r="BA52" s="28"/>
      <c r="BB52" s="27"/>
      <c r="BC52" s="30"/>
      <c r="BD52" s="30" t="s">
        <v>160</v>
      </c>
      <c r="BE52" s="28" t="s">
        <v>27</v>
      </c>
    </row>
    <row r="53" spans="1:57" s="31" customFormat="1">
      <c r="A53" s="27">
        <v>54</v>
      </c>
      <c r="B53" s="26">
        <v>41020</v>
      </c>
      <c r="C53" s="29" t="s">
        <v>96</v>
      </c>
      <c r="D53" s="27" t="s">
        <v>140</v>
      </c>
      <c r="E53" s="26">
        <v>40908</v>
      </c>
      <c r="F53" s="28" t="s">
        <v>25</v>
      </c>
      <c r="G53" s="27" t="s">
        <v>34</v>
      </c>
      <c r="H53" s="27">
        <v>76</v>
      </c>
      <c r="I53" s="32" t="s">
        <v>106</v>
      </c>
      <c r="J53" s="35">
        <v>3000</v>
      </c>
      <c r="K53" s="35">
        <v>33000</v>
      </c>
      <c r="L53" s="35">
        <v>82200</v>
      </c>
      <c r="M53" s="35">
        <f t="shared" si="0"/>
        <v>82200</v>
      </c>
      <c r="N53" s="35"/>
      <c r="O53" s="27">
        <v>2.41</v>
      </c>
      <c r="P53" s="27">
        <v>1.82</v>
      </c>
      <c r="Q53" s="27">
        <v>1.66</v>
      </c>
      <c r="R53" s="27">
        <v>0</v>
      </c>
      <c r="S53" s="27">
        <v>1.38</v>
      </c>
      <c r="T53" s="27"/>
      <c r="U53" s="27">
        <v>2.41</v>
      </c>
      <c r="V53" s="27">
        <v>1.82</v>
      </c>
      <c r="W53" s="27">
        <v>1.66</v>
      </c>
      <c r="X53" s="27">
        <v>0</v>
      </c>
      <c r="Y53" s="27">
        <v>1.38</v>
      </c>
      <c r="Z53" s="27"/>
      <c r="AA53" s="27"/>
      <c r="AB53" s="27"/>
      <c r="AC53" s="27"/>
      <c r="AD53" s="27"/>
      <c r="AE53" s="27"/>
      <c r="AF53" s="27"/>
      <c r="AG53" s="30" t="s">
        <v>159</v>
      </c>
      <c r="AH53" s="30"/>
      <c r="AI53" s="30">
        <v>3</v>
      </c>
      <c r="AJ53" s="30">
        <v>3</v>
      </c>
      <c r="AK53" s="85">
        <v>0.5</v>
      </c>
      <c r="AL53" s="85">
        <v>0.5</v>
      </c>
      <c r="AM53" s="30">
        <v>0</v>
      </c>
      <c r="AN53" s="30">
        <v>0</v>
      </c>
      <c r="AO53" s="30">
        <v>0</v>
      </c>
      <c r="AP53" s="30">
        <v>16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12</v>
      </c>
      <c r="AX53" s="30" t="s">
        <v>157</v>
      </c>
      <c r="AY53" s="30"/>
      <c r="AZ53" s="30" t="s">
        <v>159</v>
      </c>
      <c r="BA53" s="28"/>
      <c r="BB53" s="27"/>
      <c r="BC53" s="30"/>
      <c r="BD53" s="30" t="s">
        <v>91</v>
      </c>
      <c r="BE53" s="28"/>
    </row>
    <row r="54" spans="1:57" s="31" customFormat="1">
      <c r="A54" s="27">
        <v>21</v>
      </c>
      <c r="B54" s="26">
        <v>41020</v>
      </c>
      <c r="C54" s="29" t="s">
        <v>96</v>
      </c>
      <c r="D54" s="27" t="s">
        <v>140</v>
      </c>
      <c r="E54" s="26">
        <v>40908</v>
      </c>
      <c r="F54" s="28" t="s">
        <v>92</v>
      </c>
      <c r="G54" s="27" t="s">
        <v>143</v>
      </c>
      <c r="H54" s="27">
        <v>81</v>
      </c>
      <c r="I54" s="32" t="s">
        <v>106</v>
      </c>
      <c r="J54" s="35">
        <v>3000</v>
      </c>
      <c r="K54" s="35">
        <v>33000</v>
      </c>
      <c r="L54" s="35">
        <v>82200</v>
      </c>
      <c r="M54" s="35">
        <f t="shared" si="0"/>
        <v>82200</v>
      </c>
      <c r="N54" s="35"/>
      <c r="O54" s="27">
        <v>1.08</v>
      </c>
      <c r="P54" s="27">
        <v>1.59</v>
      </c>
      <c r="Q54" s="27">
        <v>1.44</v>
      </c>
      <c r="R54" s="27">
        <v>0</v>
      </c>
      <c r="S54" s="27">
        <v>1.19</v>
      </c>
      <c r="T54" s="27"/>
      <c r="U54" s="27">
        <v>1.08</v>
      </c>
      <c r="V54" s="27">
        <v>1.59</v>
      </c>
      <c r="W54" s="27">
        <v>1.44</v>
      </c>
      <c r="X54" s="27">
        <v>0</v>
      </c>
      <c r="Y54" s="27">
        <v>1.19</v>
      </c>
      <c r="Z54" s="27"/>
      <c r="AA54" s="27"/>
      <c r="AB54" s="27"/>
      <c r="AC54" s="27"/>
      <c r="AD54" s="27"/>
      <c r="AE54" s="27"/>
      <c r="AF54" s="27"/>
      <c r="AG54" s="30" t="s">
        <v>157</v>
      </c>
      <c r="AH54" s="30" t="s">
        <v>158</v>
      </c>
      <c r="AI54" s="30">
        <v>2</v>
      </c>
      <c r="AJ54" s="30">
        <v>4</v>
      </c>
      <c r="AK54" s="40">
        <v>0.33329999999999999</v>
      </c>
      <c r="AL54" s="40">
        <v>0.66659999999999997</v>
      </c>
      <c r="AM54" s="30">
        <v>0</v>
      </c>
      <c r="AN54" s="30">
        <v>22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24</v>
      </c>
      <c r="AX54" s="30" t="s">
        <v>157</v>
      </c>
      <c r="AY54" s="30">
        <v>24</v>
      </c>
      <c r="AZ54" s="30" t="s">
        <v>159</v>
      </c>
      <c r="BA54" s="28"/>
      <c r="BB54" s="27"/>
      <c r="BC54" s="30"/>
      <c r="BD54" s="30" t="s">
        <v>160</v>
      </c>
      <c r="BE54" s="28"/>
    </row>
    <row r="55" spans="1:57" s="31" customFormat="1">
      <c r="A55" s="27">
        <v>29</v>
      </c>
      <c r="B55" s="26">
        <v>41020</v>
      </c>
      <c r="C55" s="29" t="s">
        <v>96</v>
      </c>
      <c r="D55" s="27" t="s">
        <v>140</v>
      </c>
      <c r="E55" s="26">
        <v>40912</v>
      </c>
      <c r="F55" s="28" t="s">
        <v>30</v>
      </c>
      <c r="G55" s="27" t="s">
        <v>116</v>
      </c>
      <c r="H55" s="27">
        <v>62.7</v>
      </c>
      <c r="I55" s="32" t="s">
        <v>106</v>
      </c>
      <c r="J55" s="35">
        <v>3042</v>
      </c>
      <c r="K55" s="35">
        <v>33459</v>
      </c>
      <c r="L55" s="35">
        <v>83342</v>
      </c>
      <c r="M55" s="35">
        <f t="shared" si="0"/>
        <v>83342</v>
      </c>
      <c r="N55" s="35"/>
      <c r="O55" s="27">
        <v>1.64</v>
      </c>
      <c r="P55" s="27">
        <v>1.27</v>
      </c>
      <c r="Q55" s="27">
        <v>1.17</v>
      </c>
      <c r="R55" s="27">
        <v>0</v>
      </c>
      <c r="S55" s="27">
        <v>1</v>
      </c>
      <c r="T55" s="27"/>
      <c r="U55" s="27">
        <v>1.64</v>
      </c>
      <c r="V55" s="27">
        <v>1.27</v>
      </c>
      <c r="W55" s="27">
        <v>1.17</v>
      </c>
      <c r="X55" s="27">
        <v>0</v>
      </c>
      <c r="Y55" s="27">
        <v>1</v>
      </c>
      <c r="Z55" s="27"/>
      <c r="AA55" s="27"/>
      <c r="AB55" s="27"/>
      <c r="AC55" s="27"/>
      <c r="AD55" s="27"/>
      <c r="AE55" s="27"/>
      <c r="AF55" s="27"/>
      <c r="AG55" s="30" t="s">
        <v>159</v>
      </c>
      <c r="AH55" s="30"/>
      <c r="AI55" s="30">
        <v>3</v>
      </c>
      <c r="AJ55" s="30">
        <v>3</v>
      </c>
      <c r="AK55" s="85">
        <v>0.5</v>
      </c>
      <c r="AL55" s="85">
        <v>0.5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36</v>
      </c>
      <c r="AX55" s="30" t="s">
        <v>159</v>
      </c>
      <c r="AY55" s="30"/>
      <c r="AZ55" s="30" t="s">
        <v>159</v>
      </c>
      <c r="BA55" s="28"/>
      <c r="BB55" s="27"/>
      <c r="BC55" s="30"/>
      <c r="BD55" s="30" t="s">
        <v>160</v>
      </c>
      <c r="BE55" s="28"/>
    </row>
    <row r="56" spans="1:57" s="31" customFormat="1">
      <c r="A56" s="27">
        <v>46</v>
      </c>
      <c r="B56" s="26">
        <v>41020</v>
      </c>
      <c r="C56" s="29" t="s">
        <v>96</v>
      </c>
      <c r="D56" s="27" t="s">
        <v>140</v>
      </c>
      <c r="E56" s="26">
        <v>40969</v>
      </c>
      <c r="F56" s="27" t="s">
        <v>33</v>
      </c>
      <c r="G56" s="27" t="s">
        <v>34</v>
      </c>
      <c r="H56" s="27">
        <v>75.27</v>
      </c>
      <c r="I56" s="32" t="s">
        <v>106</v>
      </c>
      <c r="J56" s="35">
        <v>3000</v>
      </c>
      <c r="K56" s="35">
        <v>33000</v>
      </c>
      <c r="L56" s="35">
        <v>82200</v>
      </c>
      <c r="M56" s="35">
        <f t="shared" si="0"/>
        <v>82200</v>
      </c>
      <c r="N56" s="35"/>
      <c r="O56" s="27">
        <v>1.6259999999999999</v>
      </c>
      <c r="P56" s="27">
        <v>1.2649999999999999</v>
      </c>
      <c r="Q56" s="27">
        <v>1.165</v>
      </c>
      <c r="R56" s="27">
        <v>0</v>
      </c>
      <c r="S56" s="27">
        <v>0.98899999999999999</v>
      </c>
      <c r="T56" s="27"/>
      <c r="U56" s="27">
        <v>1.5720000000000001</v>
      </c>
      <c r="V56" s="27">
        <v>1.2110000000000001</v>
      </c>
      <c r="W56" s="27">
        <v>1.111</v>
      </c>
      <c r="X56" s="27">
        <v>0</v>
      </c>
      <c r="Y56" s="27">
        <v>0.93500000000000005</v>
      </c>
      <c r="Z56" s="27"/>
      <c r="AA56" s="27"/>
      <c r="AB56" s="27"/>
      <c r="AC56" s="27"/>
      <c r="AD56" s="27"/>
      <c r="AE56" s="27"/>
      <c r="AF56" s="27"/>
      <c r="AG56" s="30" t="s">
        <v>157</v>
      </c>
      <c r="AH56" s="30" t="s">
        <v>158</v>
      </c>
      <c r="AI56" s="30">
        <v>2</v>
      </c>
      <c r="AJ56" s="30">
        <v>4</v>
      </c>
      <c r="AK56" s="40">
        <v>0.33329999999999999</v>
      </c>
      <c r="AL56" s="40">
        <v>0.66659999999999997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 t="s">
        <v>159</v>
      </c>
      <c r="AY56" s="30"/>
      <c r="AZ56" s="30" t="s">
        <v>159</v>
      </c>
      <c r="BA56" s="28" t="s">
        <v>24</v>
      </c>
      <c r="BB56" s="27" t="s">
        <v>152</v>
      </c>
      <c r="BC56" s="30">
        <v>50</v>
      </c>
      <c r="BD56" s="30" t="s">
        <v>91</v>
      </c>
      <c r="BE56" s="28"/>
    </row>
    <row r="57" spans="1:57" s="31" customFormat="1">
      <c r="A57" s="27">
        <v>5</v>
      </c>
      <c r="B57" s="26">
        <v>41020</v>
      </c>
      <c r="C57" s="29" t="s">
        <v>134</v>
      </c>
      <c r="D57" s="27" t="s">
        <v>140</v>
      </c>
      <c r="E57" s="26">
        <v>40999</v>
      </c>
      <c r="F57" s="28" t="s">
        <v>136</v>
      </c>
      <c r="G57" s="27" t="s">
        <v>62</v>
      </c>
      <c r="H57" s="27">
        <v>62.14</v>
      </c>
      <c r="I57" s="32" t="s">
        <v>137</v>
      </c>
      <c r="J57" s="35">
        <v>98580</v>
      </c>
      <c r="K57" s="35">
        <v>542400</v>
      </c>
      <c r="L57" s="35">
        <f>K57</f>
        <v>542400</v>
      </c>
      <c r="M57" s="35">
        <f t="shared" si="0"/>
        <v>542400</v>
      </c>
      <c r="N57" s="35"/>
      <c r="O57" s="27">
        <v>1.52</v>
      </c>
      <c r="P57" s="27">
        <v>1.1870000000000001</v>
      </c>
      <c r="Q57" s="27">
        <v>0</v>
      </c>
      <c r="R57" s="27">
        <v>0</v>
      </c>
      <c r="S57" s="27">
        <v>1.1870000000000001</v>
      </c>
      <c r="T57" s="27"/>
      <c r="U57" s="27">
        <v>1.52</v>
      </c>
      <c r="V57" s="27">
        <v>1.1870000000000001</v>
      </c>
      <c r="W57" s="27">
        <v>0</v>
      </c>
      <c r="X57" s="27">
        <v>0</v>
      </c>
      <c r="Y57" s="27">
        <v>1.1870000000000001</v>
      </c>
      <c r="Z57" s="27"/>
      <c r="AA57" s="27"/>
      <c r="AB57" s="27"/>
      <c r="AC57" s="27"/>
      <c r="AD57" s="27"/>
      <c r="AE57" s="27"/>
      <c r="AF57" s="27"/>
      <c r="AG57" s="30" t="s">
        <v>159</v>
      </c>
      <c r="AH57" s="30"/>
      <c r="AI57" s="30">
        <v>3</v>
      </c>
      <c r="AJ57" s="30">
        <v>3</v>
      </c>
      <c r="AK57" s="85">
        <v>0.5</v>
      </c>
      <c r="AL57" s="85">
        <v>0.5</v>
      </c>
      <c r="AM57" s="30">
        <v>0</v>
      </c>
      <c r="AN57" s="30">
        <v>15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12</v>
      </c>
      <c r="AX57" s="30" t="s">
        <v>157</v>
      </c>
      <c r="AY57" s="30">
        <v>12</v>
      </c>
      <c r="AZ57" s="30" t="s">
        <v>159</v>
      </c>
      <c r="BA57" s="28"/>
      <c r="BB57" s="27"/>
      <c r="BC57" s="30"/>
      <c r="BD57" s="30" t="s">
        <v>160</v>
      </c>
      <c r="BE57" s="28"/>
    </row>
    <row r="58" spans="1:57" s="31" customFormat="1">
      <c r="A58" s="27">
        <v>62</v>
      </c>
      <c r="B58" s="26">
        <v>41020</v>
      </c>
      <c r="C58" s="29" t="s">
        <v>96</v>
      </c>
      <c r="D58" s="27" t="s">
        <v>140</v>
      </c>
      <c r="E58" s="87">
        <v>40968</v>
      </c>
      <c r="F58" s="28" t="s">
        <v>83</v>
      </c>
      <c r="G58" s="27" t="s">
        <v>56</v>
      </c>
      <c r="H58" s="27">
        <v>57.02</v>
      </c>
      <c r="I58" s="32" t="s">
        <v>106</v>
      </c>
      <c r="J58" s="35">
        <v>1667</v>
      </c>
      <c r="K58" s="35">
        <v>2999</v>
      </c>
      <c r="L58" s="35">
        <f>K58</f>
        <v>2999</v>
      </c>
      <c r="M58" s="35">
        <f t="shared" si="0"/>
        <v>2999</v>
      </c>
      <c r="N58" s="35"/>
      <c r="O58" s="27">
        <v>2.2999999999999998</v>
      </c>
      <c r="P58" s="27">
        <v>1.93</v>
      </c>
      <c r="Q58" s="27">
        <v>0</v>
      </c>
      <c r="R58" s="27">
        <v>0</v>
      </c>
      <c r="S58" s="27">
        <v>1.62</v>
      </c>
      <c r="T58" s="27"/>
      <c r="U58" s="27">
        <v>2.2999999999999998</v>
      </c>
      <c r="V58" s="27">
        <v>1.93</v>
      </c>
      <c r="W58" s="27">
        <v>0</v>
      </c>
      <c r="X58" s="27">
        <v>0</v>
      </c>
      <c r="Y58" s="27">
        <v>1.62</v>
      </c>
      <c r="Z58" s="27"/>
      <c r="AA58" s="27"/>
      <c r="AB58" s="27"/>
      <c r="AC58" s="27"/>
      <c r="AD58" s="27"/>
      <c r="AE58" s="27"/>
      <c r="AF58" s="27"/>
      <c r="AG58" s="30" t="s">
        <v>159</v>
      </c>
      <c r="AH58" s="30"/>
      <c r="AI58" s="30">
        <v>3</v>
      </c>
      <c r="AJ58" s="30">
        <v>3</v>
      </c>
      <c r="AK58" s="85">
        <v>0.5</v>
      </c>
      <c r="AL58" s="85">
        <v>0.5</v>
      </c>
      <c r="AM58" s="30">
        <v>0</v>
      </c>
      <c r="AN58" s="30">
        <v>15</v>
      </c>
      <c r="AO58" s="30">
        <v>0</v>
      </c>
      <c r="AP58" s="30">
        <v>5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24</v>
      </c>
      <c r="AX58" s="30" t="s">
        <v>159</v>
      </c>
      <c r="AY58" s="30"/>
      <c r="AZ58" s="30" t="s">
        <v>159</v>
      </c>
      <c r="BA58" s="28" t="s">
        <v>32</v>
      </c>
      <c r="BB58" s="27" t="s">
        <v>152</v>
      </c>
      <c r="BC58" s="30">
        <v>25</v>
      </c>
      <c r="BD58" s="30" t="s">
        <v>91</v>
      </c>
      <c r="BE58" s="28"/>
    </row>
    <row r="59" spans="1:57" s="31" customFormat="1">
      <c r="A59" s="27">
        <v>11</v>
      </c>
      <c r="B59" s="26">
        <v>41020</v>
      </c>
      <c r="C59" s="29" t="s">
        <v>15</v>
      </c>
      <c r="D59" s="27" t="s">
        <v>78</v>
      </c>
      <c r="E59" s="26">
        <v>40929</v>
      </c>
      <c r="F59" s="28" t="s">
        <v>79</v>
      </c>
      <c r="G59" s="27" t="s">
        <v>54</v>
      </c>
      <c r="H59" s="27">
        <v>79.11</v>
      </c>
      <c r="I59" s="32" t="s">
        <v>80</v>
      </c>
      <c r="J59" s="35">
        <v>3000</v>
      </c>
      <c r="K59" s="35">
        <v>33000</v>
      </c>
      <c r="L59" s="35">
        <v>82200</v>
      </c>
      <c r="M59" s="35">
        <f t="shared" si="0"/>
        <v>82200</v>
      </c>
      <c r="N59" s="35"/>
      <c r="O59" s="27">
        <v>1.921</v>
      </c>
      <c r="P59" s="27">
        <v>1.544</v>
      </c>
      <c r="Q59" s="27">
        <v>1.3009999999999999</v>
      </c>
      <c r="R59" s="27">
        <v>0</v>
      </c>
      <c r="S59" s="27">
        <v>1.216</v>
      </c>
      <c r="T59" s="27"/>
      <c r="U59" s="27">
        <v>1.921</v>
      </c>
      <c r="V59" s="27">
        <v>1.544</v>
      </c>
      <c r="W59" s="27">
        <v>1.3009999999999999</v>
      </c>
      <c r="X59" s="27">
        <v>0</v>
      </c>
      <c r="Y59" s="27">
        <v>1.216</v>
      </c>
      <c r="Z59" s="27"/>
      <c r="AA59" s="27"/>
      <c r="AB59" s="27"/>
      <c r="AC59" s="27"/>
      <c r="AD59" s="27"/>
      <c r="AE59" s="27"/>
      <c r="AF59" s="27"/>
      <c r="AG59" s="30" t="s">
        <v>159</v>
      </c>
      <c r="AH59" s="30"/>
      <c r="AI59" s="30">
        <v>3</v>
      </c>
      <c r="AJ59" s="30">
        <v>3</v>
      </c>
      <c r="AK59" s="85">
        <v>0.5</v>
      </c>
      <c r="AL59" s="85">
        <v>0.5</v>
      </c>
      <c r="AM59" s="30">
        <v>0</v>
      </c>
      <c r="AN59" s="30">
        <v>19</v>
      </c>
      <c r="AO59" s="30">
        <v>0</v>
      </c>
      <c r="AP59" s="30">
        <v>0</v>
      </c>
      <c r="AQ59" s="30">
        <v>0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 t="s">
        <v>159</v>
      </c>
      <c r="AY59" s="30">
        <v>24</v>
      </c>
      <c r="AZ59" s="30" t="s">
        <v>159</v>
      </c>
      <c r="BA59" s="28" t="s">
        <v>55</v>
      </c>
      <c r="BB59" s="27" t="s">
        <v>152</v>
      </c>
      <c r="BC59" s="30">
        <v>100</v>
      </c>
      <c r="BD59" s="30" t="s">
        <v>153</v>
      </c>
      <c r="BE59" s="28"/>
    </row>
    <row r="60" spans="1:57" s="31" customFormat="1">
      <c r="A60" s="27">
        <v>36</v>
      </c>
      <c r="B60" s="26">
        <v>41020</v>
      </c>
      <c r="C60" s="29" t="s">
        <v>96</v>
      </c>
      <c r="D60" s="27" t="s">
        <v>94</v>
      </c>
      <c r="E60" s="26">
        <v>40999</v>
      </c>
      <c r="F60" s="28" t="s">
        <v>26</v>
      </c>
      <c r="G60" s="27" t="s">
        <v>117</v>
      </c>
      <c r="H60" s="27">
        <v>76.5</v>
      </c>
      <c r="I60" s="32" t="s">
        <v>106</v>
      </c>
      <c r="J60" s="35">
        <v>3000</v>
      </c>
      <c r="K60" s="35">
        <v>33000</v>
      </c>
      <c r="L60" s="35">
        <v>82200</v>
      </c>
      <c r="M60" s="35">
        <f t="shared" si="0"/>
        <v>82200</v>
      </c>
      <c r="N60" s="35"/>
      <c r="O60" s="27">
        <v>1.855</v>
      </c>
      <c r="P60" s="27">
        <v>1.4830000000000001</v>
      </c>
      <c r="Q60" s="27">
        <v>1.379</v>
      </c>
      <c r="R60" s="27">
        <v>0</v>
      </c>
      <c r="S60" s="27">
        <v>1.198</v>
      </c>
      <c r="T60" s="27"/>
      <c r="U60" s="27">
        <v>1.855</v>
      </c>
      <c r="V60" s="27">
        <v>1.4830000000000001</v>
      </c>
      <c r="W60" s="27">
        <v>1.379</v>
      </c>
      <c r="X60" s="27">
        <v>0</v>
      </c>
      <c r="Y60" s="27">
        <v>1.198</v>
      </c>
      <c r="Z60" s="27"/>
      <c r="AA60" s="27"/>
      <c r="AB60" s="27"/>
      <c r="AC60" s="27"/>
      <c r="AD60" s="27"/>
      <c r="AE60" s="27"/>
      <c r="AF60" s="27"/>
      <c r="AG60" s="30" t="s">
        <v>159</v>
      </c>
      <c r="AH60" s="30"/>
      <c r="AI60" s="30">
        <v>3</v>
      </c>
      <c r="AJ60" s="30">
        <v>3</v>
      </c>
      <c r="AK60" s="85">
        <v>0.5</v>
      </c>
      <c r="AL60" s="85">
        <v>0.5</v>
      </c>
      <c r="AM60" s="30">
        <v>0</v>
      </c>
      <c r="AN60" s="30">
        <v>0</v>
      </c>
      <c r="AO60" s="30">
        <v>10</v>
      </c>
      <c r="AP60" s="30">
        <v>0</v>
      </c>
      <c r="AQ60" s="30">
        <v>0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 t="s">
        <v>159</v>
      </c>
      <c r="AY60" s="30"/>
      <c r="AZ60" s="30" t="s">
        <v>159</v>
      </c>
      <c r="BA60" s="28"/>
      <c r="BB60" s="27"/>
      <c r="BC60" s="30"/>
      <c r="BD60" s="30" t="s">
        <v>160</v>
      </c>
      <c r="BE60" s="28" t="s">
        <v>27</v>
      </c>
    </row>
    <row r="61" spans="1:57" s="31" customFormat="1">
      <c r="A61" s="27">
        <v>52</v>
      </c>
      <c r="B61" s="26">
        <v>41020</v>
      </c>
      <c r="C61" s="29" t="s">
        <v>96</v>
      </c>
      <c r="D61" s="27" t="s">
        <v>94</v>
      </c>
      <c r="E61" s="26">
        <v>40908</v>
      </c>
      <c r="F61" s="28" t="s">
        <v>25</v>
      </c>
      <c r="G61" s="27" t="s">
        <v>34</v>
      </c>
      <c r="H61" s="27">
        <v>76</v>
      </c>
      <c r="I61" s="32" t="s">
        <v>106</v>
      </c>
      <c r="J61" s="35">
        <v>3000</v>
      </c>
      <c r="K61" s="35">
        <v>33000</v>
      </c>
      <c r="L61" s="35">
        <v>82200</v>
      </c>
      <c r="M61" s="35">
        <f t="shared" si="0"/>
        <v>82200</v>
      </c>
      <c r="N61" s="35"/>
      <c r="O61" s="27">
        <v>2.2599999999999998</v>
      </c>
      <c r="P61" s="27">
        <v>1.75</v>
      </c>
      <c r="Q61" s="27">
        <v>1.6</v>
      </c>
      <c r="R61" s="27">
        <v>0</v>
      </c>
      <c r="S61" s="27">
        <v>1.35</v>
      </c>
      <c r="T61" s="27"/>
      <c r="U61" s="27">
        <v>2.2599999999999998</v>
      </c>
      <c r="V61" s="27">
        <v>1.75</v>
      </c>
      <c r="W61" s="27">
        <v>1.6</v>
      </c>
      <c r="X61" s="27">
        <v>0</v>
      </c>
      <c r="Y61" s="27">
        <v>1.35</v>
      </c>
      <c r="Z61" s="27"/>
      <c r="AA61" s="27"/>
      <c r="AB61" s="27"/>
      <c r="AC61" s="27"/>
      <c r="AD61" s="27"/>
      <c r="AE61" s="27"/>
      <c r="AF61" s="27"/>
      <c r="AG61" s="30" t="s">
        <v>159</v>
      </c>
      <c r="AH61" s="30"/>
      <c r="AI61" s="30">
        <v>3</v>
      </c>
      <c r="AJ61" s="30">
        <v>3</v>
      </c>
      <c r="AK61" s="85">
        <v>0.5</v>
      </c>
      <c r="AL61" s="85">
        <v>0.5</v>
      </c>
      <c r="AM61" s="30">
        <v>0</v>
      </c>
      <c r="AN61" s="30">
        <v>0</v>
      </c>
      <c r="AO61" s="30">
        <v>0</v>
      </c>
      <c r="AP61" s="30">
        <v>16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12</v>
      </c>
      <c r="AX61" s="30" t="s">
        <v>157</v>
      </c>
      <c r="AY61" s="30"/>
      <c r="AZ61" s="30" t="s">
        <v>159</v>
      </c>
      <c r="BA61" s="28"/>
      <c r="BB61" s="27"/>
      <c r="BC61" s="30"/>
      <c r="BD61" s="30" t="s">
        <v>91</v>
      </c>
      <c r="BE61" s="28"/>
    </row>
    <row r="62" spans="1:57" s="31" customFormat="1">
      <c r="A62" s="27">
        <v>19</v>
      </c>
      <c r="B62" s="26">
        <v>41020</v>
      </c>
      <c r="C62" s="29" t="s">
        <v>96</v>
      </c>
      <c r="D62" s="27" t="s">
        <v>94</v>
      </c>
      <c r="E62" s="26">
        <v>40908</v>
      </c>
      <c r="F62" s="28" t="s">
        <v>92</v>
      </c>
      <c r="G62" s="27" t="s">
        <v>143</v>
      </c>
      <c r="H62" s="27">
        <v>83</v>
      </c>
      <c r="I62" s="32" t="s">
        <v>106</v>
      </c>
      <c r="J62" s="35">
        <v>3000</v>
      </c>
      <c r="K62" s="35">
        <v>33000</v>
      </c>
      <c r="L62" s="35">
        <v>82200</v>
      </c>
      <c r="M62" s="35">
        <f t="shared" si="0"/>
        <v>82200</v>
      </c>
      <c r="N62" s="35"/>
      <c r="O62" s="27">
        <v>2.1</v>
      </c>
      <c r="P62" s="27">
        <v>1.6</v>
      </c>
      <c r="Q62" s="27">
        <v>1.48</v>
      </c>
      <c r="R62" s="27">
        <v>0</v>
      </c>
      <c r="S62" s="27">
        <v>1.26</v>
      </c>
      <c r="T62" s="27"/>
      <c r="U62" s="27">
        <v>2.1</v>
      </c>
      <c r="V62" s="27">
        <v>1.6</v>
      </c>
      <c r="W62" s="27">
        <v>1.48</v>
      </c>
      <c r="X62" s="27">
        <v>0</v>
      </c>
      <c r="Y62" s="27">
        <v>1.26</v>
      </c>
      <c r="Z62" s="27"/>
      <c r="AA62" s="27"/>
      <c r="AB62" s="27"/>
      <c r="AC62" s="27"/>
      <c r="AD62" s="27"/>
      <c r="AE62" s="27"/>
      <c r="AF62" s="27"/>
      <c r="AG62" s="30" t="s">
        <v>157</v>
      </c>
      <c r="AH62" s="30" t="s">
        <v>158</v>
      </c>
      <c r="AI62" s="30">
        <v>2</v>
      </c>
      <c r="AJ62" s="30">
        <v>4</v>
      </c>
      <c r="AK62" s="40">
        <v>0.33329999999999999</v>
      </c>
      <c r="AL62" s="40">
        <v>0.66659999999999997</v>
      </c>
      <c r="AM62" s="30">
        <v>0</v>
      </c>
      <c r="AN62" s="30">
        <v>22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24</v>
      </c>
      <c r="AX62" s="30" t="s">
        <v>157</v>
      </c>
      <c r="AY62" s="30">
        <v>24</v>
      </c>
      <c r="AZ62" s="30" t="s">
        <v>159</v>
      </c>
      <c r="BA62" s="28"/>
      <c r="BB62" s="27"/>
      <c r="BC62" s="30"/>
      <c r="BD62" s="30" t="s">
        <v>160</v>
      </c>
      <c r="BE62" s="28"/>
    </row>
    <row r="63" spans="1:57" s="31" customFormat="1">
      <c r="A63" s="27">
        <v>27</v>
      </c>
      <c r="B63" s="26">
        <v>41020</v>
      </c>
      <c r="C63" s="29" t="s">
        <v>96</v>
      </c>
      <c r="D63" s="27" t="s">
        <v>94</v>
      </c>
      <c r="E63" s="26">
        <v>40912</v>
      </c>
      <c r="F63" s="28" t="s">
        <v>30</v>
      </c>
      <c r="G63" s="27" t="s">
        <v>116</v>
      </c>
      <c r="H63" s="27">
        <v>62.7</v>
      </c>
      <c r="I63" s="32" t="s">
        <v>106</v>
      </c>
      <c r="J63" s="35">
        <v>3042</v>
      </c>
      <c r="K63" s="35">
        <v>33459</v>
      </c>
      <c r="L63" s="35">
        <v>83342</v>
      </c>
      <c r="M63" s="35">
        <f t="shared" si="0"/>
        <v>83342</v>
      </c>
      <c r="N63" s="35"/>
      <c r="O63" s="27">
        <v>1.81</v>
      </c>
      <c r="P63" s="27">
        <v>1.49</v>
      </c>
      <c r="Q63" s="27">
        <v>1.4</v>
      </c>
      <c r="R63" s="27">
        <v>0</v>
      </c>
      <c r="S63" s="27">
        <v>1.24</v>
      </c>
      <c r="T63" s="27"/>
      <c r="U63" s="27">
        <v>1.81</v>
      </c>
      <c r="V63" s="27">
        <v>1.49</v>
      </c>
      <c r="W63" s="27">
        <v>1.4</v>
      </c>
      <c r="X63" s="27">
        <v>0</v>
      </c>
      <c r="Y63" s="27">
        <v>1.24</v>
      </c>
      <c r="Z63" s="27"/>
      <c r="AA63" s="27"/>
      <c r="AB63" s="27"/>
      <c r="AC63" s="27"/>
      <c r="AD63" s="27"/>
      <c r="AE63" s="27"/>
      <c r="AF63" s="27"/>
      <c r="AG63" s="30" t="s">
        <v>159</v>
      </c>
      <c r="AH63" s="30"/>
      <c r="AI63" s="30">
        <v>3</v>
      </c>
      <c r="AJ63" s="30">
        <v>3</v>
      </c>
      <c r="AK63" s="85">
        <v>0.5</v>
      </c>
      <c r="AL63" s="85">
        <v>0.5</v>
      </c>
      <c r="AM63" s="30">
        <v>0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36</v>
      </c>
      <c r="AX63" s="30" t="s">
        <v>159</v>
      </c>
      <c r="AY63" s="30"/>
      <c r="AZ63" s="30" t="s">
        <v>159</v>
      </c>
      <c r="BA63" s="28"/>
      <c r="BB63" s="27"/>
      <c r="BC63" s="30"/>
      <c r="BD63" s="30" t="s">
        <v>160</v>
      </c>
      <c r="BE63" s="28"/>
    </row>
    <row r="64" spans="1:57" s="31" customFormat="1">
      <c r="A64" s="27">
        <v>44</v>
      </c>
      <c r="B64" s="26">
        <v>41020</v>
      </c>
      <c r="C64" s="29" t="s">
        <v>96</v>
      </c>
      <c r="D64" s="27" t="s">
        <v>94</v>
      </c>
      <c r="E64" s="26">
        <v>40969</v>
      </c>
      <c r="F64" s="27" t="s">
        <v>33</v>
      </c>
      <c r="G64" s="27" t="s">
        <v>34</v>
      </c>
      <c r="H64" s="27">
        <v>78.73</v>
      </c>
      <c r="I64" s="32" t="s">
        <v>106</v>
      </c>
      <c r="J64" s="35">
        <v>3000</v>
      </c>
      <c r="K64" s="35">
        <v>33000</v>
      </c>
      <c r="L64" s="35">
        <v>82200</v>
      </c>
      <c r="M64" s="35">
        <f t="shared" si="0"/>
        <v>82200</v>
      </c>
      <c r="N64" s="35"/>
      <c r="O64" s="27">
        <v>1.538</v>
      </c>
      <c r="P64" s="27">
        <v>1.2210000000000001</v>
      </c>
      <c r="Q64" s="27">
        <v>1.133</v>
      </c>
      <c r="R64" s="27">
        <v>0</v>
      </c>
      <c r="S64" s="27">
        <v>0.97799999999999998</v>
      </c>
      <c r="T64" s="27"/>
      <c r="U64" s="27">
        <v>1.484</v>
      </c>
      <c r="V64" s="27">
        <v>1.1659999999999999</v>
      </c>
      <c r="W64" s="27">
        <v>1.0780000000000001</v>
      </c>
      <c r="X64" s="27">
        <v>0</v>
      </c>
      <c r="Y64" s="27">
        <v>0.92400000000000004</v>
      </c>
      <c r="Z64" s="27"/>
      <c r="AA64" s="27"/>
      <c r="AB64" s="27"/>
      <c r="AC64" s="27"/>
      <c r="AD64" s="27"/>
      <c r="AE64" s="27"/>
      <c r="AF64" s="27"/>
      <c r="AG64" s="30" t="s">
        <v>157</v>
      </c>
      <c r="AH64" s="30" t="s">
        <v>158</v>
      </c>
      <c r="AI64" s="30">
        <v>2</v>
      </c>
      <c r="AJ64" s="30">
        <v>4</v>
      </c>
      <c r="AK64" s="40">
        <v>0.33329999999999999</v>
      </c>
      <c r="AL64" s="40">
        <v>0.66659999999999997</v>
      </c>
      <c r="AM64" s="30">
        <v>0</v>
      </c>
      <c r="AN64" s="30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 t="s">
        <v>159</v>
      </c>
      <c r="AY64" s="30"/>
      <c r="AZ64" s="30" t="s">
        <v>159</v>
      </c>
      <c r="BA64" s="28" t="s">
        <v>24</v>
      </c>
      <c r="BB64" s="27" t="s">
        <v>152</v>
      </c>
      <c r="BC64" s="30">
        <v>50</v>
      </c>
      <c r="BD64" s="30" t="s">
        <v>91</v>
      </c>
      <c r="BE64" s="28"/>
    </row>
    <row r="65" spans="1:57" s="31" customFormat="1">
      <c r="A65" s="27">
        <v>3</v>
      </c>
      <c r="B65" s="26">
        <v>41020</v>
      </c>
      <c r="C65" s="29" t="s">
        <v>134</v>
      </c>
      <c r="D65" s="27" t="s">
        <v>138</v>
      </c>
      <c r="E65" s="26">
        <v>40999</v>
      </c>
      <c r="F65" s="28" t="s">
        <v>136</v>
      </c>
      <c r="G65" s="27" t="s">
        <v>62</v>
      </c>
      <c r="H65" s="27">
        <v>69.23</v>
      </c>
      <c r="I65" s="32" t="s">
        <v>137</v>
      </c>
      <c r="J65" s="35">
        <v>11820</v>
      </c>
      <c r="K65" s="35">
        <v>84780</v>
      </c>
      <c r="L65" s="35">
        <f>K65</f>
        <v>84780</v>
      </c>
      <c r="M65" s="35">
        <f t="shared" si="0"/>
        <v>84780</v>
      </c>
      <c r="N65" s="35"/>
      <c r="O65" s="27">
        <v>1.825</v>
      </c>
      <c r="P65" s="27">
        <v>1.466</v>
      </c>
      <c r="Q65" s="27">
        <v>0</v>
      </c>
      <c r="R65" s="27">
        <v>0</v>
      </c>
      <c r="S65" s="27">
        <v>1.3480000000000001</v>
      </c>
      <c r="T65" s="27"/>
      <c r="U65" s="27">
        <v>1.825</v>
      </c>
      <c r="V65" s="27">
        <v>1.466</v>
      </c>
      <c r="W65" s="27">
        <v>0</v>
      </c>
      <c r="X65" s="27">
        <v>0</v>
      </c>
      <c r="Y65" s="27">
        <v>1.3480000000000001</v>
      </c>
      <c r="Z65" s="27"/>
      <c r="AA65" s="27"/>
      <c r="AB65" s="27"/>
      <c r="AC65" s="27"/>
      <c r="AD65" s="27"/>
      <c r="AE65" s="27"/>
      <c r="AF65" s="27"/>
      <c r="AG65" s="30" t="s">
        <v>159</v>
      </c>
      <c r="AH65" s="30"/>
      <c r="AI65" s="30">
        <v>3</v>
      </c>
      <c r="AJ65" s="30">
        <v>3</v>
      </c>
      <c r="AK65" s="85">
        <v>0.5</v>
      </c>
      <c r="AL65" s="85">
        <v>0.5</v>
      </c>
      <c r="AM65" s="30">
        <v>0</v>
      </c>
      <c r="AN65" s="30">
        <v>15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12</v>
      </c>
      <c r="AX65" s="30" t="s">
        <v>157</v>
      </c>
      <c r="AY65" s="30">
        <v>12</v>
      </c>
      <c r="AZ65" s="30" t="s">
        <v>159</v>
      </c>
      <c r="BA65" s="28"/>
      <c r="BB65" s="27"/>
      <c r="BC65" s="30"/>
      <c r="BD65" s="30" t="s">
        <v>160</v>
      </c>
      <c r="BE65" s="28"/>
    </row>
    <row r="66" spans="1:57" s="31" customFormat="1">
      <c r="A66" s="27">
        <v>60</v>
      </c>
      <c r="B66" s="26">
        <v>41020</v>
      </c>
      <c r="C66" s="29" t="s">
        <v>96</v>
      </c>
      <c r="D66" s="27" t="s">
        <v>94</v>
      </c>
      <c r="E66" s="87">
        <v>40968</v>
      </c>
      <c r="F66" s="28" t="s">
        <v>83</v>
      </c>
      <c r="G66" s="27" t="s">
        <v>56</v>
      </c>
      <c r="H66" s="27">
        <v>57.02</v>
      </c>
      <c r="I66" s="32" t="s">
        <v>106</v>
      </c>
      <c r="J66" s="35">
        <v>1667</v>
      </c>
      <c r="K66" s="35">
        <v>2999</v>
      </c>
      <c r="L66" s="35">
        <f>K66</f>
        <v>2999</v>
      </c>
      <c r="M66" s="35">
        <f t="shared" si="0"/>
        <v>2999</v>
      </c>
      <c r="N66" s="35"/>
      <c r="O66" s="27">
        <v>2.21</v>
      </c>
      <c r="P66" s="27">
        <v>1.89</v>
      </c>
      <c r="Q66" s="27">
        <v>0</v>
      </c>
      <c r="R66" s="27">
        <v>0</v>
      </c>
      <c r="S66" s="27">
        <v>1.62</v>
      </c>
      <c r="T66" s="27"/>
      <c r="U66" s="27">
        <v>2.21</v>
      </c>
      <c r="V66" s="27">
        <v>1.89</v>
      </c>
      <c r="W66" s="27">
        <v>0</v>
      </c>
      <c r="X66" s="27">
        <v>0</v>
      </c>
      <c r="Y66" s="27">
        <v>1.62</v>
      </c>
      <c r="Z66" s="27"/>
      <c r="AA66" s="27"/>
      <c r="AB66" s="27"/>
      <c r="AC66" s="27"/>
      <c r="AD66" s="27"/>
      <c r="AE66" s="27"/>
      <c r="AF66" s="27"/>
      <c r="AG66" s="30" t="s">
        <v>159</v>
      </c>
      <c r="AH66" s="30"/>
      <c r="AI66" s="30">
        <v>3</v>
      </c>
      <c r="AJ66" s="30">
        <v>3</v>
      </c>
      <c r="AK66" s="85">
        <v>0.5</v>
      </c>
      <c r="AL66" s="85">
        <v>0.5</v>
      </c>
      <c r="AM66" s="30">
        <v>0</v>
      </c>
      <c r="AN66" s="30">
        <v>15</v>
      </c>
      <c r="AO66" s="30">
        <v>0</v>
      </c>
      <c r="AP66" s="30">
        <v>5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24</v>
      </c>
      <c r="AX66" s="30" t="s">
        <v>159</v>
      </c>
      <c r="AY66" s="30"/>
      <c r="AZ66" s="30" t="s">
        <v>159</v>
      </c>
      <c r="BA66" s="28" t="s">
        <v>32</v>
      </c>
      <c r="BB66" s="27" t="s">
        <v>152</v>
      </c>
      <c r="BC66" s="30">
        <v>25</v>
      </c>
      <c r="BD66" s="30" t="s">
        <v>91</v>
      </c>
      <c r="BE66" s="28"/>
    </row>
  </sheetData>
  <sortState ref="A2:XFD1048576">
    <sortCondition ref="D3:D1048576"/>
  </sortState>
  <phoneticPr fontId="3" type="noConversion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2AA2-B97A-264C-801A-47A77B9F88B5}">
  <sheetPr>
    <tabColor theme="0" tint="-0.34998626667073579"/>
  </sheetPr>
  <dimension ref="A1:EJ124"/>
  <sheetViews>
    <sheetView zoomScaleNormal="100" workbookViewId="0">
      <selection activeCell="B8" sqref="B8:B15"/>
    </sheetView>
  </sheetViews>
  <sheetFormatPr baseColWidth="10" defaultRowHeight="14"/>
  <cols>
    <col min="1" max="1" width="17.5" style="175" customWidth="1"/>
    <col min="2" max="2" width="20.33203125" style="175" customWidth="1"/>
    <col min="3" max="3" width="22.6640625" style="175" bestFit="1" customWidth="1"/>
    <col min="4" max="19" width="12.1640625" style="175" customWidth="1"/>
    <col min="20" max="21" width="12.1640625" style="175" hidden="1" customWidth="1"/>
    <col min="22" max="35" width="12.1640625" style="175" customWidth="1"/>
    <col min="36" max="16384" width="10.83203125" style="175"/>
  </cols>
  <sheetData>
    <row r="1" spans="1:140">
      <c r="A1" s="175" t="s">
        <v>35</v>
      </c>
    </row>
    <row r="2" spans="1:140">
      <c r="A2" s="176" t="s">
        <v>99</v>
      </c>
    </row>
    <row r="3" spans="1:140" ht="15" thickBot="1">
      <c r="B3" s="177"/>
      <c r="H3" s="177"/>
    </row>
    <row r="4" spans="1:140">
      <c r="A4" s="104" t="s">
        <v>101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</row>
    <row r="5" spans="1:140">
      <c r="A5" s="107" t="s">
        <v>100</v>
      </c>
      <c r="B5" s="108"/>
      <c r="C5" s="117">
        <v>100000</v>
      </c>
      <c r="D5" s="109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10"/>
    </row>
    <row r="6" spans="1:140">
      <c r="A6" s="41" t="s">
        <v>109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10"/>
    </row>
    <row r="7" spans="1:140" ht="75">
      <c r="A7" s="183" t="s">
        <v>57</v>
      </c>
      <c r="B7" s="184" t="s">
        <v>128</v>
      </c>
      <c r="C7" s="184" t="s">
        <v>129</v>
      </c>
      <c r="D7" s="185" t="s">
        <v>40</v>
      </c>
      <c r="E7" s="185" t="s">
        <v>110</v>
      </c>
      <c r="F7" s="186" t="s">
        <v>53</v>
      </c>
      <c r="G7" s="185" t="s">
        <v>88</v>
      </c>
      <c r="H7" s="185" t="s">
        <v>89</v>
      </c>
      <c r="I7" s="185" t="s">
        <v>90</v>
      </c>
      <c r="J7" s="185" t="s">
        <v>130</v>
      </c>
      <c r="K7" s="185" t="s">
        <v>36</v>
      </c>
      <c r="L7" s="185" t="s">
        <v>37</v>
      </c>
      <c r="M7" s="185" t="s">
        <v>38</v>
      </c>
      <c r="N7" s="185" t="s">
        <v>39</v>
      </c>
      <c r="O7" s="187" t="s">
        <v>103</v>
      </c>
      <c r="P7" s="188" t="s">
        <v>87</v>
      </c>
      <c r="Q7" s="188" t="s">
        <v>48</v>
      </c>
      <c r="R7" s="188" t="s">
        <v>47</v>
      </c>
      <c r="S7" s="188" t="s">
        <v>132</v>
      </c>
      <c r="T7" s="189" t="s">
        <v>133</v>
      </c>
      <c r="U7" s="189" t="s">
        <v>75</v>
      </c>
      <c r="V7" s="190" t="s">
        <v>144</v>
      </c>
      <c r="W7" s="190" t="s">
        <v>2</v>
      </c>
      <c r="X7" s="191" t="s">
        <v>6</v>
      </c>
      <c r="Y7" s="192" t="s">
        <v>77</v>
      </c>
      <c r="CI7" s="178"/>
      <c r="CJ7" s="178"/>
      <c r="CK7" s="178"/>
      <c r="CL7" s="178"/>
      <c r="CM7" s="178"/>
      <c r="CN7" s="178"/>
      <c r="CO7" s="178"/>
      <c r="CP7" s="178"/>
      <c r="CQ7" s="178"/>
      <c r="CR7" s="178"/>
      <c r="CS7" s="178"/>
      <c r="CT7" s="178"/>
      <c r="CU7" s="178"/>
      <c r="CV7" s="178"/>
      <c r="CW7" s="178"/>
      <c r="CX7" s="178"/>
      <c r="CY7" s="178"/>
      <c r="CZ7" s="178"/>
      <c r="DA7" s="178"/>
      <c r="DB7" s="178"/>
      <c r="DC7" s="178"/>
      <c r="DD7" s="178"/>
      <c r="DE7" s="178"/>
      <c r="DF7" s="178"/>
      <c r="DG7" s="178"/>
      <c r="DH7" s="178"/>
      <c r="DI7" s="178"/>
      <c r="DJ7" s="178"/>
      <c r="DK7" s="178"/>
      <c r="DL7" s="178"/>
      <c r="DM7" s="178"/>
      <c r="DN7" s="178"/>
      <c r="DO7" s="178"/>
      <c r="DP7" s="178"/>
      <c r="DQ7" s="178"/>
      <c r="DR7" s="178"/>
      <c r="DS7" s="178"/>
      <c r="DT7" s="178"/>
      <c r="DU7" s="178"/>
      <c r="DV7" s="178"/>
      <c r="DW7" s="178"/>
      <c r="DX7" s="178"/>
      <c r="DY7" s="178"/>
      <c r="DZ7" s="178"/>
      <c r="EA7" s="178"/>
      <c r="EB7" s="178"/>
      <c r="EC7" s="178"/>
      <c r="ED7" s="178"/>
      <c r="EE7" s="178"/>
      <c r="EF7" s="178"/>
      <c r="EG7" s="178"/>
      <c r="EH7" s="178"/>
      <c r="EI7" s="178"/>
      <c r="EJ7" s="178"/>
    </row>
    <row r="8" spans="1:140" ht="17" customHeight="1">
      <c r="A8" s="258" t="str">
        <f>'Vic Oct 2018'!D2</f>
        <v>Multinet 1</v>
      </c>
      <c r="B8" s="213" t="str">
        <f>'Vic Oct 2018'!F2</f>
        <v>AGL</v>
      </c>
      <c r="C8" s="213" t="str">
        <f>'Vic Oct 2018'!G2</f>
        <v>Business Savers</v>
      </c>
      <c r="D8" s="214">
        <f>365*'Vic Oct 2018'!H2/100</f>
        <v>412.45</v>
      </c>
      <c r="E8" s="215">
        <f>IF($C$5*'Vic Oct 2018'!AK2/'Vic Oct 2018'!AI2&gt;='Vic Oct 2018'!J2,('Vic Oct 2018'!J2*'Vic Oct 2018'!O2/100)*'Vic Oct 2018'!AI2,($C$5*'Vic Oct 2018'!AK2/'Vic Oct 2018'!AI2*'Vic Oct 2018'!O2/100)*'Vic Oct 2018'!AI2)</f>
        <v>981.00000000000023</v>
      </c>
      <c r="F8" s="216">
        <f>IF($C$5*'Vic Oct 2018'!AK2/'Vic Oct 2018'!AI2&lt;'Vic Oct 2018'!J2,0,IF($C$5*'Vic Oct 2018'!AK2/'Vic Oct 2018'!AI2&lt;='Vic Oct 2018'!K2,($C$5*'Vic Oct 2018'!AK2/'Vic Oct 2018'!AI2-'Vic Oct 2018'!J2)*('Vic Oct 2018'!P2/100)*'Vic Oct 2018'!AI2,('Vic Oct 2018'!K2-'Vic Oct 2018'!J2)*('Vic Oct 2018'!P2/100)*'Vic Oct 2018'!AI2))</f>
        <v>85.500000000000057</v>
      </c>
      <c r="G8" s="214">
        <f>IF($C$5*'Vic Oct 2018'!AK2/'Vic Oct 2018'!AI2&lt;'Vic Oct 2018'!K2,0,IF($C$5*'Vic Oct 2018'!AK2/'Vic Oct 2018'!AI2&lt;='Vic Oct 2018'!L2,($C$5*'Vic Oct 2018'!AK2/'Vic Oct 2018'!AI2-'Vic Oct 2018'!K2)*('Vic Oct 2018'!Q2/100)*'Vic Oct 2018'!AI2,('Vic Oct 2018'!L2-'Vic Oct 2018'!K2)*('Vic Oct 2018'!Q2/100)*'Vic Oct 2018'!AI2))</f>
        <v>0</v>
      </c>
      <c r="H8" s="215">
        <f>IF($C$5*'Vic Oct 2018'!AK2/'Vic Oct 2018'!AI2&lt;'Vic Oct 2018'!L2,0,IF($C$5*'Vic Oct 2018'!AK2/'Vic Oct 2018'!AI2&lt;='Vic Oct 2018'!M2,($C$5*'Vic Oct 2018'!AK2/'Vic Oct 2018'!AI2-'Vic Oct 2018'!L2)*('Vic Oct 2018'!R2/100)*'Vic Oct 2018'!AI2,('Vic Oct 2018'!M2-'Vic Oct 2018'!L2)*('Vic Oct 2018'!R2/100)*'Vic Oct 2018'!AI2))</f>
        <v>0</v>
      </c>
      <c r="I8" s="214">
        <f>IF(($C$5*'Vic Oct 2018'!AK2/'Vic Oct 2018'!AI2&gt;'Vic Oct 2018'!M2),($C$5*'Vic Oct 2018'!AK2/'Vic Oct 2018'!AI2-'Vic Oct 2018'!M2)*'Vic Oct 2018'!S2/100*'Vic Oct 2018'!AI2,0)</f>
        <v>0</v>
      </c>
      <c r="J8" s="214">
        <f>IF($C$5*'Vic Oct 2018'!AL2/'Vic Oct 2018'!AJ2&gt;='Vic Oct 2018'!J2,('Vic Oct 2018'!J2*'Vic Oct 2018'!U2/100)*'Vic Oct 2018'!AJ2,($C$5*'Vic Oct 2018'!AL2/'Vic Oct 2018'!AJ2*'Vic Oct 2018'!U2/100)*'Vic Oct 2018'!AJ2)</f>
        <v>936</v>
      </c>
      <c r="K8" s="214">
        <f>IF($C$5*'Vic Oct 2018'!AL2/'Vic Oct 2018'!AJ2&lt;'Vic Oct 2018'!J2,0,IF($C$5*'Vic Oct 2018'!AL2/'Vic Oct 2018'!AJ2&lt;='Vic Oct 2018'!K2,($C$5*'Vic Oct 2018'!AL2/'Vic Oct 2018'!AJ2-'Vic Oct 2018'!J2)*('Vic Oct 2018'!V2/100)*'Vic Oct 2018'!AJ2,('Vic Oct 2018'!K2-'Vic Oct 2018'!J2)*('Vic Oct 2018'!V2/100)*'Vic Oct 2018'!AJ2))</f>
        <v>85.000000000000071</v>
      </c>
      <c r="L8" s="214">
        <f>IF($C$5*'Vic Oct 2018'!AL2/'Vic Oct 2018'!AJ2&lt;'Vic Oct 2018'!K2,0,IF($C$5*'Vic Oct 2018'!AL2/'Vic Oct 2018'!AJ2&lt;='Vic Oct 2018'!L2,($C$5*'Vic Oct 2018'!AL2/'Vic Oct 2018'!AJ2-'Vic Oct 2018'!K2)*('Vic Oct 2018'!W2/100)*'Vic Oct 2018'!AJ2,('Vic Oct 2018'!L2-'Vic Oct 2018'!K2)*('Vic Oct 2018'!W2/100)*'Vic Oct 2018'!AJ2))</f>
        <v>0</v>
      </c>
      <c r="M8" s="214">
        <f>IF($C$5*'Vic Oct 2018'!AL2/'Vic Oct 2018'!AJ2&lt;'Vic Oct 2018'!L2,0,IF($C$5*'Vic Oct 2018'!AL2/'Vic Oct 2018'!AJ2&lt;='Vic Oct 2018'!M2,($C$5*'Vic Oct 2018'!AL2/'Vic Oct 2018'!AJ2-'Vic Oct 2018'!L2)*('Vic Oct 2018'!X2/100)*'Vic Oct 2018'!AJ2,('Vic Oct 2018'!M2-'Vic Oct 2018'!L2)*('Vic Oct 2018'!X2/100)*'Vic Oct 2018'!AJ2))</f>
        <v>0</v>
      </c>
      <c r="N8" s="214">
        <f>IF(($C$5*'Vic Oct 2018'!AL2/'Vic Oct 2018'!AJ2&gt;'Vic Oct 2018'!M2),($C$5*'Vic Oct 2018'!AL2/'Vic Oct 2018'!AJ2-'Vic Oct 2018'!M2)*'Vic Oct 2018'!Y2/100*'Vic Oct 2018'!AJ2,0)</f>
        <v>0</v>
      </c>
      <c r="O8" s="217">
        <f>SUM(D8:N8)</f>
        <v>2499.9500000000003</v>
      </c>
      <c r="P8" s="218">
        <f>'Vic Oct 2018'!AM2</f>
        <v>0</v>
      </c>
      <c r="Q8" s="218">
        <f>'Vic Oct 2018'!AN2</f>
        <v>15</v>
      </c>
      <c r="R8" s="218">
        <f>'Vic Oct 2018'!AO2</f>
        <v>0</v>
      </c>
      <c r="S8" s="218">
        <f>'Vic Oct 2018'!AP2</f>
        <v>0</v>
      </c>
      <c r="T8" s="217">
        <f>(O8-(O8-D8)*Q8/100)</f>
        <v>2186.8250000000003</v>
      </c>
      <c r="U8" s="217">
        <f>T8</f>
        <v>2186.8250000000003</v>
      </c>
      <c r="V8" s="217">
        <f>T8*1.1</f>
        <v>2405.5075000000006</v>
      </c>
      <c r="W8" s="217">
        <f>U8*1.1</f>
        <v>2405.5075000000006</v>
      </c>
      <c r="X8" s="219">
        <f>'Vic Oct 2018'!AW2</f>
        <v>0</v>
      </c>
      <c r="Y8" s="220" t="str">
        <f>'Vic Oct 2018'!AX2</f>
        <v>n</v>
      </c>
      <c r="CI8" s="178"/>
      <c r="CJ8" s="178"/>
      <c r="CK8" s="178"/>
      <c r="CL8" s="178"/>
      <c r="CM8" s="178"/>
      <c r="CN8" s="178"/>
      <c r="CO8" s="178"/>
      <c r="CP8" s="178"/>
      <c r="CQ8" s="178"/>
      <c r="CR8" s="178"/>
      <c r="CS8" s="178"/>
      <c r="CT8" s="178"/>
      <c r="CU8" s="178"/>
      <c r="CV8" s="178"/>
      <c r="CW8" s="178"/>
      <c r="CX8" s="178"/>
      <c r="CY8" s="178"/>
      <c r="CZ8" s="178"/>
      <c r="DA8" s="178"/>
      <c r="DB8" s="178"/>
      <c r="DC8" s="178"/>
      <c r="DD8" s="178"/>
      <c r="DE8" s="178"/>
      <c r="DF8" s="178"/>
      <c r="DG8" s="178"/>
      <c r="DH8" s="178"/>
      <c r="DI8" s="178"/>
      <c r="DJ8" s="178"/>
      <c r="DK8" s="178"/>
      <c r="DL8" s="178"/>
      <c r="DM8" s="178"/>
      <c r="DN8" s="178"/>
      <c r="DO8" s="178"/>
      <c r="DP8" s="178"/>
      <c r="DQ8" s="178"/>
      <c r="DR8" s="178"/>
      <c r="DS8" s="178"/>
      <c r="DT8" s="178"/>
      <c r="DU8" s="178"/>
      <c r="DV8" s="178"/>
      <c r="DW8" s="178"/>
      <c r="DX8" s="178"/>
      <c r="DY8" s="178"/>
      <c r="DZ8" s="178"/>
      <c r="EA8" s="178"/>
      <c r="EB8" s="178"/>
      <c r="EC8" s="178"/>
      <c r="ED8" s="178"/>
      <c r="EE8" s="178"/>
      <c r="EF8" s="178"/>
      <c r="EG8" s="178"/>
      <c r="EH8" s="178"/>
      <c r="EI8" s="178"/>
      <c r="EJ8" s="178"/>
    </row>
    <row r="9" spans="1:140" ht="17" customHeight="1">
      <c r="A9" s="259"/>
      <c r="B9" s="116" t="str">
        <f>'Vic Oct 2018'!F3</f>
        <v>Click Energy</v>
      </c>
      <c r="C9" s="116" t="str">
        <f>'Vic Oct 2018'!G3</f>
        <v>Business Business Prime</v>
      </c>
      <c r="D9" s="198">
        <f>365*'Vic Oct 2018'!H3/100</f>
        <v>313.17</v>
      </c>
      <c r="E9" s="199">
        <f>IF($C$5*'Vic Oct 2018'!AK3/'Vic Oct 2018'!AI3&gt;='Vic Oct 2018'!J3,('Vic Oct 2018'!J3*'Vic Oct 2018'!O3/100)*'Vic Oct 2018'!AI3,($C$5*'Vic Oct 2018'!AK3/'Vic Oct 2018'!AI3*'Vic Oct 2018'!O3/100)*'Vic Oct 2018'!AI3)</f>
        <v>1017</v>
      </c>
      <c r="F9" s="200">
        <f>IF($C$5*'Vic Oct 2018'!AK3/'Vic Oct 2018'!AI3&lt;'Vic Oct 2018'!J3,0,IF($C$5*'Vic Oct 2018'!AK3/'Vic Oct 2018'!AI3&lt;='Vic Oct 2018'!K3,($C$5*'Vic Oct 2018'!AK3/'Vic Oct 2018'!AI3-'Vic Oct 2018'!J3)*('Vic Oct 2018'!P3/100)*'Vic Oct 2018'!AI3,('Vic Oct 2018'!K3-'Vic Oct 2018'!J3)*('Vic Oct 2018'!P3/100)*'Vic Oct 2018'!AI3))</f>
        <v>105.50000000000006</v>
      </c>
      <c r="G9" s="198">
        <f>IF($C$5*'Vic Oct 2018'!AK3/'Vic Oct 2018'!AI3&lt;'Vic Oct 2018'!K3,0,IF($C$5*'Vic Oct 2018'!AK3/'Vic Oct 2018'!AI3&lt;='Vic Oct 2018'!L3,($C$5*'Vic Oct 2018'!AK3/'Vic Oct 2018'!AI3-'Vic Oct 2018'!K3)*('Vic Oct 2018'!Q3/100)*'Vic Oct 2018'!AI3,('Vic Oct 2018'!L3-'Vic Oct 2018'!K3)*('Vic Oct 2018'!Q3/100)*'Vic Oct 2018'!AI3))</f>
        <v>0</v>
      </c>
      <c r="H9" s="199">
        <f>IF($C$5*'Vic Oct 2018'!AK3/'Vic Oct 2018'!AI3&lt;'Vic Oct 2018'!L3,0,IF($C$5*'Vic Oct 2018'!AK3/'Vic Oct 2018'!AI3&lt;='Vic Oct 2018'!M3,($C$5*'Vic Oct 2018'!AK3/'Vic Oct 2018'!AI3-'Vic Oct 2018'!L3)*('Vic Oct 2018'!R3/100)*'Vic Oct 2018'!AI3,('Vic Oct 2018'!M3-'Vic Oct 2018'!L3)*('Vic Oct 2018'!R3/100)*'Vic Oct 2018'!AI3))</f>
        <v>0</v>
      </c>
      <c r="I9" s="198">
        <f>IF(($C$5*'Vic Oct 2018'!AK3/'Vic Oct 2018'!AI3&gt;'Vic Oct 2018'!M3),($C$5*'Vic Oct 2018'!AK3/'Vic Oct 2018'!AI3-'Vic Oct 2018'!M3)*'Vic Oct 2018'!S3/100*'Vic Oct 2018'!AI3,0)</f>
        <v>0</v>
      </c>
      <c r="J9" s="198">
        <f>IF($C$5*'Vic Oct 2018'!AL3/'Vic Oct 2018'!AJ3&gt;='Vic Oct 2018'!J3,('Vic Oct 2018'!J3*'Vic Oct 2018'!U3/100)*'Vic Oct 2018'!AJ3,($C$5*'Vic Oct 2018'!AL3/'Vic Oct 2018'!AJ3*'Vic Oct 2018'!U3/100)*'Vic Oct 2018'!AJ3)</f>
        <v>972.00000000000023</v>
      </c>
      <c r="K9" s="198">
        <f>IF($C$5*'Vic Oct 2018'!AL3/'Vic Oct 2018'!AJ3&lt;'Vic Oct 2018'!J3,0,IF($C$5*'Vic Oct 2018'!AL3/'Vic Oct 2018'!AJ3&lt;='Vic Oct 2018'!K3,($C$5*'Vic Oct 2018'!AL3/'Vic Oct 2018'!AJ3-'Vic Oct 2018'!J3)*('Vic Oct 2018'!V3/100)*'Vic Oct 2018'!AJ3,('Vic Oct 2018'!K3-'Vic Oct 2018'!J3)*('Vic Oct 2018'!V3/100)*'Vic Oct 2018'!AJ3))</f>
        <v>105.50000000000006</v>
      </c>
      <c r="L9" s="198">
        <f>IF($C$5*'Vic Oct 2018'!AL3/'Vic Oct 2018'!AJ3&lt;'Vic Oct 2018'!K3,0,IF($C$5*'Vic Oct 2018'!AL3/'Vic Oct 2018'!AJ3&lt;='Vic Oct 2018'!L3,($C$5*'Vic Oct 2018'!AL3/'Vic Oct 2018'!AJ3-'Vic Oct 2018'!K3)*('Vic Oct 2018'!W3/100)*'Vic Oct 2018'!AJ3,('Vic Oct 2018'!L3-'Vic Oct 2018'!K3)*('Vic Oct 2018'!W3/100)*'Vic Oct 2018'!AJ3))</f>
        <v>0</v>
      </c>
      <c r="M9" s="198">
        <f>IF($C$5*'Vic Oct 2018'!AL3/'Vic Oct 2018'!AJ3&lt;'Vic Oct 2018'!L3,0,IF($C$5*'Vic Oct 2018'!AL3/'Vic Oct 2018'!AJ3&lt;='Vic Oct 2018'!M3,($C$5*'Vic Oct 2018'!AL3/'Vic Oct 2018'!AJ3-'Vic Oct 2018'!L3)*('Vic Oct 2018'!X3/100)*'Vic Oct 2018'!AJ3,('Vic Oct 2018'!M3-'Vic Oct 2018'!L3)*('Vic Oct 2018'!X3/100)*'Vic Oct 2018'!AJ3))</f>
        <v>0</v>
      </c>
      <c r="N9" s="198">
        <f>IF(($C$5*'Vic Oct 2018'!AL3/'Vic Oct 2018'!AJ3&gt;'Vic Oct 2018'!M3),($C$5*'Vic Oct 2018'!AL3/'Vic Oct 2018'!AJ3-'Vic Oct 2018'!M3)*'Vic Oct 2018'!Y3/100*'Vic Oct 2018'!AJ3,0)</f>
        <v>0</v>
      </c>
      <c r="O9" s="201">
        <f t="shared" ref="O9:O71" si="0">SUM(D9:N9)</f>
        <v>2513.17</v>
      </c>
      <c r="P9" s="202">
        <f>'Vic Oct 2018'!AM3</f>
        <v>0</v>
      </c>
      <c r="Q9" s="202">
        <f>'Vic Oct 2018'!AN3</f>
        <v>0</v>
      </c>
      <c r="R9" s="202">
        <f>'Vic Oct 2018'!AO3</f>
        <v>10</v>
      </c>
      <c r="S9" s="202">
        <f>'Vic Oct 2018'!AP3</f>
        <v>0</v>
      </c>
      <c r="T9" s="201">
        <f>O9</f>
        <v>2513.17</v>
      </c>
      <c r="U9" s="201">
        <f>T9-(T9*R9/100)</f>
        <v>2261.8530000000001</v>
      </c>
      <c r="V9" s="201">
        <f t="shared" ref="V9:W70" si="1">T9*1.1</f>
        <v>2764.4870000000001</v>
      </c>
      <c r="W9" s="201">
        <f t="shared" si="1"/>
        <v>2488.0383000000002</v>
      </c>
      <c r="X9" s="203">
        <f>'Vic Oct 2018'!AW3</f>
        <v>0</v>
      </c>
      <c r="Y9" s="204" t="str">
        <f>'Vic Oct 2018'!AX3</f>
        <v>n</v>
      </c>
      <c r="CI9" s="178"/>
      <c r="CJ9" s="178"/>
      <c r="CK9" s="178"/>
      <c r="CL9" s="178"/>
      <c r="CM9" s="178"/>
      <c r="CN9" s="178"/>
      <c r="CO9" s="178"/>
      <c r="CP9" s="178"/>
      <c r="CQ9" s="178"/>
      <c r="CR9" s="178"/>
      <c r="CS9" s="178"/>
      <c r="CT9" s="178"/>
      <c r="CU9" s="178"/>
      <c r="CV9" s="178"/>
      <c r="CW9" s="178"/>
      <c r="CX9" s="178"/>
      <c r="CY9" s="178"/>
      <c r="CZ9" s="178"/>
      <c r="DA9" s="178"/>
      <c r="DB9" s="178"/>
      <c r="DC9" s="178"/>
      <c r="DD9" s="178"/>
      <c r="DE9" s="178"/>
      <c r="DF9" s="178"/>
      <c r="DG9" s="178"/>
      <c r="DH9" s="178"/>
      <c r="DI9" s="178"/>
      <c r="DJ9" s="178"/>
      <c r="DK9" s="178"/>
      <c r="DL9" s="178"/>
      <c r="DM9" s="178"/>
      <c r="DN9" s="178"/>
      <c r="DO9" s="178"/>
      <c r="DP9" s="178"/>
      <c r="DQ9" s="178"/>
      <c r="DR9" s="178"/>
      <c r="DS9" s="178"/>
      <c r="DT9" s="178"/>
      <c r="DU9" s="178"/>
      <c r="DV9" s="178"/>
      <c r="DW9" s="178"/>
      <c r="DX9" s="178"/>
      <c r="DY9" s="178"/>
      <c r="DZ9" s="178"/>
      <c r="EA9" s="178"/>
      <c r="EB9" s="178"/>
      <c r="EC9" s="178"/>
      <c r="ED9" s="178"/>
      <c r="EE9" s="178"/>
      <c r="EF9" s="178"/>
      <c r="EG9" s="178"/>
      <c r="EH9" s="178"/>
      <c r="EI9" s="178"/>
      <c r="EJ9" s="178"/>
    </row>
    <row r="10" spans="1:140" ht="17" customHeight="1">
      <c r="A10" s="259"/>
      <c r="B10" s="116" t="str">
        <f>'Vic Oct 2018'!F4</f>
        <v>Covau</v>
      </c>
      <c r="C10" s="116" t="str">
        <f>'Vic Oct 2018'!G4</f>
        <v>Smart Saver</v>
      </c>
      <c r="D10" s="198">
        <f>365*'Vic Oct 2018'!H4/100</f>
        <v>365</v>
      </c>
      <c r="E10" s="199">
        <f>IF($C$5*'Vic Oct 2018'!AK4/'Vic Oct 2018'!AI4&gt;='Vic Oct 2018'!J4,('Vic Oct 2018'!J4*'Vic Oct 2018'!O4/100)*'Vic Oct 2018'!AI4,($C$5*'Vic Oct 2018'!AK4/'Vic Oct 2018'!AI4*'Vic Oct 2018'!O4/100)*'Vic Oct 2018'!AI4)</f>
        <v>1102.5</v>
      </c>
      <c r="F10" s="200">
        <f>IF($C$5*'Vic Oct 2018'!AK4/'Vic Oct 2018'!AI4&lt;'Vic Oct 2018'!J4,0,IF($C$5*'Vic Oct 2018'!AK4/'Vic Oct 2018'!AI4&lt;='Vic Oct 2018'!K4,($C$5*'Vic Oct 2018'!AK4/'Vic Oct 2018'!AI4-'Vic Oct 2018'!J4)*('Vic Oct 2018'!P4/100)*'Vic Oct 2018'!AI4,('Vic Oct 2018'!K4-'Vic Oct 2018'!J4)*('Vic Oct 2018'!P4/100)*'Vic Oct 2018'!AI4))</f>
        <v>111.00000000000009</v>
      </c>
      <c r="G10" s="198">
        <f>IF($C$5*'Vic Oct 2018'!AK4/'Vic Oct 2018'!AI4&lt;'Vic Oct 2018'!K4,0,IF($C$5*'Vic Oct 2018'!AK4/'Vic Oct 2018'!AI4&lt;='Vic Oct 2018'!L4,($C$5*'Vic Oct 2018'!AK4/'Vic Oct 2018'!AI4-'Vic Oct 2018'!K4)*('Vic Oct 2018'!Q4/100)*'Vic Oct 2018'!AI4,('Vic Oct 2018'!L4-'Vic Oct 2018'!K4)*('Vic Oct 2018'!Q4/100)*'Vic Oct 2018'!AI4))</f>
        <v>0</v>
      </c>
      <c r="H10" s="199">
        <f>IF($C$5*'Vic Oct 2018'!AK4/'Vic Oct 2018'!AI4&lt;'Vic Oct 2018'!L4,0,IF($C$5*'Vic Oct 2018'!AK4/'Vic Oct 2018'!AI4&lt;='Vic Oct 2018'!M4,($C$5*'Vic Oct 2018'!AK4/'Vic Oct 2018'!AI4-'Vic Oct 2018'!L4)*('Vic Oct 2018'!R4/100)*'Vic Oct 2018'!AI4,('Vic Oct 2018'!M4-'Vic Oct 2018'!L4)*('Vic Oct 2018'!R4/100)*'Vic Oct 2018'!AI4))</f>
        <v>0</v>
      </c>
      <c r="I10" s="198">
        <f>IF(($C$5*'Vic Oct 2018'!AK4/'Vic Oct 2018'!AI4&gt;'Vic Oct 2018'!M4),($C$5*'Vic Oct 2018'!AK4/'Vic Oct 2018'!AI4-'Vic Oct 2018'!M4)*'Vic Oct 2018'!S4/100*'Vic Oct 2018'!AI4,0)</f>
        <v>0</v>
      </c>
      <c r="J10" s="198">
        <f>IF($C$5*'Vic Oct 2018'!AL4/'Vic Oct 2018'!AJ4&gt;='Vic Oct 2018'!J4,('Vic Oct 2018'!J4*'Vic Oct 2018'!U4/100)*'Vic Oct 2018'!AJ4,($C$5*'Vic Oct 2018'!AL4/'Vic Oct 2018'!AJ4*'Vic Oct 2018'!U4/100)*'Vic Oct 2018'!AJ4)</f>
        <v>967.5</v>
      </c>
      <c r="K10" s="198">
        <f>IF($C$5*'Vic Oct 2018'!AL4/'Vic Oct 2018'!AJ4&lt;'Vic Oct 2018'!J4,0,IF($C$5*'Vic Oct 2018'!AL4/'Vic Oct 2018'!AJ4&lt;='Vic Oct 2018'!K4,($C$5*'Vic Oct 2018'!AL4/'Vic Oct 2018'!AJ4-'Vic Oct 2018'!J4)*('Vic Oct 2018'!V4/100)*'Vic Oct 2018'!AJ4,('Vic Oct 2018'!K4-'Vic Oct 2018'!J4)*('Vic Oct 2018'!V4/100)*'Vic Oct 2018'!AJ4))</f>
        <v>102.50000000000006</v>
      </c>
      <c r="L10" s="198">
        <f>IF($C$5*'Vic Oct 2018'!AL4/'Vic Oct 2018'!AJ4&lt;'Vic Oct 2018'!K4,0,IF($C$5*'Vic Oct 2018'!AL4/'Vic Oct 2018'!AJ4&lt;='Vic Oct 2018'!L4,($C$5*'Vic Oct 2018'!AL4/'Vic Oct 2018'!AJ4-'Vic Oct 2018'!K4)*('Vic Oct 2018'!W4/100)*'Vic Oct 2018'!AJ4,('Vic Oct 2018'!L4-'Vic Oct 2018'!K4)*('Vic Oct 2018'!W4/100)*'Vic Oct 2018'!AJ4))</f>
        <v>0</v>
      </c>
      <c r="M10" s="198">
        <f>IF($C$5*'Vic Oct 2018'!AL4/'Vic Oct 2018'!AJ4&lt;'Vic Oct 2018'!L4,0,IF($C$5*'Vic Oct 2018'!AL4/'Vic Oct 2018'!AJ4&lt;='Vic Oct 2018'!M4,($C$5*'Vic Oct 2018'!AL4/'Vic Oct 2018'!AJ4-'Vic Oct 2018'!L4)*('Vic Oct 2018'!X4/100)*'Vic Oct 2018'!AJ4,('Vic Oct 2018'!M4-'Vic Oct 2018'!L4)*('Vic Oct 2018'!X4/100)*'Vic Oct 2018'!AJ4))</f>
        <v>0</v>
      </c>
      <c r="N10" s="198">
        <f>IF(($C$5*'Vic Oct 2018'!AL4/'Vic Oct 2018'!AJ4&gt;'Vic Oct 2018'!M4),($C$5*'Vic Oct 2018'!AL4/'Vic Oct 2018'!AJ4-'Vic Oct 2018'!M4)*'Vic Oct 2018'!Y4/100*'Vic Oct 2018'!AJ4,0)</f>
        <v>0</v>
      </c>
      <c r="O10" s="201">
        <f t="shared" si="0"/>
        <v>2648.5</v>
      </c>
      <c r="P10" s="202">
        <f>'Vic Oct 2018'!AM4</f>
        <v>0</v>
      </c>
      <c r="Q10" s="202">
        <f>'Vic Oct 2018'!AN4</f>
        <v>0</v>
      </c>
      <c r="R10" s="202">
        <f>'Vic Oct 2018'!AO4</f>
        <v>0</v>
      </c>
      <c r="S10" s="202">
        <f>'Vic Oct 2018'!AP4</f>
        <v>20</v>
      </c>
      <c r="T10" s="201">
        <f>O10</f>
        <v>2648.5</v>
      </c>
      <c r="U10" s="201">
        <f>(T10-(T10-D10)*S10/100)</f>
        <v>2191.8000000000002</v>
      </c>
      <c r="V10" s="201">
        <f t="shared" si="1"/>
        <v>2913.3500000000004</v>
      </c>
      <c r="W10" s="201">
        <f t="shared" si="1"/>
        <v>2410.9800000000005</v>
      </c>
      <c r="X10" s="203">
        <f>'Vic Oct 2018'!AW4</f>
        <v>0</v>
      </c>
      <c r="Y10" s="204" t="str">
        <f>'Vic Oct 2018'!AX4</f>
        <v>n</v>
      </c>
      <c r="CI10" s="178"/>
      <c r="CJ10" s="178"/>
      <c r="CK10" s="178"/>
      <c r="CL10" s="178"/>
      <c r="CM10" s="178"/>
      <c r="CN10" s="178"/>
      <c r="CO10" s="178"/>
      <c r="CP10" s="178"/>
      <c r="CQ10" s="178"/>
      <c r="CR10" s="178"/>
      <c r="CS10" s="178"/>
      <c r="CT10" s="178"/>
      <c r="CU10" s="178"/>
      <c r="CV10" s="178"/>
      <c r="CW10" s="178"/>
      <c r="CX10" s="178"/>
      <c r="CY10" s="178"/>
      <c r="CZ10" s="178"/>
      <c r="DA10" s="178"/>
      <c r="DB10" s="178"/>
      <c r="DC10" s="178"/>
      <c r="DD10" s="178"/>
      <c r="DE10" s="178"/>
      <c r="DF10" s="178"/>
      <c r="DG10" s="178"/>
      <c r="DH10" s="178"/>
      <c r="DI10" s="178"/>
      <c r="DJ10" s="178"/>
      <c r="DK10" s="178"/>
      <c r="DL10" s="178"/>
      <c r="DM10" s="178"/>
      <c r="DN10" s="178"/>
      <c r="DO10" s="178"/>
      <c r="DP10" s="178"/>
      <c r="DQ10" s="178"/>
      <c r="DR10" s="178"/>
      <c r="DS10" s="178"/>
      <c r="DT10" s="178"/>
      <c r="DU10" s="178"/>
      <c r="DV10" s="178"/>
      <c r="DW10" s="178"/>
      <c r="DX10" s="178"/>
      <c r="DY10" s="178"/>
      <c r="DZ10" s="178"/>
      <c r="EA10" s="178"/>
      <c r="EB10" s="178"/>
      <c r="EC10" s="178"/>
      <c r="ED10" s="178"/>
      <c r="EE10" s="178"/>
      <c r="EF10" s="178"/>
      <c r="EG10" s="178"/>
      <c r="EH10" s="178"/>
      <c r="EI10" s="178"/>
      <c r="EJ10" s="178"/>
    </row>
    <row r="11" spans="1:140" ht="17" customHeight="1">
      <c r="A11" s="259"/>
      <c r="B11" s="116" t="str">
        <f>'Vic Oct 2018'!F5</f>
        <v>EnergyAustralia</v>
      </c>
      <c r="C11" s="116" t="str">
        <f>'Vic Oct 2018'!G5</f>
        <v>Everyday Saver Business</v>
      </c>
      <c r="D11" s="198">
        <f>365*'Vic Oct 2018'!H5/100</f>
        <v>419.75</v>
      </c>
      <c r="E11" s="199">
        <f>IF($C$5*'Vic Oct 2018'!AK5/'Vic Oct 2018'!AI5&gt;='Vic Oct 2018'!J5,('Vic Oct 2018'!J5*'Vic Oct 2018'!O5/100)*'Vic Oct 2018'!AI5,($C$5*'Vic Oct 2018'!AK5/'Vic Oct 2018'!AI5*'Vic Oct 2018'!O5/100)*'Vic Oct 2018'!AI5)</f>
        <v>945</v>
      </c>
      <c r="F11" s="200">
        <f>IF($C$5*'Vic Oct 2018'!AK5/'Vic Oct 2018'!AI5&lt;'Vic Oct 2018'!J5,0,IF($C$5*'Vic Oct 2018'!AK5/'Vic Oct 2018'!AI5&lt;='Vic Oct 2018'!K5,($C$5*'Vic Oct 2018'!AK5/'Vic Oct 2018'!AI5-'Vic Oct 2018'!J5)*('Vic Oct 2018'!P5/100)*'Vic Oct 2018'!AI5,('Vic Oct 2018'!K5-'Vic Oct 2018'!J5)*('Vic Oct 2018'!P5/100)*'Vic Oct 2018'!AI5))</f>
        <v>93.000000000000071</v>
      </c>
      <c r="G11" s="198">
        <f>IF($C$5*'Vic Oct 2018'!AK5/'Vic Oct 2018'!AI5&lt;'Vic Oct 2018'!K5,0,IF($C$5*'Vic Oct 2018'!AK5/'Vic Oct 2018'!AI5&lt;='Vic Oct 2018'!L5,($C$5*'Vic Oct 2018'!AK5/'Vic Oct 2018'!AI5-'Vic Oct 2018'!K5)*('Vic Oct 2018'!Q5/100)*'Vic Oct 2018'!AI5,('Vic Oct 2018'!L5-'Vic Oct 2018'!K5)*('Vic Oct 2018'!Q5/100)*'Vic Oct 2018'!AI5))</f>
        <v>0</v>
      </c>
      <c r="H11" s="199">
        <f>IF($C$5*'Vic Oct 2018'!AK5/'Vic Oct 2018'!AI5&lt;'Vic Oct 2018'!L5,0,IF($C$5*'Vic Oct 2018'!AK5/'Vic Oct 2018'!AI5&lt;='Vic Oct 2018'!M5,($C$5*'Vic Oct 2018'!AK5/'Vic Oct 2018'!AI5-'Vic Oct 2018'!L5)*('Vic Oct 2018'!R5/100)*'Vic Oct 2018'!AI5,('Vic Oct 2018'!M5-'Vic Oct 2018'!L5)*('Vic Oct 2018'!R5/100)*'Vic Oct 2018'!AI5))</f>
        <v>0</v>
      </c>
      <c r="I11" s="198">
        <f>IF(($C$5*'Vic Oct 2018'!AK5/'Vic Oct 2018'!AI5&gt;'Vic Oct 2018'!M5),($C$5*'Vic Oct 2018'!AK5/'Vic Oct 2018'!AI5-'Vic Oct 2018'!M5)*'Vic Oct 2018'!S5/100*'Vic Oct 2018'!AI5,0)</f>
        <v>0</v>
      </c>
      <c r="J11" s="198">
        <f>IF($C$5*'Vic Oct 2018'!AL5/'Vic Oct 2018'!AJ5&gt;='Vic Oct 2018'!J5,('Vic Oct 2018'!J5*'Vic Oct 2018'!U5/100)*'Vic Oct 2018'!AJ5,($C$5*'Vic Oct 2018'!AL5/'Vic Oct 2018'!AJ5*'Vic Oct 2018'!U5/100)*'Vic Oct 2018'!AJ5)</f>
        <v>886.5</v>
      </c>
      <c r="K11" s="198">
        <f>IF($C$5*'Vic Oct 2018'!AL5/'Vic Oct 2018'!AJ5&lt;'Vic Oct 2018'!J5,0,IF($C$5*'Vic Oct 2018'!AL5/'Vic Oct 2018'!AJ5&lt;='Vic Oct 2018'!K5,($C$5*'Vic Oct 2018'!AL5/'Vic Oct 2018'!AJ5-'Vic Oct 2018'!J5)*('Vic Oct 2018'!V5/100)*'Vic Oct 2018'!AJ5,('Vic Oct 2018'!K5-'Vic Oct 2018'!J5)*('Vic Oct 2018'!V5/100)*'Vic Oct 2018'!AJ5))</f>
        <v>88.500000000000057</v>
      </c>
      <c r="L11" s="198">
        <f>IF($C$5*'Vic Oct 2018'!AL5/'Vic Oct 2018'!AJ5&lt;'Vic Oct 2018'!K5,0,IF($C$5*'Vic Oct 2018'!AL5/'Vic Oct 2018'!AJ5&lt;='Vic Oct 2018'!L5,($C$5*'Vic Oct 2018'!AL5/'Vic Oct 2018'!AJ5-'Vic Oct 2018'!K5)*('Vic Oct 2018'!W5/100)*'Vic Oct 2018'!AJ5,('Vic Oct 2018'!L5-'Vic Oct 2018'!K5)*('Vic Oct 2018'!W5/100)*'Vic Oct 2018'!AJ5))</f>
        <v>0</v>
      </c>
      <c r="M11" s="198">
        <f>IF($C$5*'Vic Oct 2018'!AL5/'Vic Oct 2018'!AJ5&lt;'Vic Oct 2018'!L5,0,IF($C$5*'Vic Oct 2018'!AL5/'Vic Oct 2018'!AJ5&lt;='Vic Oct 2018'!M5,($C$5*'Vic Oct 2018'!AL5/'Vic Oct 2018'!AJ5-'Vic Oct 2018'!L5)*('Vic Oct 2018'!X5/100)*'Vic Oct 2018'!AJ5,('Vic Oct 2018'!M5-'Vic Oct 2018'!L5)*('Vic Oct 2018'!X5/100)*'Vic Oct 2018'!AJ5))</f>
        <v>0</v>
      </c>
      <c r="N11" s="198">
        <f>IF(($C$5*'Vic Oct 2018'!AL5/'Vic Oct 2018'!AJ5&gt;'Vic Oct 2018'!M5),($C$5*'Vic Oct 2018'!AL5/'Vic Oct 2018'!AJ5-'Vic Oct 2018'!M5)*'Vic Oct 2018'!Y5/100*'Vic Oct 2018'!AJ5,0)</f>
        <v>0</v>
      </c>
      <c r="O11" s="201">
        <f t="shared" si="0"/>
        <v>2432.75</v>
      </c>
      <c r="P11" s="202">
        <f>'Vic Oct 2018'!AM5</f>
        <v>0</v>
      </c>
      <c r="Q11" s="202">
        <f>'Vic Oct 2018'!AN5</f>
        <v>22</v>
      </c>
      <c r="R11" s="202">
        <f>'Vic Oct 2018'!AO5</f>
        <v>0</v>
      </c>
      <c r="S11" s="202">
        <f>'Vic Oct 2018'!AP5</f>
        <v>0</v>
      </c>
      <c r="T11" s="201">
        <f>(O11-(O11-D11)*Q11/100)</f>
        <v>1989.8899999999999</v>
      </c>
      <c r="U11" s="201">
        <f>T11</f>
        <v>1989.8899999999999</v>
      </c>
      <c r="V11" s="201">
        <f t="shared" si="1"/>
        <v>2188.8789999999999</v>
      </c>
      <c r="W11" s="201">
        <f t="shared" si="1"/>
        <v>2188.8789999999999</v>
      </c>
      <c r="X11" s="203">
        <f>'Vic Oct 2018'!AW5</f>
        <v>24</v>
      </c>
      <c r="Y11" s="204" t="str">
        <f>'Vic Oct 2018'!AX5</f>
        <v>y</v>
      </c>
      <c r="CI11" s="178"/>
      <c r="CJ11" s="178"/>
      <c r="CK11" s="178"/>
      <c r="CL11" s="178"/>
      <c r="CM11" s="178"/>
      <c r="CN11" s="178"/>
      <c r="CO11" s="178"/>
      <c r="CP11" s="178"/>
      <c r="CQ11" s="178"/>
      <c r="CR11" s="178"/>
      <c r="CS11" s="178"/>
      <c r="CT11" s="178"/>
      <c r="CU11" s="178"/>
      <c r="CV11" s="178"/>
      <c r="CW11" s="178"/>
      <c r="CX11" s="178"/>
      <c r="CY11" s="178"/>
      <c r="CZ11" s="178"/>
      <c r="DA11" s="178"/>
      <c r="DB11" s="178"/>
      <c r="DC11" s="178"/>
      <c r="DD11" s="178"/>
      <c r="DE11" s="178"/>
      <c r="DF11" s="178"/>
      <c r="DG11" s="178"/>
      <c r="DH11" s="178"/>
      <c r="DI11" s="178"/>
      <c r="DJ11" s="178"/>
      <c r="DK11" s="178"/>
      <c r="DL11" s="178"/>
      <c r="DM11" s="178"/>
      <c r="DN11" s="178"/>
      <c r="DO11" s="178"/>
      <c r="DP11" s="178"/>
      <c r="DQ11" s="178"/>
      <c r="DR11" s="178"/>
      <c r="DS11" s="178"/>
      <c r="DT11" s="178"/>
      <c r="DU11" s="178"/>
      <c r="DV11" s="178"/>
      <c r="DW11" s="178"/>
      <c r="DX11" s="178"/>
      <c r="DY11" s="178"/>
      <c r="DZ11" s="178"/>
      <c r="EA11" s="178"/>
      <c r="EB11" s="178"/>
      <c r="EC11" s="178"/>
      <c r="ED11" s="178"/>
      <c r="EE11" s="178"/>
      <c r="EF11" s="178"/>
      <c r="EG11" s="178"/>
      <c r="EH11" s="178"/>
      <c r="EI11" s="178"/>
      <c r="EJ11" s="178"/>
    </row>
    <row r="12" spans="1:140" ht="17" customHeight="1">
      <c r="A12" s="259"/>
      <c r="B12" s="116" t="str">
        <f>'Vic Oct 2018'!F6</f>
        <v>Lumo Energy</v>
      </c>
      <c r="C12" s="116" t="str">
        <f>'Vic Oct 2018'!G6</f>
        <v>Business Premium</v>
      </c>
      <c r="D12" s="198">
        <f>365*'Vic Oct 2018'!H6/100</f>
        <v>286.89</v>
      </c>
      <c r="E12" s="199">
        <f>IF($C$5*'Vic Oct 2018'!AK6/'Vic Oct 2018'!AI6&gt;='Vic Oct 2018'!J6,('Vic Oct 2018'!J6*'Vic Oct 2018'!O6/100)*'Vic Oct 2018'!AI6,($C$5*'Vic Oct 2018'!AK6/'Vic Oct 2018'!AI6*'Vic Oct 2018'!O6/100)*'Vic Oct 2018'!AI6)</f>
        <v>707.17200000000003</v>
      </c>
      <c r="F12" s="200">
        <f>IF($C$5*'Vic Oct 2018'!AK6/'Vic Oct 2018'!AI6&lt;'Vic Oct 2018'!J6,0,IF($C$5*'Vic Oct 2018'!AK6/'Vic Oct 2018'!AI6&lt;='Vic Oct 2018'!K6,($C$5*'Vic Oct 2018'!AK6/'Vic Oct 2018'!AI6-'Vic Oct 2018'!J6)*('Vic Oct 2018'!P6/100)*'Vic Oct 2018'!AI6,('Vic Oct 2018'!K6-'Vic Oct 2018'!J6)*('Vic Oct 2018'!P6/100)*'Vic Oct 2018'!AI6))</f>
        <v>61.701600000000056</v>
      </c>
      <c r="G12" s="198">
        <f>IF($C$5*'Vic Oct 2018'!AK6/'Vic Oct 2018'!AI6&lt;'Vic Oct 2018'!K6,0,IF($C$5*'Vic Oct 2018'!AK6/'Vic Oct 2018'!AI6&lt;='Vic Oct 2018'!L6,($C$5*'Vic Oct 2018'!AK6/'Vic Oct 2018'!AI6-'Vic Oct 2018'!K6)*('Vic Oct 2018'!Q6/100)*'Vic Oct 2018'!AI6,('Vic Oct 2018'!L6-'Vic Oct 2018'!K6)*('Vic Oct 2018'!Q6/100)*'Vic Oct 2018'!AI6))</f>
        <v>0</v>
      </c>
      <c r="H12" s="199">
        <f>IF($C$5*'Vic Oct 2018'!AK6/'Vic Oct 2018'!AI6&lt;'Vic Oct 2018'!L6,0,IF($C$5*'Vic Oct 2018'!AK6/'Vic Oct 2018'!AI6&lt;='Vic Oct 2018'!M6,($C$5*'Vic Oct 2018'!AK6/'Vic Oct 2018'!AI6-'Vic Oct 2018'!L6)*('Vic Oct 2018'!R6/100)*'Vic Oct 2018'!AI6,('Vic Oct 2018'!M6-'Vic Oct 2018'!L6)*('Vic Oct 2018'!R6/100)*'Vic Oct 2018'!AI6))</f>
        <v>0</v>
      </c>
      <c r="I12" s="198">
        <f>IF(($C$5*'Vic Oct 2018'!AK6/'Vic Oct 2018'!AI6&gt;'Vic Oct 2018'!M6),($C$5*'Vic Oct 2018'!AK6/'Vic Oct 2018'!AI6-'Vic Oct 2018'!M6)*'Vic Oct 2018'!S6/100*'Vic Oct 2018'!AI6,0)</f>
        <v>0</v>
      </c>
      <c r="J12" s="198">
        <f>IF($C$5*'Vic Oct 2018'!AL6/'Vic Oct 2018'!AJ6&gt;='Vic Oct 2018'!J6,('Vic Oct 2018'!J6*'Vic Oct 2018'!U6/100)*'Vic Oct 2018'!AJ6,($C$5*'Vic Oct 2018'!AL6/'Vic Oct 2018'!AJ6*'Vic Oct 2018'!U6/100)*'Vic Oct 2018'!AJ6)</f>
        <v>679.79759999999999</v>
      </c>
      <c r="K12" s="198">
        <f>IF($C$5*'Vic Oct 2018'!AL6/'Vic Oct 2018'!AJ6&lt;'Vic Oct 2018'!J6,0,IF($C$5*'Vic Oct 2018'!AL6/'Vic Oct 2018'!AJ6&lt;='Vic Oct 2018'!K6,($C$5*'Vic Oct 2018'!AL6/'Vic Oct 2018'!AJ6-'Vic Oct 2018'!J6)*('Vic Oct 2018'!V6/100)*'Vic Oct 2018'!AJ6,('Vic Oct 2018'!K6-'Vic Oct 2018'!J6)*('Vic Oct 2018'!V6/100)*'Vic Oct 2018'!AJ6))</f>
        <v>60.388800000000053</v>
      </c>
      <c r="L12" s="198">
        <f>IF($C$5*'Vic Oct 2018'!AL6/'Vic Oct 2018'!AJ6&lt;'Vic Oct 2018'!K6,0,IF($C$5*'Vic Oct 2018'!AL6/'Vic Oct 2018'!AJ6&lt;='Vic Oct 2018'!L6,($C$5*'Vic Oct 2018'!AL6/'Vic Oct 2018'!AJ6-'Vic Oct 2018'!K6)*('Vic Oct 2018'!W6/100)*'Vic Oct 2018'!AJ6,('Vic Oct 2018'!L6-'Vic Oct 2018'!K6)*('Vic Oct 2018'!W6/100)*'Vic Oct 2018'!AJ6))</f>
        <v>0</v>
      </c>
      <c r="M12" s="198">
        <f>IF($C$5*'Vic Oct 2018'!AL6/'Vic Oct 2018'!AJ6&lt;'Vic Oct 2018'!L6,0,IF($C$5*'Vic Oct 2018'!AL6/'Vic Oct 2018'!AJ6&lt;='Vic Oct 2018'!M6,($C$5*'Vic Oct 2018'!AL6/'Vic Oct 2018'!AJ6-'Vic Oct 2018'!L6)*('Vic Oct 2018'!X6/100)*'Vic Oct 2018'!AJ6,('Vic Oct 2018'!M6-'Vic Oct 2018'!L6)*('Vic Oct 2018'!X6/100)*'Vic Oct 2018'!AJ6))</f>
        <v>0</v>
      </c>
      <c r="N12" s="198">
        <f>IF(($C$5*'Vic Oct 2018'!AL6/'Vic Oct 2018'!AJ6&gt;'Vic Oct 2018'!M6),($C$5*'Vic Oct 2018'!AL6/'Vic Oct 2018'!AJ6-'Vic Oct 2018'!M6)*'Vic Oct 2018'!Y6/100*'Vic Oct 2018'!AJ6,0)</f>
        <v>0</v>
      </c>
      <c r="O12" s="201">
        <f t="shared" si="0"/>
        <v>1795.95</v>
      </c>
      <c r="P12" s="202">
        <f>'Vic Oct 2018'!AM6</f>
        <v>0</v>
      </c>
      <c r="Q12" s="202">
        <f>'Vic Oct 2018'!AN6</f>
        <v>0</v>
      </c>
      <c r="R12" s="202">
        <f>'Vic Oct 2018'!AO6</f>
        <v>0</v>
      </c>
      <c r="S12" s="202">
        <f>'Vic Oct 2018'!AP6</f>
        <v>0</v>
      </c>
      <c r="T12" s="201">
        <f>O12</f>
        <v>1795.95</v>
      </c>
      <c r="U12" s="201">
        <f t="shared" ref="U12:U16" si="2">T12</f>
        <v>1795.95</v>
      </c>
      <c r="V12" s="201">
        <f t="shared" si="1"/>
        <v>1975.5450000000003</v>
      </c>
      <c r="W12" s="201">
        <f t="shared" si="1"/>
        <v>1975.5450000000003</v>
      </c>
      <c r="X12" s="203">
        <f>'Vic Oct 2018'!AW6</f>
        <v>36</v>
      </c>
      <c r="Y12" s="204" t="str">
        <f>'Vic Oct 2018'!AX6</f>
        <v>n</v>
      </c>
      <c r="CI12" s="178"/>
      <c r="CJ12" s="178"/>
      <c r="CK12" s="178"/>
      <c r="CL12" s="178"/>
      <c r="CM12" s="178"/>
      <c r="CN12" s="178"/>
      <c r="CO12" s="178"/>
      <c r="CP12" s="178"/>
      <c r="CQ12" s="178"/>
      <c r="CR12" s="178"/>
      <c r="CS12" s="178"/>
      <c r="CT12" s="178"/>
      <c r="CU12" s="178"/>
      <c r="CV12" s="178"/>
      <c r="CW12" s="178"/>
      <c r="CX12" s="178"/>
      <c r="CY12" s="178"/>
      <c r="CZ12" s="178"/>
      <c r="DA12" s="178"/>
      <c r="DB12" s="178"/>
      <c r="DC12" s="178"/>
      <c r="DD12" s="178"/>
      <c r="DE12" s="178"/>
      <c r="DF12" s="178"/>
      <c r="DG12" s="178"/>
      <c r="DH12" s="178"/>
      <c r="DI12" s="178"/>
      <c r="DJ12" s="178"/>
      <c r="DK12" s="178"/>
      <c r="DL12" s="178"/>
      <c r="DM12" s="178"/>
      <c r="DN12" s="178"/>
      <c r="DO12" s="178"/>
      <c r="DP12" s="178"/>
      <c r="DQ12" s="178"/>
      <c r="DR12" s="178"/>
      <c r="DS12" s="178"/>
      <c r="DT12" s="178"/>
      <c r="DU12" s="178"/>
      <c r="DV12" s="178"/>
      <c r="DW12" s="178"/>
      <c r="DX12" s="178"/>
      <c r="DY12" s="178"/>
      <c r="DZ12" s="178"/>
      <c r="EA12" s="178"/>
      <c r="EB12" s="178"/>
      <c r="EC12" s="178"/>
      <c r="ED12" s="178"/>
      <c r="EE12" s="178"/>
      <c r="EF12" s="178"/>
      <c r="EG12" s="178"/>
      <c r="EH12" s="178"/>
      <c r="EI12" s="178"/>
      <c r="EJ12" s="178"/>
    </row>
    <row r="13" spans="1:140" ht="17" customHeight="1">
      <c r="A13" s="259"/>
      <c r="B13" s="116" t="str">
        <f>'Vic Oct 2018'!F7</f>
        <v>Momentum Energy</v>
      </c>
      <c r="C13" s="116" t="str">
        <f>'Vic Oct 2018'!G7</f>
        <v>Market offer</v>
      </c>
      <c r="D13" s="198">
        <f>365*'Vic Oct 2018'!H7/100</f>
        <v>354.15949999999998</v>
      </c>
      <c r="E13" s="199">
        <f>IF($C$5*'Vic Oct 2018'!AK7/'Vic Oct 2018'!AI7&gt;='Vic Oct 2018'!J7,('Vic Oct 2018'!J7*'Vic Oct 2018'!O7/100)*'Vic Oct 2018'!AI7,($C$5*'Vic Oct 2018'!AK7/'Vic Oct 2018'!AI7*'Vic Oct 2018'!O7/100)*'Vic Oct 2018'!AI7)</f>
        <v>702</v>
      </c>
      <c r="F13" s="200">
        <f>IF($C$5*'Vic Oct 2018'!AK7/'Vic Oct 2018'!AI7&lt;'Vic Oct 2018'!J7,0,IF($C$5*'Vic Oct 2018'!AK7/'Vic Oct 2018'!AI7&lt;='Vic Oct 2018'!K7,($C$5*'Vic Oct 2018'!AK7/'Vic Oct 2018'!AI7-'Vic Oct 2018'!J7)*('Vic Oct 2018'!P7/100)*'Vic Oct 2018'!AI7,('Vic Oct 2018'!K7-'Vic Oct 2018'!J7)*('Vic Oct 2018'!P7/100)*'Vic Oct 2018'!AI7))</f>
        <v>73.500000000000057</v>
      </c>
      <c r="G13" s="198">
        <f>IF($C$5*'Vic Oct 2018'!AK7/'Vic Oct 2018'!AI7&lt;'Vic Oct 2018'!K7,0,IF($C$5*'Vic Oct 2018'!AK7/'Vic Oct 2018'!AI7&lt;='Vic Oct 2018'!L7,($C$5*'Vic Oct 2018'!AK7/'Vic Oct 2018'!AI7-'Vic Oct 2018'!K7)*('Vic Oct 2018'!Q7/100)*'Vic Oct 2018'!AI7,('Vic Oct 2018'!L7-'Vic Oct 2018'!K7)*('Vic Oct 2018'!Q7/100)*'Vic Oct 2018'!AI7))</f>
        <v>0</v>
      </c>
      <c r="H13" s="199">
        <f>IF($C$5*'Vic Oct 2018'!AK7/'Vic Oct 2018'!AI7&lt;'Vic Oct 2018'!L7,0,IF($C$5*'Vic Oct 2018'!AK7/'Vic Oct 2018'!AI7&lt;='Vic Oct 2018'!M7,($C$5*'Vic Oct 2018'!AK7/'Vic Oct 2018'!AI7-'Vic Oct 2018'!L7)*('Vic Oct 2018'!R7/100)*'Vic Oct 2018'!AI7,('Vic Oct 2018'!M7-'Vic Oct 2018'!L7)*('Vic Oct 2018'!R7/100)*'Vic Oct 2018'!AI7))</f>
        <v>0</v>
      </c>
      <c r="I13" s="198">
        <f>IF(($C$5*'Vic Oct 2018'!AK7/'Vic Oct 2018'!AI7&gt;'Vic Oct 2018'!M7),($C$5*'Vic Oct 2018'!AK7/'Vic Oct 2018'!AI7-'Vic Oct 2018'!M7)*'Vic Oct 2018'!S7/100*'Vic Oct 2018'!AI7,0)</f>
        <v>0</v>
      </c>
      <c r="J13" s="198">
        <f>IF($C$5*'Vic Oct 2018'!AL7/'Vic Oct 2018'!AJ7&gt;='Vic Oct 2018'!J7,('Vic Oct 2018'!J7*'Vic Oct 2018'!U7/100)*'Vic Oct 2018'!AJ7,($C$5*'Vic Oct 2018'!AL7/'Vic Oct 2018'!AJ7*'Vic Oct 2018'!U7/100)*'Vic Oct 2018'!AJ7)</f>
        <v>661.5</v>
      </c>
      <c r="K13" s="198">
        <f>IF($C$5*'Vic Oct 2018'!AL7/'Vic Oct 2018'!AJ7&lt;'Vic Oct 2018'!J7,0,IF($C$5*'Vic Oct 2018'!AL7/'Vic Oct 2018'!AJ7&lt;='Vic Oct 2018'!K7,($C$5*'Vic Oct 2018'!AL7/'Vic Oct 2018'!AJ7-'Vic Oct 2018'!J7)*('Vic Oct 2018'!V7/100)*'Vic Oct 2018'!AJ7,('Vic Oct 2018'!K7-'Vic Oct 2018'!J7)*('Vic Oct 2018'!V7/100)*'Vic Oct 2018'!AJ7))</f>
        <v>69.500000000000043</v>
      </c>
      <c r="L13" s="198">
        <f>IF($C$5*'Vic Oct 2018'!AL7/'Vic Oct 2018'!AJ7&lt;'Vic Oct 2018'!K7,0,IF($C$5*'Vic Oct 2018'!AL7/'Vic Oct 2018'!AJ7&lt;='Vic Oct 2018'!L7,($C$5*'Vic Oct 2018'!AL7/'Vic Oct 2018'!AJ7-'Vic Oct 2018'!K7)*('Vic Oct 2018'!W7/100)*'Vic Oct 2018'!AJ7,('Vic Oct 2018'!L7-'Vic Oct 2018'!K7)*('Vic Oct 2018'!W7/100)*'Vic Oct 2018'!AJ7))</f>
        <v>0</v>
      </c>
      <c r="M13" s="198">
        <f>IF($C$5*'Vic Oct 2018'!AL7/'Vic Oct 2018'!AJ7&lt;'Vic Oct 2018'!L7,0,IF($C$5*'Vic Oct 2018'!AL7/'Vic Oct 2018'!AJ7&lt;='Vic Oct 2018'!M7,($C$5*'Vic Oct 2018'!AL7/'Vic Oct 2018'!AJ7-'Vic Oct 2018'!L7)*('Vic Oct 2018'!X7/100)*'Vic Oct 2018'!AJ7,('Vic Oct 2018'!M7-'Vic Oct 2018'!L7)*('Vic Oct 2018'!X7/100)*'Vic Oct 2018'!AJ7))</f>
        <v>0</v>
      </c>
      <c r="N13" s="198">
        <f>IF(($C$5*'Vic Oct 2018'!AL7/'Vic Oct 2018'!AJ7&gt;'Vic Oct 2018'!M7),($C$5*'Vic Oct 2018'!AL7/'Vic Oct 2018'!AJ7-'Vic Oct 2018'!M7)*'Vic Oct 2018'!Y7/100*'Vic Oct 2018'!AJ7,0)</f>
        <v>0</v>
      </c>
      <c r="O13" s="201">
        <f t="shared" si="0"/>
        <v>1860.6595</v>
      </c>
      <c r="P13" s="202">
        <f>'Vic Oct 2018'!AM7</f>
        <v>0</v>
      </c>
      <c r="Q13" s="202">
        <f>'Vic Oct 2018'!AN7</f>
        <v>0</v>
      </c>
      <c r="R13" s="202">
        <f>'Vic Oct 2018'!AO7</f>
        <v>0</v>
      </c>
      <c r="S13" s="202">
        <f>'Vic Oct 2018'!AP7</f>
        <v>0</v>
      </c>
      <c r="T13" s="201">
        <f>O13</f>
        <v>1860.6595</v>
      </c>
      <c r="U13" s="201">
        <f t="shared" si="2"/>
        <v>1860.6595</v>
      </c>
      <c r="V13" s="201">
        <f t="shared" si="1"/>
        <v>2046.7254500000001</v>
      </c>
      <c r="W13" s="201">
        <f t="shared" si="1"/>
        <v>2046.7254500000001</v>
      </c>
      <c r="X13" s="203">
        <f>'Vic Oct 2018'!AW7</f>
        <v>0</v>
      </c>
      <c r="Y13" s="204" t="str">
        <f>'Vic Oct 2018'!AX7</f>
        <v>n</v>
      </c>
      <c r="CI13" s="178"/>
      <c r="CJ13" s="178"/>
      <c r="CK13" s="178"/>
      <c r="CL13" s="178"/>
      <c r="CM13" s="178"/>
      <c r="CN13" s="178"/>
      <c r="CO13" s="178"/>
      <c r="CP13" s="178"/>
      <c r="CQ13" s="178"/>
      <c r="CR13" s="178"/>
      <c r="CS13" s="178"/>
      <c r="CT13" s="178"/>
      <c r="CU13" s="178"/>
      <c r="CV13" s="178"/>
      <c r="CW13" s="178"/>
      <c r="CX13" s="178"/>
      <c r="CY13" s="178"/>
      <c r="CZ13" s="178"/>
      <c r="DA13" s="178"/>
      <c r="DB13" s="178"/>
      <c r="DC13" s="178"/>
      <c r="DD13" s="178"/>
      <c r="DE13" s="178"/>
      <c r="DF13" s="178"/>
      <c r="DG13" s="178"/>
      <c r="DH13" s="178"/>
      <c r="DI13" s="178"/>
      <c r="DJ13" s="178"/>
      <c r="DK13" s="178"/>
      <c r="DL13" s="178"/>
      <c r="DM13" s="178"/>
      <c r="DN13" s="178"/>
      <c r="DO13" s="178"/>
      <c r="DP13" s="178"/>
      <c r="DQ13" s="178"/>
      <c r="DR13" s="178"/>
      <c r="DS13" s="178"/>
      <c r="DT13" s="178"/>
      <c r="DU13" s="178"/>
      <c r="DV13" s="178"/>
      <c r="DW13" s="178"/>
      <c r="DX13" s="178"/>
      <c r="DY13" s="178"/>
      <c r="DZ13" s="178"/>
      <c r="EA13" s="178"/>
      <c r="EB13" s="178"/>
      <c r="EC13" s="178"/>
      <c r="ED13" s="178"/>
      <c r="EE13" s="178"/>
      <c r="EF13" s="178"/>
      <c r="EG13" s="178"/>
      <c r="EH13" s="178"/>
      <c r="EI13" s="178"/>
      <c r="EJ13" s="178"/>
    </row>
    <row r="14" spans="1:140" s="180" customFormat="1" ht="17" customHeight="1" thickBot="1">
      <c r="A14" s="259"/>
      <c r="B14" s="116" t="str">
        <f>'Vic Oct 2018'!F8</f>
        <v>Origin Energy</v>
      </c>
      <c r="C14" s="116" t="str">
        <f>'Vic Oct 2018'!G8</f>
        <v>Business Saver</v>
      </c>
      <c r="D14" s="200">
        <f>365*'Vic Oct 2018'!H8/100</f>
        <v>306.60000000000002</v>
      </c>
      <c r="E14" s="245">
        <f>IF($C$5*'Vic Oct 2018'!AK8/'Vic Oct 2018'!AI8&gt;='Vic Oct 2018'!J8,('Vic Oct 2018'!J8*'Vic Oct 2018'!O8/100)*'Vic Oct 2018'!AI8,($C$5*'Vic Oct 2018'!AK8/'Vic Oct 2018'!AI8*'Vic Oct 2018'!O8/100)*'Vic Oct 2018'!AI8)</f>
        <v>863.46</v>
      </c>
      <c r="F14" s="200">
        <f>IF($C$5*'Vic Oct 2018'!AK8/'Vic Oct 2018'!AI8&lt;'Vic Oct 2018'!J8,0,IF($C$5*'Vic Oct 2018'!AK8/'Vic Oct 2018'!AI8&lt;='Vic Oct 2018'!K8,($C$5*'Vic Oct 2018'!AK8/'Vic Oct 2018'!AI8-'Vic Oct 2018'!J8)*('Vic Oct 2018'!P8/100)*'Vic Oct 2018'!AI8,('Vic Oct 2018'!K8-'Vic Oct 2018'!J8)*('Vic Oct 2018'!P8/100)*'Vic Oct 2018'!AI8))</f>
        <v>91.520000000000053</v>
      </c>
      <c r="G14" s="200">
        <f>IF($C$5*'Vic Oct 2018'!AK8/'Vic Oct 2018'!AI8&lt;'Vic Oct 2018'!K8,0,IF($C$5*'Vic Oct 2018'!AK8/'Vic Oct 2018'!AI8&lt;='Vic Oct 2018'!L8,($C$5*'Vic Oct 2018'!AK8/'Vic Oct 2018'!AI8-'Vic Oct 2018'!K8)*('Vic Oct 2018'!Q8/100)*'Vic Oct 2018'!AI8,('Vic Oct 2018'!L8-'Vic Oct 2018'!K8)*('Vic Oct 2018'!Q8/100)*'Vic Oct 2018'!AI8))</f>
        <v>0</v>
      </c>
      <c r="H14" s="245">
        <f>IF($C$5*'Vic Oct 2018'!AK8/'Vic Oct 2018'!AI8&lt;'Vic Oct 2018'!L8,0,IF($C$5*'Vic Oct 2018'!AK8/'Vic Oct 2018'!AI8&lt;='Vic Oct 2018'!M8,($C$5*'Vic Oct 2018'!AK8/'Vic Oct 2018'!AI8-'Vic Oct 2018'!L8)*('Vic Oct 2018'!R8/100)*'Vic Oct 2018'!AI8,('Vic Oct 2018'!M8-'Vic Oct 2018'!L8)*('Vic Oct 2018'!R8/100)*'Vic Oct 2018'!AI8))</f>
        <v>0</v>
      </c>
      <c r="I14" s="200">
        <f>IF(($C$5*'Vic Oct 2018'!AK8/'Vic Oct 2018'!AI8&gt;'Vic Oct 2018'!M8),($C$5*'Vic Oct 2018'!AK8/'Vic Oct 2018'!AI8-'Vic Oct 2018'!M8)*'Vic Oct 2018'!S8/100*'Vic Oct 2018'!AI8,0)</f>
        <v>0</v>
      </c>
      <c r="J14" s="200">
        <f>IF($C$5*'Vic Oct 2018'!AL8/'Vic Oct 2018'!AJ8&gt;='Vic Oct 2018'!J8,('Vic Oct 2018'!J8*'Vic Oct 2018'!U8/100)*'Vic Oct 2018'!AJ8,($C$5*'Vic Oct 2018'!AL8/'Vic Oct 2018'!AJ8*'Vic Oct 2018'!U8/100)*'Vic Oct 2018'!AJ8)</f>
        <v>819.18000000000006</v>
      </c>
      <c r="K14" s="200">
        <f>IF($C$5*'Vic Oct 2018'!AL8/'Vic Oct 2018'!AJ8&lt;'Vic Oct 2018'!J8,0,IF($C$5*'Vic Oct 2018'!AL8/'Vic Oct 2018'!AJ8&lt;='Vic Oct 2018'!K8,($C$5*'Vic Oct 2018'!AL8/'Vic Oct 2018'!AJ8-'Vic Oct 2018'!J8)*('Vic Oct 2018'!V8/100)*'Vic Oct 2018'!AJ8,('Vic Oct 2018'!K8-'Vic Oct 2018'!J8)*('Vic Oct 2018'!V8/100)*'Vic Oct 2018'!AJ8))</f>
        <v>88.660000000000053</v>
      </c>
      <c r="L14" s="200">
        <f>IF($C$5*'Vic Oct 2018'!AL8/'Vic Oct 2018'!AJ8&lt;'Vic Oct 2018'!K8,0,IF($C$5*'Vic Oct 2018'!AL8/'Vic Oct 2018'!AJ8&lt;='Vic Oct 2018'!L8,($C$5*'Vic Oct 2018'!AL8/'Vic Oct 2018'!AJ8-'Vic Oct 2018'!K8)*('Vic Oct 2018'!W8/100)*'Vic Oct 2018'!AJ8,('Vic Oct 2018'!L8-'Vic Oct 2018'!K8)*('Vic Oct 2018'!W8/100)*'Vic Oct 2018'!AJ8))</f>
        <v>0</v>
      </c>
      <c r="M14" s="200">
        <f>IF($C$5*'Vic Oct 2018'!AL8/'Vic Oct 2018'!AJ8&lt;'Vic Oct 2018'!L8,0,IF($C$5*'Vic Oct 2018'!AL8/'Vic Oct 2018'!AJ8&lt;='Vic Oct 2018'!M8,($C$5*'Vic Oct 2018'!AL8/'Vic Oct 2018'!AJ8-'Vic Oct 2018'!L8)*('Vic Oct 2018'!X8/100)*'Vic Oct 2018'!AJ8,('Vic Oct 2018'!M8-'Vic Oct 2018'!L8)*('Vic Oct 2018'!X8/100)*'Vic Oct 2018'!AJ8))</f>
        <v>0</v>
      </c>
      <c r="N14" s="200">
        <f>IF(($C$5*'Vic Oct 2018'!AL8/'Vic Oct 2018'!AJ8&gt;'Vic Oct 2018'!M8),($C$5*'Vic Oct 2018'!AL8/'Vic Oct 2018'!AJ8-'Vic Oct 2018'!M8)*'Vic Oct 2018'!Y8/100*'Vic Oct 2018'!AJ8,0)</f>
        <v>0</v>
      </c>
      <c r="O14" s="246">
        <f t="shared" si="0"/>
        <v>2169.42</v>
      </c>
      <c r="P14" s="247">
        <f>'Vic Oct 2018'!AM8</f>
        <v>0</v>
      </c>
      <c r="Q14" s="247">
        <f>'Vic Oct 2018'!AN8</f>
        <v>15</v>
      </c>
      <c r="R14" s="247">
        <f>'Vic Oct 2018'!AO8</f>
        <v>0</v>
      </c>
      <c r="S14" s="247">
        <f>'Vic Oct 2018'!AP8</f>
        <v>0</v>
      </c>
      <c r="T14" s="246">
        <f>(O14-(O14-D14)*Q14/100)</f>
        <v>1889.9970000000001</v>
      </c>
      <c r="U14" s="248">
        <f t="shared" si="2"/>
        <v>1889.9970000000001</v>
      </c>
      <c r="V14" s="246">
        <f t="shared" si="1"/>
        <v>2078.9967000000001</v>
      </c>
      <c r="W14" s="246">
        <f t="shared" si="1"/>
        <v>2078.9967000000001</v>
      </c>
      <c r="X14" s="249">
        <f>'Vic Oct 2018'!AW8</f>
        <v>12</v>
      </c>
      <c r="Y14" s="250" t="str">
        <f>'Vic Oct 2018'!AX8</f>
        <v>y</v>
      </c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5"/>
      <c r="AS14" s="175"/>
      <c r="AT14" s="175"/>
      <c r="AU14" s="175"/>
      <c r="AV14" s="175"/>
      <c r="AW14" s="175"/>
      <c r="AX14" s="175"/>
      <c r="AY14" s="175"/>
      <c r="AZ14" s="175"/>
      <c r="BA14" s="175"/>
      <c r="BB14" s="175"/>
      <c r="BC14" s="175"/>
      <c r="BD14" s="175"/>
      <c r="BE14" s="175"/>
      <c r="BF14" s="175"/>
      <c r="BG14" s="175"/>
      <c r="BH14" s="175"/>
      <c r="BI14" s="175"/>
      <c r="BJ14" s="175"/>
      <c r="BK14" s="175"/>
      <c r="BL14" s="175"/>
      <c r="BM14" s="175"/>
      <c r="BN14" s="175"/>
      <c r="BO14" s="175"/>
      <c r="BP14" s="175"/>
      <c r="BQ14" s="175"/>
      <c r="BR14" s="175"/>
      <c r="BS14" s="175"/>
      <c r="BT14" s="175"/>
      <c r="BU14" s="175"/>
      <c r="BV14" s="175"/>
      <c r="BW14" s="175"/>
      <c r="BX14" s="175"/>
      <c r="BY14" s="175"/>
      <c r="BZ14" s="175"/>
      <c r="CA14" s="175"/>
      <c r="CB14" s="175"/>
      <c r="CC14" s="175"/>
      <c r="CD14" s="175"/>
      <c r="CE14" s="175"/>
      <c r="CF14" s="175"/>
      <c r="CG14" s="175"/>
      <c r="CH14" s="175"/>
      <c r="CI14" s="179"/>
      <c r="CJ14" s="179"/>
      <c r="CK14" s="179"/>
      <c r="CL14" s="179"/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79"/>
      <c r="DS14" s="179"/>
      <c r="DT14" s="179"/>
      <c r="DU14" s="179"/>
      <c r="DV14" s="179"/>
      <c r="DW14" s="179"/>
      <c r="DX14" s="179"/>
      <c r="DY14" s="179"/>
      <c r="DZ14" s="179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</row>
    <row r="15" spans="1:140" s="182" customFormat="1" ht="17" customHeight="1" thickTop="1" thickBot="1">
      <c r="A15" s="260"/>
      <c r="B15" s="221" t="str">
        <f>'Vic Oct 2018'!F9</f>
        <v>Simply Energy</v>
      </c>
      <c r="C15" s="221" t="str">
        <f>'Vic Oct 2018'!G9</f>
        <v>Business Save</v>
      </c>
      <c r="D15" s="114">
        <f>365*'Vic Oct 2018'!H9/100</f>
        <v>334.30349999999999</v>
      </c>
      <c r="E15" s="251">
        <f>IF($C$5*'Vic Oct 2018'!AK9/'Vic Oct 2018'!AI9&gt;='Vic Oct 2018'!J9,('Vic Oct 2018'!J9*'Vic Oct 2018'!O9/100)*'Vic Oct 2018'!AI9,($C$5*'Vic Oct 2018'!AK9/'Vic Oct 2018'!AI9*'Vic Oct 2018'!O9/100)*'Vic Oct 2018'!AI9)</f>
        <v>1172.5367999999999</v>
      </c>
      <c r="F15" s="114">
        <f>IF($C$5*'Vic Oct 2018'!AK9/'Vic Oct 2018'!AI9&lt;'Vic Oct 2018'!J9,0,IF($C$5*'Vic Oct 2018'!AK9/'Vic Oct 2018'!AI9&lt;='Vic Oct 2018'!K9,($C$5*'Vic Oct 2018'!AK9/'Vic Oct 2018'!AI9-'Vic Oct 2018'!J9)*('Vic Oct 2018'!P9/100)*'Vic Oct 2018'!AI9,('Vic Oct 2018'!K9-'Vic Oct 2018'!J9)*('Vic Oct 2018'!P9/100)*'Vic Oct 2018'!AI9))</f>
        <v>104.14880000000008</v>
      </c>
      <c r="G15" s="114">
        <f>IF($C$5*'Vic Oct 2018'!AK9/'Vic Oct 2018'!AI9&lt;'Vic Oct 2018'!K9,0,IF($C$5*'Vic Oct 2018'!AK9/'Vic Oct 2018'!AI9&lt;='Vic Oct 2018'!L9,($C$5*'Vic Oct 2018'!AK9/'Vic Oct 2018'!AI9-'Vic Oct 2018'!K9)*('Vic Oct 2018'!Q9/100)*'Vic Oct 2018'!AI9,('Vic Oct 2018'!L9-'Vic Oct 2018'!K9)*('Vic Oct 2018'!Q9/100)*'Vic Oct 2018'!AI9))</f>
        <v>0</v>
      </c>
      <c r="H15" s="251">
        <f>IF($C$5*'Vic Oct 2018'!AK9/'Vic Oct 2018'!AI9&lt;'Vic Oct 2018'!L9,0,IF($C$5*'Vic Oct 2018'!AK9/'Vic Oct 2018'!AI9&lt;='Vic Oct 2018'!M9,($C$5*'Vic Oct 2018'!AK9/'Vic Oct 2018'!AI9-'Vic Oct 2018'!L9)*('Vic Oct 2018'!R9/100)*'Vic Oct 2018'!AI9,('Vic Oct 2018'!M9-'Vic Oct 2018'!L9)*('Vic Oct 2018'!R9/100)*'Vic Oct 2018'!AI9))</f>
        <v>0</v>
      </c>
      <c r="I15" s="114">
        <f>IF(($C$5*'Vic Oct 2018'!AK9/'Vic Oct 2018'!AI9&gt;'Vic Oct 2018'!M9),($C$5*'Vic Oct 2018'!AK9/'Vic Oct 2018'!AI9-'Vic Oct 2018'!M9)*'Vic Oct 2018'!S9/100*'Vic Oct 2018'!AI9,0)</f>
        <v>0</v>
      </c>
      <c r="J15" s="114">
        <f>IF($C$5*'Vic Oct 2018'!AL9/'Vic Oct 2018'!AJ9&gt;='Vic Oct 2018'!J9,('Vic Oct 2018'!J9*'Vic Oct 2018'!U9/100)*'Vic Oct 2018'!AJ9,($C$5*'Vic Oct 2018'!AL9/'Vic Oct 2018'!AJ9*'Vic Oct 2018'!U9/100)*'Vic Oct 2018'!AJ9)</f>
        <v>1131.4751999999999</v>
      </c>
      <c r="K15" s="115">
        <f>IF($C$5*'Vic Oct 2018'!AL9/'Vic Oct 2018'!AJ9&lt;'Vic Oct 2018'!J9,0,IF($C$5*'Vic Oct 2018'!AL9/'Vic Oct 2018'!AJ9&lt;='Vic Oct 2018'!K9,($C$5*'Vic Oct 2018'!AL9/'Vic Oct 2018'!AJ9-'Vic Oct 2018'!J9)*('Vic Oct 2018'!V9/100)*'Vic Oct 2018'!AJ9,('Vic Oct 2018'!K9-'Vic Oct 2018'!J9)*('Vic Oct 2018'!V9/100)*'Vic Oct 2018'!AJ9))</f>
        <v>101.96080000000009</v>
      </c>
      <c r="L15" s="252">
        <f>IF($C$5*'Vic Oct 2018'!AL9/'Vic Oct 2018'!AJ9&lt;'Vic Oct 2018'!K9,0,IF($C$5*'Vic Oct 2018'!AL9/'Vic Oct 2018'!AJ9&lt;='Vic Oct 2018'!L9,($C$5*'Vic Oct 2018'!AL9/'Vic Oct 2018'!AJ9-'Vic Oct 2018'!K9)*('Vic Oct 2018'!W9/100)*'Vic Oct 2018'!AJ9,('Vic Oct 2018'!L9-'Vic Oct 2018'!K9)*('Vic Oct 2018'!W9/100)*'Vic Oct 2018'!AJ9))</f>
        <v>0</v>
      </c>
      <c r="M15" s="114">
        <f>IF($C$5*'Vic Oct 2018'!AL9/'Vic Oct 2018'!AJ9&lt;'Vic Oct 2018'!L9,0,IF($C$5*'Vic Oct 2018'!AL9/'Vic Oct 2018'!AJ9&lt;='Vic Oct 2018'!M9,($C$5*'Vic Oct 2018'!AL9/'Vic Oct 2018'!AJ9-'Vic Oct 2018'!L9)*('Vic Oct 2018'!X9/100)*'Vic Oct 2018'!AJ9,('Vic Oct 2018'!M9-'Vic Oct 2018'!L9)*('Vic Oct 2018'!X9/100)*'Vic Oct 2018'!AJ9))</f>
        <v>0</v>
      </c>
      <c r="N15" s="114">
        <f>IF(($C$5*'Vic Oct 2018'!AL9/'Vic Oct 2018'!AJ9&gt;'Vic Oct 2018'!M9),($C$5*'Vic Oct 2018'!AL9/'Vic Oct 2018'!AJ9-'Vic Oct 2018'!M9)*'Vic Oct 2018'!Y9/100*'Vic Oct 2018'!AJ9,0)</f>
        <v>0</v>
      </c>
      <c r="O15" s="253">
        <f t="shared" si="0"/>
        <v>2844.4250999999999</v>
      </c>
      <c r="P15" s="254">
        <f>'Vic Oct 2018'!AM9</f>
        <v>0</v>
      </c>
      <c r="Q15" s="254">
        <f>'Vic Oct 2018'!AN9</f>
        <v>30</v>
      </c>
      <c r="R15" s="254">
        <f>'Vic Oct 2018'!AO9</f>
        <v>0</v>
      </c>
      <c r="S15" s="254">
        <f>'Vic Oct 2018'!AP9</f>
        <v>0</v>
      </c>
      <c r="T15" s="253">
        <f>(O15-(O15-D15)*Q15/100)</f>
        <v>2091.3886199999997</v>
      </c>
      <c r="U15" s="255">
        <f t="shared" si="2"/>
        <v>2091.3886199999997</v>
      </c>
      <c r="V15" s="253">
        <f t="shared" si="1"/>
        <v>2300.527482</v>
      </c>
      <c r="W15" s="255">
        <f t="shared" si="1"/>
        <v>2300.527482</v>
      </c>
      <c r="X15" s="256">
        <f>'Vic Oct 2018'!AW9</f>
        <v>0</v>
      </c>
      <c r="Y15" s="257" t="str">
        <f>'Vic Oct 2018'!AX9</f>
        <v>n</v>
      </c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81"/>
      <c r="CJ15" s="181"/>
      <c r="CK15" s="181"/>
      <c r="CL15" s="181"/>
      <c r="CM15" s="181"/>
      <c r="CN15" s="181"/>
      <c r="CO15" s="181"/>
      <c r="CP15" s="181"/>
      <c r="CQ15" s="181"/>
      <c r="CR15" s="181"/>
      <c r="CS15" s="181"/>
      <c r="CT15" s="181"/>
      <c r="CU15" s="181"/>
      <c r="CV15" s="181"/>
      <c r="CW15" s="181"/>
      <c r="CX15" s="181"/>
      <c r="CY15" s="181"/>
      <c r="CZ15" s="181"/>
      <c r="DA15" s="181"/>
      <c r="DB15" s="181"/>
      <c r="DC15" s="181"/>
      <c r="DD15" s="181"/>
      <c r="DE15" s="181"/>
      <c r="DF15" s="181"/>
      <c r="DG15" s="181"/>
      <c r="DH15" s="181"/>
      <c r="DI15" s="181"/>
      <c r="DJ15" s="181"/>
      <c r="DK15" s="181"/>
      <c r="DL15" s="181"/>
      <c r="DM15" s="181"/>
      <c r="DN15" s="181"/>
      <c r="DO15" s="181"/>
      <c r="DP15" s="181"/>
      <c r="DQ15" s="181"/>
      <c r="DR15" s="181"/>
      <c r="DS15" s="181"/>
      <c r="DT15" s="181"/>
      <c r="DU15" s="181"/>
      <c r="DV15" s="181"/>
      <c r="DW15" s="181"/>
      <c r="DX15" s="181"/>
      <c r="DY15" s="181"/>
      <c r="DZ15" s="181"/>
      <c r="EA15" s="181"/>
      <c r="EB15" s="181"/>
      <c r="EC15" s="181"/>
      <c r="ED15" s="181"/>
      <c r="EE15" s="181"/>
      <c r="EF15" s="181"/>
      <c r="EG15" s="181"/>
      <c r="EH15" s="181"/>
      <c r="EI15" s="181"/>
      <c r="EJ15" s="181"/>
    </row>
    <row r="16" spans="1:140" ht="17" customHeight="1" thickTop="1">
      <c r="A16" s="261" t="str">
        <f>'Vic Oct 2018'!D10</f>
        <v>Multinet 2</v>
      </c>
      <c r="B16" s="116" t="str">
        <f>'Vic Oct 2018'!F10</f>
        <v>AGL</v>
      </c>
      <c r="C16" s="116" t="str">
        <f>'Vic Oct 2018'!G10</f>
        <v>Business Savers</v>
      </c>
      <c r="D16" s="198">
        <f>365*'Vic Oct 2018'!H10/100</f>
        <v>412.45</v>
      </c>
      <c r="E16" s="199">
        <f>IF($C$5*'Vic Oct 2018'!AK10/'Vic Oct 2018'!AI10&gt;='Vic Oct 2018'!J10,('Vic Oct 2018'!J10*'Vic Oct 2018'!O10/100)*'Vic Oct 2018'!AI10,($C$5*'Vic Oct 2018'!AK10/'Vic Oct 2018'!AI10*'Vic Oct 2018'!O10/100)*'Vic Oct 2018'!AI10)</f>
        <v>975</v>
      </c>
      <c r="F16" s="200">
        <f>IF($C$5*'Vic Oct 2018'!AK10/'Vic Oct 2018'!AI10&lt;'Vic Oct 2018'!J10,0,IF($C$5*'Vic Oct 2018'!AK10/'Vic Oct 2018'!AI10&lt;='Vic Oct 2018'!K10,($C$5*'Vic Oct 2018'!AK10/'Vic Oct 2018'!AI10-'Vic Oct 2018'!J10)*('Vic Oct 2018'!P10/100)*'Vic Oct 2018'!AI10,('Vic Oct 2018'!K10-'Vic Oct 2018'!J10)*('Vic Oct 2018'!P10/100)*'Vic Oct 2018'!AI10))</f>
        <v>0</v>
      </c>
      <c r="G16" s="198">
        <f>IF($C$5*'Vic Oct 2018'!AK10/'Vic Oct 2018'!AI10&lt;'Vic Oct 2018'!K10,0,IF($C$5*'Vic Oct 2018'!AK10/'Vic Oct 2018'!AI10&lt;='Vic Oct 2018'!L10,($C$5*'Vic Oct 2018'!AK10/'Vic Oct 2018'!AI10-'Vic Oct 2018'!K10)*('Vic Oct 2018'!Q10/100)*'Vic Oct 2018'!AI10,('Vic Oct 2018'!L10-'Vic Oct 2018'!K10)*('Vic Oct 2018'!Q10/100)*'Vic Oct 2018'!AI10))</f>
        <v>0</v>
      </c>
      <c r="H16" s="199">
        <f>IF($C$5*'Vic Oct 2018'!AK10/'Vic Oct 2018'!AI10&lt;'Vic Oct 2018'!L10,0,IF($C$5*'Vic Oct 2018'!AK10/'Vic Oct 2018'!AI10&lt;='Vic Oct 2018'!M10,($C$5*'Vic Oct 2018'!AK10/'Vic Oct 2018'!AI10-'Vic Oct 2018'!L10)*('Vic Oct 2018'!R10/100)*'Vic Oct 2018'!AI10,('Vic Oct 2018'!M10-'Vic Oct 2018'!L10)*('Vic Oct 2018'!R10/100)*'Vic Oct 2018'!AI10))</f>
        <v>0</v>
      </c>
      <c r="I16" s="198">
        <f>IF(($C$5*'Vic Oct 2018'!AK10/'Vic Oct 2018'!AI10&gt;'Vic Oct 2018'!M10),($C$5*'Vic Oct 2018'!AK10/'Vic Oct 2018'!AI10-'Vic Oct 2018'!M10)*'Vic Oct 2018'!S10/100*'Vic Oct 2018'!AI10,0)</f>
        <v>0</v>
      </c>
      <c r="J16" s="198">
        <f>IF($C$5*'Vic Oct 2018'!AL10/'Vic Oct 2018'!AJ10&gt;='Vic Oct 2018'!J10,('Vic Oct 2018'!J10*'Vic Oct 2018'!U10/100)*'Vic Oct 2018'!AJ10,($C$5*'Vic Oct 2018'!AL10/'Vic Oct 2018'!AJ10*'Vic Oct 2018'!U10/100)*'Vic Oct 2018'!AJ10)</f>
        <v>860</v>
      </c>
      <c r="K16" s="198">
        <f>IF($C$5*'Vic Oct 2018'!AL10/'Vic Oct 2018'!AJ10&lt;'Vic Oct 2018'!J10,0,IF($C$5*'Vic Oct 2018'!AL10/'Vic Oct 2018'!AJ10&lt;='Vic Oct 2018'!K10,($C$5*'Vic Oct 2018'!AL10/'Vic Oct 2018'!AJ10-'Vic Oct 2018'!J10)*('Vic Oct 2018'!V10/100)*'Vic Oct 2018'!AJ10,('Vic Oct 2018'!K10-'Vic Oct 2018'!J10)*('Vic Oct 2018'!V10/100)*'Vic Oct 2018'!AJ10))</f>
        <v>0</v>
      </c>
      <c r="L16" s="198">
        <f>IF($C$5*'Vic Oct 2018'!AL10/'Vic Oct 2018'!AJ10&lt;'Vic Oct 2018'!K10,0,IF($C$5*'Vic Oct 2018'!AL10/'Vic Oct 2018'!AJ10&lt;='Vic Oct 2018'!L10,($C$5*'Vic Oct 2018'!AL10/'Vic Oct 2018'!AJ10-'Vic Oct 2018'!K10)*('Vic Oct 2018'!W10/100)*'Vic Oct 2018'!AJ10,('Vic Oct 2018'!L10-'Vic Oct 2018'!K10)*('Vic Oct 2018'!W10/100)*'Vic Oct 2018'!AJ10))</f>
        <v>0</v>
      </c>
      <c r="M16" s="198">
        <f>IF($C$5*'Vic Oct 2018'!AL10/'Vic Oct 2018'!AJ10&lt;'Vic Oct 2018'!L10,0,IF($C$5*'Vic Oct 2018'!AL10/'Vic Oct 2018'!AJ10&lt;='Vic Oct 2018'!M10,($C$5*'Vic Oct 2018'!AL10/'Vic Oct 2018'!AJ10-'Vic Oct 2018'!L10)*('Vic Oct 2018'!X10/100)*'Vic Oct 2018'!AJ10,('Vic Oct 2018'!M10-'Vic Oct 2018'!L10)*('Vic Oct 2018'!X10/100)*'Vic Oct 2018'!AJ10))</f>
        <v>0</v>
      </c>
      <c r="N16" s="198">
        <f>IF(($C$5*'Vic Oct 2018'!AL10/'Vic Oct 2018'!AJ10&gt;'Vic Oct 2018'!M10),($C$5*'Vic Oct 2018'!AL10/'Vic Oct 2018'!AJ10-'Vic Oct 2018'!M10)*'Vic Oct 2018'!Y10/100*'Vic Oct 2018'!AJ10,0)</f>
        <v>0</v>
      </c>
      <c r="O16" s="201">
        <f t="shared" si="0"/>
        <v>2247.4499999999998</v>
      </c>
      <c r="P16" s="202">
        <f>'Vic Oct 2018'!AM10</f>
        <v>0</v>
      </c>
      <c r="Q16" s="202">
        <f>'Vic Oct 2018'!AN10</f>
        <v>15</v>
      </c>
      <c r="R16" s="202">
        <f>'Vic Oct 2018'!AO10</f>
        <v>0</v>
      </c>
      <c r="S16" s="202">
        <f>'Vic Oct 2018'!AP10</f>
        <v>0</v>
      </c>
      <c r="T16" s="201">
        <f>(O16-(O16-D16)*Q16/100)</f>
        <v>1972.1999999999998</v>
      </c>
      <c r="U16" s="201">
        <f t="shared" si="2"/>
        <v>1972.1999999999998</v>
      </c>
      <c r="V16" s="201">
        <f t="shared" si="1"/>
        <v>2169.42</v>
      </c>
      <c r="W16" s="201">
        <f t="shared" si="1"/>
        <v>2169.42</v>
      </c>
      <c r="X16" s="203">
        <f>'Vic Oct 2018'!AW10</f>
        <v>0</v>
      </c>
      <c r="Y16" s="204" t="str">
        <f>'Vic Oct 2018'!AX10</f>
        <v>n</v>
      </c>
      <c r="CI16" s="178"/>
      <c r="CJ16" s="178"/>
      <c r="CK16" s="178"/>
      <c r="CL16" s="178"/>
      <c r="CM16" s="178"/>
      <c r="CN16" s="178"/>
      <c r="CO16" s="178"/>
      <c r="CP16" s="178"/>
      <c r="CQ16" s="178"/>
      <c r="CR16" s="178"/>
      <c r="CS16" s="178"/>
      <c r="CT16" s="178"/>
      <c r="CU16" s="178"/>
      <c r="CV16" s="178"/>
      <c r="CW16" s="178"/>
      <c r="CX16" s="178"/>
      <c r="CY16" s="178"/>
      <c r="CZ16" s="178"/>
      <c r="DA16" s="178"/>
      <c r="DB16" s="178"/>
      <c r="DC16" s="178"/>
      <c r="DD16" s="178"/>
      <c r="DE16" s="178"/>
      <c r="DF16" s="178"/>
      <c r="DG16" s="178"/>
      <c r="DH16" s="178"/>
      <c r="DI16" s="178"/>
      <c r="DJ16" s="178"/>
      <c r="DK16" s="178"/>
      <c r="DL16" s="178"/>
      <c r="DM16" s="178"/>
      <c r="DN16" s="178"/>
      <c r="DO16" s="178"/>
      <c r="DP16" s="178"/>
      <c r="DQ16" s="178"/>
      <c r="DR16" s="178"/>
      <c r="DS16" s="178"/>
      <c r="DT16" s="178"/>
      <c r="DU16" s="178"/>
      <c r="DV16" s="178"/>
      <c r="DW16" s="178"/>
      <c r="DX16" s="178"/>
      <c r="DY16" s="178"/>
      <c r="DZ16" s="178"/>
      <c r="EA16" s="178"/>
      <c r="EB16" s="178"/>
      <c r="EC16" s="178"/>
      <c r="ED16" s="178"/>
      <c r="EE16" s="178"/>
      <c r="EF16" s="178"/>
      <c r="EG16" s="178"/>
      <c r="EH16" s="178"/>
      <c r="EI16" s="178"/>
      <c r="EJ16" s="178"/>
    </row>
    <row r="17" spans="1:140" ht="17" customHeight="1">
      <c r="A17" s="259"/>
      <c r="B17" s="116" t="str">
        <f>'Vic Oct 2018'!F11</f>
        <v>Click Energy</v>
      </c>
      <c r="C17" s="116" t="str">
        <f>'Vic Oct 2018'!G11</f>
        <v>Business Business Prime</v>
      </c>
      <c r="D17" s="198">
        <f>365*'Vic Oct 2018'!H11/100</f>
        <v>313.17</v>
      </c>
      <c r="E17" s="199">
        <f>IF($C$5*'Vic Oct 2018'!AK11/'Vic Oct 2018'!AI11&gt;='Vic Oct 2018'!J11,('Vic Oct 2018'!J11*'Vic Oct 2018'!O11/100)*'Vic Oct 2018'!AI11,($C$5*'Vic Oct 2018'!AK11/'Vic Oct 2018'!AI11*'Vic Oct 2018'!O11/100)*'Vic Oct 2018'!AI11)</f>
        <v>1017</v>
      </c>
      <c r="F17" s="200">
        <f>IF($C$5*'Vic Oct 2018'!AK11/'Vic Oct 2018'!AI11&lt;'Vic Oct 2018'!J11,0,IF($C$5*'Vic Oct 2018'!AK11/'Vic Oct 2018'!AI11&lt;='Vic Oct 2018'!K11,($C$5*'Vic Oct 2018'!AK11/'Vic Oct 2018'!AI11-'Vic Oct 2018'!J11)*('Vic Oct 2018'!P11/100)*'Vic Oct 2018'!AI11,('Vic Oct 2018'!K11-'Vic Oct 2018'!J11)*('Vic Oct 2018'!P11/100)*'Vic Oct 2018'!AI11))</f>
        <v>105.50000000000006</v>
      </c>
      <c r="G17" s="198">
        <f>IF($C$5*'Vic Oct 2018'!AK11/'Vic Oct 2018'!AI11&lt;'Vic Oct 2018'!K11,0,IF($C$5*'Vic Oct 2018'!AK11/'Vic Oct 2018'!AI11&lt;='Vic Oct 2018'!L11,($C$5*'Vic Oct 2018'!AK11/'Vic Oct 2018'!AI11-'Vic Oct 2018'!K11)*('Vic Oct 2018'!Q11/100)*'Vic Oct 2018'!AI11,('Vic Oct 2018'!L11-'Vic Oct 2018'!K11)*('Vic Oct 2018'!Q11/100)*'Vic Oct 2018'!AI11))</f>
        <v>0</v>
      </c>
      <c r="H17" s="199">
        <f>IF($C$5*'Vic Oct 2018'!AK11/'Vic Oct 2018'!AI11&lt;'Vic Oct 2018'!L11,0,IF($C$5*'Vic Oct 2018'!AK11/'Vic Oct 2018'!AI11&lt;='Vic Oct 2018'!M11,($C$5*'Vic Oct 2018'!AK11/'Vic Oct 2018'!AI11-'Vic Oct 2018'!L11)*('Vic Oct 2018'!R11/100)*'Vic Oct 2018'!AI11,('Vic Oct 2018'!M11-'Vic Oct 2018'!L11)*('Vic Oct 2018'!R11/100)*'Vic Oct 2018'!AI11))</f>
        <v>0</v>
      </c>
      <c r="I17" s="198">
        <f>IF(($C$5*'Vic Oct 2018'!AK11/'Vic Oct 2018'!AI11&gt;'Vic Oct 2018'!M11),($C$5*'Vic Oct 2018'!AK11/'Vic Oct 2018'!AI11-'Vic Oct 2018'!M11)*'Vic Oct 2018'!S11/100*'Vic Oct 2018'!AI11,0)</f>
        <v>0</v>
      </c>
      <c r="J17" s="198">
        <f>IF($C$5*'Vic Oct 2018'!AL11/'Vic Oct 2018'!AJ11&gt;='Vic Oct 2018'!J11,('Vic Oct 2018'!J11*'Vic Oct 2018'!U11/100)*'Vic Oct 2018'!AJ11,($C$5*'Vic Oct 2018'!AL11/'Vic Oct 2018'!AJ11*'Vic Oct 2018'!U11/100)*'Vic Oct 2018'!AJ11)</f>
        <v>972.00000000000023</v>
      </c>
      <c r="K17" s="198">
        <f>IF($C$5*'Vic Oct 2018'!AL11/'Vic Oct 2018'!AJ11&lt;'Vic Oct 2018'!J11,0,IF($C$5*'Vic Oct 2018'!AL11/'Vic Oct 2018'!AJ11&lt;='Vic Oct 2018'!K11,($C$5*'Vic Oct 2018'!AL11/'Vic Oct 2018'!AJ11-'Vic Oct 2018'!J11)*('Vic Oct 2018'!V11/100)*'Vic Oct 2018'!AJ11,('Vic Oct 2018'!K11-'Vic Oct 2018'!J11)*('Vic Oct 2018'!V11/100)*'Vic Oct 2018'!AJ11))</f>
        <v>105.50000000000006</v>
      </c>
      <c r="L17" s="198">
        <f>IF($C$5*'Vic Oct 2018'!AL11/'Vic Oct 2018'!AJ11&lt;'Vic Oct 2018'!K11,0,IF($C$5*'Vic Oct 2018'!AL11/'Vic Oct 2018'!AJ11&lt;='Vic Oct 2018'!L11,($C$5*'Vic Oct 2018'!AL11/'Vic Oct 2018'!AJ11-'Vic Oct 2018'!K11)*('Vic Oct 2018'!W11/100)*'Vic Oct 2018'!AJ11,('Vic Oct 2018'!L11-'Vic Oct 2018'!K11)*('Vic Oct 2018'!W11/100)*'Vic Oct 2018'!AJ11))</f>
        <v>0</v>
      </c>
      <c r="M17" s="198">
        <f>IF($C$5*'Vic Oct 2018'!AL11/'Vic Oct 2018'!AJ11&lt;'Vic Oct 2018'!L11,0,IF($C$5*'Vic Oct 2018'!AL11/'Vic Oct 2018'!AJ11&lt;='Vic Oct 2018'!M11,($C$5*'Vic Oct 2018'!AL11/'Vic Oct 2018'!AJ11-'Vic Oct 2018'!L11)*('Vic Oct 2018'!X11/100)*'Vic Oct 2018'!AJ11,('Vic Oct 2018'!M11-'Vic Oct 2018'!L11)*('Vic Oct 2018'!X11/100)*'Vic Oct 2018'!AJ11))</f>
        <v>0</v>
      </c>
      <c r="N17" s="198">
        <f>IF(($C$5*'Vic Oct 2018'!AL11/'Vic Oct 2018'!AJ11&gt;'Vic Oct 2018'!M11),($C$5*'Vic Oct 2018'!AL11/'Vic Oct 2018'!AJ11-'Vic Oct 2018'!M11)*'Vic Oct 2018'!Y11/100*'Vic Oct 2018'!AJ11,0)</f>
        <v>0</v>
      </c>
      <c r="O17" s="201">
        <f t="shared" si="0"/>
        <v>2513.17</v>
      </c>
      <c r="P17" s="202">
        <f>'Vic Oct 2018'!AM11</f>
        <v>0</v>
      </c>
      <c r="Q17" s="202">
        <f>'Vic Oct 2018'!AN11</f>
        <v>0</v>
      </c>
      <c r="R17" s="202">
        <f>'Vic Oct 2018'!AO11</f>
        <v>10</v>
      </c>
      <c r="S17" s="202">
        <f>'Vic Oct 2018'!AP11</f>
        <v>0</v>
      </c>
      <c r="T17" s="201">
        <f>O17</f>
        <v>2513.17</v>
      </c>
      <c r="U17" s="201">
        <f>T17-(T17*R17/100)</f>
        <v>2261.8530000000001</v>
      </c>
      <c r="V17" s="201">
        <f t="shared" si="1"/>
        <v>2764.4870000000001</v>
      </c>
      <c r="W17" s="201">
        <f t="shared" si="1"/>
        <v>2488.0383000000002</v>
      </c>
      <c r="X17" s="203">
        <f>'Vic Oct 2018'!AW11</f>
        <v>0</v>
      </c>
      <c r="Y17" s="204" t="str">
        <f>'Vic Oct 2018'!AX11</f>
        <v>n</v>
      </c>
      <c r="CI17" s="178"/>
      <c r="CJ17" s="178"/>
      <c r="CK17" s="178"/>
      <c r="CL17" s="178"/>
      <c r="CM17" s="178"/>
      <c r="CN17" s="178"/>
      <c r="CO17" s="178"/>
      <c r="CP17" s="178"/>
      <c r="CQ17" s="178"/>
      <c r="CR17" s="178"/>
      <c r="CS17" s="178"/>
      <c r="CT17" s="178"/>
      <c r="CU17" s="178"/>
      <c r="CV17" s="178"/>
      <c r="CW17" s="178"/>
      <c r="CX17" s="178"/>
      <c r="CY17" s="178"/>
      <c r="CZ17" s="178"/>
      <c r="DA17" s="178"/>
      <c r="DB17" s="178"/>
      <c r="DC17" s="178"/>
      <c r="DD17" s="178"/>
      <c r="DE17" s="178"/>
      <c r="DF17" s="178"/>
      <c r="DG17" s="178"/>
      <c r="DH17" s="178"/>
      <c r="DI17" s="178"/>
      <c r="DJ17" s="178"/>
      <c r="DK17" s="178"/>
      <c r="DL17" s="178"/>
      <c r="DM17" s="178"/>
      <c r="DN17" s="178"/>
      <c r="DO17" s="178"/>
      <c r="DP17" s="178"/>
      <c r="DQ17" s="178"/>
      <c r="DR17" s="178"/>
      <c r="DS17" s="178"/>
      <c r="DT17" s="178"/>
      <c r="DU17" s="178"/>
      <c r="DV17" s="178"/>
      <c r="DW17" s="178"/>
      <c r="DX17" s="178"/>
      <c r="DY17" s="178"/>
      <c r="DZ17" s="178"/>
      <c r="EA17" s="178"/>
      <c r="EB17" s="178"/>
      <c r="EC17" s="178"/>
      <c r="ED17" s="178"/>
      <c r="EE17" s="178"/>
      <c r="EF17" s="178"/>
      <c r="EG17" s="178"/>
      <c r="EH17" s="178"/>
      <c r="EI17" s="178"/>
      <c r="EJ17" s="178"/>
    </row>
    <row r="18" spans="1:140" ht="17" customHeight="1">
      <c r="A18" s="259"/>
      <c r="B18" s="116" t="str">
        <f>'Vic Oct 2018'!F12</f>
        <v>Covau</v>
      </c>
      <c r="C18" s="116" t="str">
        <f>'Vic Oct 2018'!G12</f>
        <v>Smart Saver</v>
      </c>
      <c r="D18" s="198">
        <f>365*'Vic Oct 2018'!H12/100</f>
        <v>365</v>
      </c>
      <c r="E18" s="199">
        <f>IF($C$5*'Vic Oct 2018'!AK12/'Vic Oct 2018'!AI12&gt;='Vic Oct 2018'!J12,('Vic Oct 2018'!J12*'Vic Oct 2018'!O12/100)*'Vic Oct 2018'!AI12,($C$5*'Vic Oct 2018'!AK12/'Vic Oct 2018'!AI12*'Vic Oct 2018'!O12/100)*'Vic Oct 2018'!AI12)</f>
        <v>1102.5</v>
      </c>
      <c r="F18" s="200">
        <f>IF($C$5*'Vic Oct 2018'!AK12/'Vic Oct 2018'!AI12&lt;'Vic Oct 2018'!J12,0,IF($C$5*'Vic Oct 2018'!AK12/'Vic Oct 2018'!AI12&lt;='Vic Oct 2018'!K12,($C$5*'Vic Oct 2018'!AK12/'Vic Oct 2018'!AI12-'Vic Oct 2018'!J12)*('Vic Oct 2018'!P12/100)*'Vic Oct 2018'!AI12,('Vic Oct 2018'!K12-'Vic Oct 2018'!J12)*('Vic Oct 2018'!P12/100)*'Vic Oct 2018'!AI12))</f>
        <v>111.00000000000009</v>
      </c>
      <c r="G18" s="198">
        <f>IF($C$5*'Vic Oct 2018'!AK12/'Vic Oct 2018'!AI12&lt;'Vic Oct 2018'!K12,0,IF($C$5*'Vic Oct 2018'!AK12/'Vic Oct 2018'!AI12&lt;='Vic Oct 2018'!L12,($C$5*'Vic Oct 2018'!AK12/'Vic Oct 2018'!AI12-'Vic Oct 2018'!K12)*('Vic Oct 2018'!Q12/100)*'Vic Oct 2018'!AI12,('Vic Oct 2018'!L12-'Vic Oct 2018'!K12)*('Vic Oct 2018'!Q12/100)*'Vic Oct 2018'!AI12))</f>
        <v>0</v>
      </c>
      <c r="H18" s="199">
        <f>IF($C$5*'Vic Oct 2018'!AK12/'Vic Oct 2018'!AI12&lt;'Vic Oct 2018'!L12,0,IF($C$5*'Vic Oct 2018'!AK12/'Vic Oct 2018'!AI12&lt;='Vic Oct 2018'!M12,($C$5*'Vic Oct 2018'!AK12/'Vic Oct 2018'!AI12-'Vic Oct 2018'!L12)*('Vic Oct 2018'!R12/100)*'Vic Oct 2018'!AI12,('Vic Oct 2018'!M12-'Vic Oct 2018'!L12)*('Vic Oct 2018'!R12/100)*'Vic Oct 2018'!AI12))</f>
        <v>0</v>
      </c>
      <c r="I18" s="198">
        <f>IF(($C$5*'Vic Oct 2018'!AK12/'Vic Oct 2018'!AI12&gt;'Vic Oct 2018'!M12),($C$5*'Vic Oct 2018'!AK12/'Vic Oct 2018'!AI12-'Vic Oct 2018'!M12)*'Vic Oct 2018'!S12/100*'Vic Oct 2018'!AI12,0)</f>
        <v>0</v>
      </c>
      <c r="J18" s="198">
        <f>IF($C$5*'Vic Oct 2018'!AL12/'Vic Oct 2018'!AJ12&gt;='Vic Oct 2018'!J12,('Vic Oct 2018'!J12*'Vic Oct 2018'!U12/100)*'Vic Oct 2018'!AJ12,($C$5*'Vic Oct 2018'!AL12/'Vic Oct 2018'!AJ12*'Vic Oct 2018'!U12/100)*'Vic Oct 2018'!AJ12)</f>
        <v>967.5</v>
      </c>
      <c r="K18" s="198">
        <f>IF($C$5*'Vic Oct 2018'!AL12/'Vic Oct 2018'!AJ12&lt;'Vic Oct 2018'!J12,0,IF($C$5*'Vic Oct 2018'!AL12/'Vic Oct 2018'!AJ12&lt;='Vic Oct 2018'!K12,($C$5*'Vic Oct 2018'!AL12/'Vic Oct 2018'!AJ12-'Vic Oct 2018'!J12)*('Vic Oct 2018'!V12/100)*'Vic Oct 2018'!AJ12,('Vic Oct 2018'!K12-'Vic Oct 2018'!J12)*('Vic Oct 2018'!V12/100)*'Vic Oct 2018'!AJ12))</f>
        <v>102.50000000000006</v>
      </c>
      <c r="L18" s="198">
        <f>IF($C$5*'Vic Oct 2018'!AL12/'Vic Oct 2018'!AJ12&lt;'Vic Oct 2018'!K12,0,IF($C$5*'Vic Oct 2018'!AL12/'Vic Oct 2018'!AJ12&lt;='Vic Oct 2018'!L12,($C$5*'Vic Oct 2018'!AL12/'Vic Oct 2018'!AJ12-'Vic Oct 2018'!K12)*('Vic Oct 2018'!W12/100)*'Vic Oct 2018'!AJ12,('Vic Oct 2018'!L12-'Vic Oct 2018'!K12)*('Vic Oct 2018'!W12/100)*'Vic Oct 2018'!AJ12))</f>
        <v>0</v>
      </c>
      <c r="M18" s="198">
        <f>IF($C$5*'Vic Oct 2018'!AL12/'Vic Oct 2018'!AJ12&lt;'Vic Oct 2018'!L12,0,IF($C$5*'Vic Oct 2018'!AL12/'Vic Oct 2018'!AJ12&lt;='Vic Oct 2018'!M12,($C$5*'Vic Oct 2018'!AL12/'Vic Oct 2018'!AJ12-'Vic Oct 2018'!L12)*('Vic Oct 2018'!X12/100)*'Vic Oct 2018'!AJ12,('Vic Oct 2018'!M12-'Vic Oct 2018'!L12)*('Vic Oct 2018'!X12/100)*'Vic Oct 2018'!AJ12))</f>
        <v>0</v>
      </c>
      <c r="N18" s="198">
        <f>IF(($C$5*'Vic Oct 2018'!AL12/'Vic Oct 2018'!AJ12&gt;'Vic Oct 2018'!M12),($C$5*'Vic Oct 2018'!AL12/'Vic Oct 2018'!AJ12-'Vic Oct 2018'!M12)*'Vic Oct 2018'!Y12/100*'Vic Oct 2018'!AJ12,0)</f>
        <v>0</v>
      </c>
      <c r="O18" s="201">
        <f t="shared" si="0"/>
        <v>2648.5</v>
      </c>
      <c r="P18" s="202">
        <f>'Vic Oct 2018'!AM12</f>
        <v>0</v>
      </c>
      <c r="Q18" s="202">
        <f>'Vic Oct 2018'!AN12</f>
        <v>0</v>
      </c>
      <c r="R18" s="202">
        <f>'Vic Oct 2018'!AO12</f>
        <v>0</v>
      </c>
      <c r="S18" s="202">
        <f>'Vic Oct 2018'!AP12</f>
        <v>20</v>
      </c>
      <c r="T18" s="201">
        <f>O18</f>
        <v>2648.5</v>
      </c>
      <c r="U18" s="201">
        <f>(T18-(T18-D18)*S18/100)</f>
        <v>2191.8000000000002</v>
      </c>
      <c r="V18" s="201">
        <f t="shared" si="1"/>
        <v>2913.3500000000004</v>
      </c>
      <c r="W18" s="201">
        <f t="shared" si="1"/>
        <v>2410.9800000000005</v>
      </c>
      <c r="X18" s="203">
        <f>'Vic Oct 2018'!AW12</f>
        <v>0</v>
      </c>
      <c r="Y18" s="204" t="str">
        <f>'Vic Oct 2018'!AX12</f>
        <v>n</v>
      </c>
      <c r="CI18" s="178"/>
      <c r="CJ18" s="178"/>
      <c r="CK18" s="178"/>
      <c r="CL18" s="178"/>
      <c r="CM18" s="178"/>
      <c r="CN18" s="178"/>
      <c r="CO18" s="178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8"/>
      <c r="DE18" s="178"/>
      <c r="DF18" s="178"/>
      <c r="DG18" s="178"/>
      <c r="DH18" s="178"/>
      <c r="DI18" s="178"/>
      <c r="DJ18" s="178"/>
      <c r="DK18" s="178"/>
      <c r="DL18" s="178"/>
      <c r="DM18" s="178"/>
      <c r="DN18" s="178"/>
      <c r="DO18" s="178"/>
      <c r="DP18" s="178"/>
      <c r="DQ18" s="178"/>
      <c r="DR18" s="178"/>
      <c r="DS18" s="178"/>
      <c r="DT18" s="178"/>
      <c r="DU18" s="178"/>
      <c r="DV18" s="178"/>
      <c r="DW18" s="178"/>
      <c r="DX18" s="178"/>
      <c r="DY18" s="178"/>
      <c r="DZ18" s="178"/>
      <c r="EA18" s="178"/>
      <c r="EB18" s="178"/>
      <c r="EC18" s="178"/>
      <c r="ED18" s="178"/>
      <c r="EE18" s="178"/>
      <c r="EF18" s="178"/>
      <c r="EG18" s="178"/>
      <c r="EH18" s="178"/>
      <c r="EI18" s="178"/>
      <c r="EJ18" s="178"/>
    </row>
    <row r="19" spans="1:140" ht="17" customHeight="1">
      <c r="A19" s="259"/>
      <c r="B19" s="116" t="str">
        <f>'Vic Oct 2018'!F13</f>
        <v>EnergyAustralia</v>
      </c>
      <c r="C19" s="116" t="str">
        <f>'Vic Oct 2018'!G13</f>
        <v>Everyday Saver Business</v>
      </c>
      <c r="D19" s="198">
        <f>365*'Vic Oct 2018'!H13/100</f>
        <v>433.62</v>
      </c>
      <c r="E19" s="199">
        <f>IF($C$5*'Vic Oct 2018'!AK13/'Vic Oct 2018'!AI13&gt;='Vic Oct 2018'!J13,('Vic Oct 2018'!J13*'Vic Oct 2018'!O13/100)*'Vic Oct 2018'!AI13,($C$5*'Vic Oct 2018'!AK13/'Vic Oct 2018'!AI13*'Vic Oct 2018'!O13/100)*'Vic Oct 2018'!AI13)</f>
        <v>940.49999999999977</v>
      </c>
      <c r="F19" s="200">
        <f>IF($C$5*'Vic Oct 2018'!AK13/'Vic Oct 2018'!AI13&lt;'Vic Oct 2018'!J13,0,IF($C$5*'Vic Oct 2018'!AK13/'Vic Oct 2018'!AI13&lt;='Vic Oct 2018'!K13,($C$5*'Vic Oct 2018'!AK13/'Vic Oct 2018'!AI13-'Vic Oct 2018'!J13)*('Vic Oct 2018'!P13/100)*'Vic Oct 2018'!AI13,('Vic Oct 2018'!K13-'Vic Oct 2018'!J13)*('Vic Oct 2018'!P13/100)*'Vic Oct 2018'!AI13))</f>
        <v>92.500000000000085</v>
      </c>
      <c r="G19" s="198">
        <f>IF($C$5*'Vic Oct 2018'!AK13/'Vic Oct 2018'!AI13&lt;'Vic Oct 2018'!K13,0,IF($C$5*'Vic Oct 2018'!AK13/'Vic Oct 2018'!AI13&lt;='Vic Oct 2018'!L13,($C$5*'Vic Oct 2018'!AK13/'Vic Oct 2018'!AI13-'Vic Oct 2018'!K13)*('Vic Oct 2018'!Q13/100)*'Vic Oct 2018'!AI13,('Vic Oct 2018'!L13-'Vic Oct 2018'!K13)*('Vic Oct 2018'!Q13/100)*'Vic Oct 2018'!AI13))</f>
        <v>0</v>
      </c>
      <c r="H19" s="199">
        <f>IF($C$5*'Vic Oct 2018'!AK13/'Vic Oct 2018'!AI13&lt;'Vic Oct 2018'!L13,0,IF($C$5*'Vic Oct 2018'!AK13/'Vic Oct 2018'!AI13&lt;='Vic Oct 2018'!M13,($C$5*'Vic Oct 2018'!AK13/'Vic Oct 2018'!AI13-'Vic Oct 2018'!L13)*('Vic Oct 2018'!R13/100)*'Vic Oct 2018'!AI13,('Vic Oct 2018'!M13-'Vic Oct 2018'!L13)*('Vic Oct 2018'!R13/100)*'Vic Oct 2018'!AI13))</f>
        <v>0</v>
      </c>
      <c r="I19" s="198">
        <f>IF(($C$5*'Vic Oct 2018'!AK13/'Vic Oct 2018'!AI13&gt;'Vic Oct 2018'!M13),($C$5*'Vic Oct 2018'!AK13/'Vic Oct 2018'!AI13-'Vic Oct 2018'!M13)*'Vic Oct 2018'!S13/100*'Vic Oct 2018'!AI13,0)</f>
        <v>0</v>
      </c>
      <c r="J19" s="198">
        <f>IF($C$5*'Vic Oct 2018'!AL13/'Vic Oct 2018'!AJ13&gt;='Vic Oct 2018'!J13,('Vic Oct 2018'!J13*'Vic Oct 2018'!U13/100)*'Vic Oct 2018'!AJ13,($C$5*'Vic Oct 2018'!AL13/'Vic Oct 2018'!AJ13*'Vic Oct 2018'!U13/100)*'Vic Oct 2018'!AJ13)</f>
        <v>895.5</v>
      </c>
      <c r="K19" s="198">
        <f>IF($C$5*'Vic Oct 2018'!AL13/'Vic Oct 2018'!AJ13&lt;'Vic Oct 2018'!J13,0,IF($C$5*'Vic Oct 2018'!AL13/'Vic Oct 2018'!AJ13&lt;='Vic Oct 2018'!K13,($C$5*'Vic Oct 2018'!AL13/'Vic Oct 2018'!AJ13-'Vic Oct 2018'!J13)*('Vic Oct 2018'!V13/100)*'Vic Oct 2018'!AJ13,('Vic Oct 2018'!K13-'Vic Oct 2018'!J13)*('Vic Oct 2018'!V13/100)*'Vic Oct 2018'!AJ13))</f>
        <v>90.000000000000071</v>
      </c>
      <c r="L19" s="198">
        <f>IF($C$5*'Vic Oct 2018'!AL13/'Vic Oct 2018'!AJ13&lt;'Vic Oct 2018'!K13,0,IF($C$5*'Vic Oct 2018'!AL13/'Vic Oct 2018'!AJ13&lt;='Vic Oct 2018'!L13,($C$5*'Vic Oct 2018'!AL13/'Vic Oct 2018'!AJ13-'Vic Oct 2018'!K13)*('Vic Oct 2018'!W13/100)*'Vic Oct 2018'!AJ13,('Vic Oct 2018'!L13-'Vic Oct 2018'!K13)*('Vic Oct 2018'!W13/100)*'Vic Oct 2018'!AJ13))</f>
        <v>0</v>
      </c>
      <c r="M19" s="198">
        <f>IF($C$5*'Vic Oct 2018'!AL13/'Vic Oct 2018'!AJ13&lt;'Vic Oct 2018'!L13,0,IF($C$5*'Vic Oct 2018'!AL13/'Vic Oct 2018'!AJ13&lt;='Vic Oct 2018'!M13,($C$5*'Vic Oct 2018'!AL13/'Vic Oct 2018'!AJ13-'Vic Oct 2018'!L13)*('Vic Oct 2018'!X13/100)*'Vic Oct 2018'!AJ13,('Vic Oct 2018'!M13-'Vic Oct 2018'!L13)*('Vic Oct 2018'!X13/100)*'Vic Oct 2018'!AJ13))</f>
        <v>0</v>
      </c>
      <c r="N19" s="198">
        <f>IF(($C$5*'Vic Oct 2018'!AL13/'Vic Oct 2018'!AJ13&gt;'Vic Oct 2018'!M13),($C$5*'Vic Oct 2018'!AL13/'Vic Oct 2018'!AJ13-'Vic Oct 2018'!M13)*'Vic Oct 2018'!Y13/100*'Vic Oct 2018'!AJ13,0)</f>
        <v>0</v>
      </c>
      <c r="O19" s="201">
        <f t="shared" si="0"/>
        <v>2452.12</v>
      </c>
      <c r="P19" s="202">
        <f>'Vic Oct 2018'!AM13</f>
        <v>0</v>
      </c>
      <c r="Q19" s="202">
        <f>'Vic Oct 2018'!AN13</f>
        <v>22</v>
      </c>
      <c r="R19" s="202">
        <f>'Vic Oct 2018'!AO13</f>
        <v>0</v>
      </c>
      <c r="S19" s="202">
        <f>'Vic Oct 2018'!AP13</f>
        <v>0</v>
      </c>
      <c r="T19" s="201">
        <f>(O19-(O19-D19)*Q19/100)</f>
        <v>2008.05</v>
      </c>
      <c r="U19" s="201">
        <f t="shared" ref="U19:U24" si="3">T19</f>
        <v>2008.05</v>
      </c>
      <c r="V19" s="201">
        <f t="shared" si="1"/>
        <v>2208.855</v>
      </c>
      <c r="W19" s="201">
        <f t="shared" si="1"/>
        <v>2208.855</v>
      </c>
      <c r="X19" s="203">
        <f>'Vic Oct 2018'!AW13</f>
        <v>24</v>
      </c>
      <c r="Y19" s="204" t="str">
        <f>'Vic Oct 2018'!AX13</f>
        <v>y</v>
      </c>
      <c r="CI19" s="178"/>
      <c r="CJ19" s="178"/>
      <c r="CK19" s="178"/>
      <c r="CL19" s="178"/>
      <c r="CM19" s="178"/>
      <c r="CN19" s="178"/>
      <c r="CO19" s="178"/>
      <c r="CP19" s="178"/>
      <c r="CQ19" s="178"/>
      <c r="CR19" s="178"/>
      <c r="CS19" s="178"/>
      <c r="CT19" s="178"/>
      <c r="CU19" s="178"/>
      <c r="CV19" s="178"/>
      <c r="CW19" s="178"/>
      <c r="CX19" s="178"/>
      <c r="CY19" s="178"/>
      <c r="CZ19" s="178"/>
      <c r="DA19" s="178"/>
      <c r="DB19" s="178"/>
      <c r="DC19" s="178"/>
      <c r="DD19" s="178"/>
      <c r="DE19" s="178"/>
      <c r="DF19" s="178"/>
      <c r="DG19" s="178"/>
      <c r="DH19" s="178"/>
      <c r="DI19" s="178"/>
      <c r="DJ19" s="178"/>
      <c r="DK19" s="178"/>
      <c r="DL19" s="178"/>
      <c r="DM19" s="178"/>
      <c r="DN19" s="178"/>
      <c r="DO19" s="178"/>
      <c r="DP19" s="178"/>
      <c r="DQ19" s="178"/>
      <c r="DR19" s="178"/>
      <c r="DS19" s="178"/>
      <c r="DT19" s="178"/>
      <c r="DU19" s="178"/>
      <c r="DV19" s="178"/>
      <c r="DW19" s="178"/>
      <c r="DX19" s="178"/>
      <c r="DY19" s="178"/>
      <c r="DZ19" s="178"/>
      <c r="EA19" s="178"/>
      <c r="EB19" s="178"/>
      <c r="EC19" s="178"/>
      <c r="ED19" s="178"/>
      <c r="EE19" s="178"/>
      <c r="EF19" s="178"/>
      <c r="EG19" s="178"/>
      <c r="EH19" s="178"/>
      <c r="EI19" s="178"/>
      <c r="EJ19" s="178"/>
    </row>
    <row r="20" spans="1:140" ht="17" customHeight="1">
      <c r="A20" s="259"/>
      <c r="B20" s="116" t="str">
        <f>'Vic Oct 2018'!F14</f>
        <v>Lumo Energy</v>
      </c>
      <c r="C20" s="116" t="str">
        <f>'Vic Oct 2018'!G14</f>
        <v>Business Premium</v>
      </c>
      <c r="D20" s="198">
        <f>365*'Vic Oct 2018'!H14/100</f>
        <v>286.89</v>
      </c>
      <c r="E20" s="199">
        <f>IF($C$5*'Vic Oct 2018'!AK14/'Vic Oct 2018'!AI14&gt;='Vic Oct 2018'!J14,('Vic Oct 2018'!J14*'Vic Oct 2018'!O14/100)*'Vic Oct 2018'!AI14,($C$5*'Vic Oct 2018'!AK14/'Vic Oct 2018'!AI14*'Vic Oct 2018'!O14/100)*'Vic Oct 2018'!AI14)</f>
        <v>710.82192000000009</v>
      </c>
      <c r="F20" s="200">
        <f>IF($C$5*'Vic Oct 2018'!AK14/'Vic Oct 2018'!AI14&lt;'Vic Oct 2018'!J14,0,IF($C$5*'Vic Oct 2018'!AK14/'Vic Oct 2018'!AI14&lt;='Vic Oct 2018'!K14,($C$5*'Vic Oct 2018'!AK14/'Vic Oct 2018'!AI14-'Vic Oct 2018'!J14)*('Vic Oct 2018'!P14/100)*'Vic Oct 2018'!AI14,('Vic Oct 2018'!K14-'Vic Oct 2018'!J14)*('Vic Oct 2018'!P14/100)*'Vic Oct 2018'!AI14))</f>
        <v>61.439040000000048</v>
      </c>
      <c r="G20" s="198">
        <f>IF($C$5*'Vic Oct 2018'!AK14/'Vic Oct 2018'!AI14&lt;'Vic Oct 2018'!K14,0,IF($C$5*'Vic Oct 2018'!AK14/'Vic Oct 2018'!AI14&lt;='Vic Oct 2018'!L14,($C$5*'Vic Oct 2018'!AK14/'Vic Oct 2018'!AI14-'Vic Oct 2018'!K14)*('Vic Oct 2018'!Q14/100)*'Vic Oct 2018'!AI14,('Vic Oct 2018'!L14-'Vic Oct 2018'!K14)*('Vic Oct 2018'!Q14/100)*'Vic Oct 2018'!AI14))</f>
        <v>0</v>
      </c>
      <c r="H20" s="199">
        <f>IF($C$5*'Vic Oct 2018'!AK14/'Vic Oct 2018'!AI14&lt;'Vic Oct 2018'!L14,0,IF($C$5*'Vic Oct 2018'!AK14/'Vic Oct 2018'!AI14&lt;='Vic Oct 2018'!M14,($C$5*'Vic Oct 2018'!AK14/'Vic Oct 2018'!AI14-'Vic Oct 2018'!L14)*('Vic Oct 2018'!R14/100)*'Vic Oct 2018'!AI14,('Vic Oct 2018'!M14-'Vic Oct 2018'!L14)*('Vic Oct 2018'!R14/100)*'Vic Oct 2018'!AI14))</f>
        <v>0</v>
      </c>
      <c r="I20" s="198">
        <f>IF(($C$5*'Vic Oct 2018'!AK14/'Vic Oct 2018'!AI14&gt;'Vic Oct 2018'!M14),($C$5*'Vic Oct 2018'!AK14/'Vic Oct 2018'!AI14-'Vic Oct 2018'!M14)*'Vic Oct 2018'!S14/100*'Vic Oct 2018'!AI14,0)</f>
        <v>0</v>
      </c>
      <c r="J20" s="198">
        <f>IF($C$5*'Vic Oct 2018'!AL14/'Vic Oct 2018'!AJ14&gt;='Vic Oct 2018'!J14,('Vic Oct 2018'!J14*'Vic Oct 2018'!U14/100)*'Vic Oct 2018'!AJ14,($C$5*'Vic Oct 2018'!AL14/'Vic Oct 2018'!AJ14*'Vic Oct 2018'!U14/100)*'Vic Oct 2018'!AJ14)</f>
        <v>683.90376000000003</v>
      </c>
      <c r="K20" s="198">
        <f>IF($C$5*'Vic Oct 2018'!AL14/'Vic Oct 2018'!AJ14&lt;'Vic Oct 2018'!J14,0,IF($C$5*'Vic Oct 2018'!AL14/'Vic Oct 2018'!AJ14&lt;='Vic Oct 2018'!K14,($C$5*'Vic Oct 2018'!AL14/'Vic Oct 2018'!AJ14-'Vic Oct 2018'!J14)*('Vic Oct 2018'!V14/100)*'Vic Oct 2018'!AJ14,('Vic Oct 2018'!K14-'Vic Oct 2018'!J14)*('Vic Oct 2018'!V14/100)*'Vic Oct 2018'!AJ14))</f>
        <v>60.388800000000053</v>
      </c>
      <c r="L20" s="198">
        <f>IF($C$5*'Vic Oct 2018'!AL14/'Vic Oct 2018'!AJ14&lt;'Vic Oct 2018'!K14,0,IF($C$5*'Vic Oct 2018'!AL14/'Vic Oct 2018'!AJ14&lt;='Vic Oct 2018'!L14,($C$5*'Vic Oct 2018'!AL14/'Vic Oct 2018'!AJ14-'Vic Oct 2018'!K14)*('Vic Oct 2018'!W14/100)*'Vic Oct 2018'!AJ14,('Vic Oct 2018'!L14-'Vic Oct 2018'!K14)*('Vic Oct 2018'!W14/100)*'Vic Oct 2018'!AJ14))</f>
        <v>0</v>
      </c>
      <c r="M20" s="198">
        <f>IF($C$5*'Vic Oct 2018'!AL14/'Vic Oct 2018'!AJ14&lt;'Vic Oct 2018'!L14,0,IF($C$5*'Vic Oct 2018'!AL14/'Vic Oct 2018'!AJ14&lt;='Vic Oct 2018'!M14,($C$5*'Vic Oct 2018'!AL14/'Vic Oct 2018'!AJ14-'Vic Oct 2018'!L14)*('Vic Oct 2018'!X14/100)*'Vic Oct 2018'!AJ14,('Vic Oct 2018'!M14-'Vic Oct 2018'!L14)*('Vic Oct 2018'!X14/100)*'Vic Oct 2018'!AJ14))</f>
        <v>0</v>
      </c>
      <c r="N20" s="198">
        <f>IF(($C$5*'Vic Oct 2018'!AL14/'Vic Oct 2018'!AJ14&gt;'Vic Oct 2018'!M14),($C$5*'Vic Oct 2018'!AL14/'Vic Oct 2018'!AJ14-'Vic Oct 2018'!M14)*'Vic Oct 2018'!Y14/100*'Vic Oct 2018'!AJ14,0)</f>
        <v>0</v>
      </c>
      <c r="O20" s="201">
        <f t="shared" si="0"/>
        <v>1803.44352</v>
      </c>
      <c r="P20" s="202">
        <f>'Vic Oct 2018'!AM14</f>
        <v>0</v>
      </c>
      <c r="Q20" s="202">
        <f>'Vic Oct 2018'!AN14</f>
        <v>0</v>
      </c>
      <c r="R20" s="202">
        <f>'Vic Oct 2018'!AO14</f>
        <v>0</v>
      </c>
      <c r="S20" s="202">
        <f>'Vic Oct 2018'!AP14</f>
        <v>0</v>
      </c>
      <c r="T20" s="201">
        <f>O20</f>
        <v>1803.44352</v>
      </c>
      <c r="U20" s="201">
        <f t="shared" si="3"/>
        <v>1803.44352</v>
      </c>
      <c r="V20" s="201">
        <f t="shared" si="1"/>
        <v>1983.7878720000001</v>
      </c>
      <c r="W20" s="201">
        <f t="shared" si="1"/>
        <v>1983.7878720000001</v>
      </c>
      <c r="X20" s="203">
        <f>'Vic Oct 2018'!AW14</f>
        <v>36</v>
      </c>
      <c r="Y20" s="204" t="str">
        <f>'Vic Oct 2018'!AX14</f>
        <v>n</v>
      </c>
      <c r="CI20" s="178"/>
      <c r="CJ20" s="178"/>
      <c r="CK20" s="178"/>
      <c r="CL20" s="178"/>
      <c r="CM20" s="178"/>
      <c r="CN20" s="178"/>
      <c r="CO20" s="178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8"/>
      <c r="DE20" s="178"/>
      <c r="DF20" s="178"/>
      <c r="DG20" s="178"/>
      <c r="DH20" s="178"/>
      <c r="DI20" s="178"/>
      <c r="DJ20" s="178"/>
      <c r="DK20" s="178"/>
      <c r="DL20" s="178"/>
      <c r="DM20" s="178"/>
      <c r="DN20" s="178"/>
      <c r="DO20" s="178"/>
      <c r="DP20" s="178"/>
      <c r="DQ20" s="178"/>
      <c r="DR20" s="178"/>
      <c r="DS20" s="178"/>
      <c r="DT20" s="178"/>
      <c r="DU20" s="178"/>
      <c r="DV20" s="178"/>
      <c r="DW20" s="178"/>
      <c r="DX20" s="178"/>
      <c r="DY20" s="178"/>
      <c r="DZ20" s="178"/>
      <c r="EA20" s="178"/>
      <c r="EB20" s="178"/>
      <c r="EC20" s="178"/>
      <c r="ED20" s="178"/>
      <c r="EE20" s="178"/>
      <c r="EF20" s="178"/>
      <c r="EG20" s="178"/>
      <c r="EH20" s="178"/>
      <c r="EI20" s="178"/>
      <c r="EJ20" s="178"/>
    </row>
    <row r="21" spans="1:140" ht="17" customHeight="1">
      <c r="A21" s="259"/>
      <c r="B21" s="116" t="str">
        <f>'Vic Oct 2018'!F15</f>
        <v>Momentum Energy</v>
      </c>
      <c r="C21" s="116" t="str">
        <f>'Vic Oct 2018'!G15</f>
        <v>Market offer</v>
      </c>
      <c r="D21" s="198">
        <f>365*'Vic Oct 2018'!H15/100</f>
        <v>354.15949999999998</v>
      </c>
      <c r="E21" s="199">
        <f>IF($C$5*'Vic Oct 2018'!AK15/'Vic Oct 2018'!AI15&gt;='Vic Oct 2018'!J15,('Vic Oct 2018'!J15*'Vic Oct 2018'!O15/100)*'Vic Oct 2018'!AI15,($C$5*'Vic Oct 2018'!AK15/'Vic Oct 2018'!AI15*'Vic Oct 2018'!O15/100)*'Vic Oct 2018'!AI15)</f>
        <v>702</v>
      </c>
      <c r="F21" s="200">
        <f>IF($C$5*'Vic Oct 2018'!AK15/'Vic Oct 2018'!AI15&lt;'Vic Oct 2018'!J15,0,IF($C$5*'Vic Oct 2018'!AK15/'Vic Oct 2018'!AI15&lt;='Vic Oct 2018'!K15,($C$5*'Vic Oct 2018'!AK15/'Vic Oct 2018'!AI15-'Vic Oct 2018'!J15)*('Vic Oct 2018'!P15/100)*'Vic Oct 2018'!AI15,('Vic Oct 2018'!K15-'Vic Oct 2018'!J15)*('Vic Oct 2018'!P15/100)*'Vic Oct 2018'!AI15))</f>
        <v>73.500000000000057</v>
      </c>
      <c r="G21" s="198">
        <f>IF($C$5*'Vic Oct 2018'!AK15/'Vic Oct 2018'!AI15&lt;'Vic Oct 2018'!K15,0,IF($C$5*'Vic Oct 2018'!AK15/'Vic Oct 2018'!AI15&lt;='Vic Oct 2018'!L15,($C$5*'Vic Oct 2018'!AK15/'Vic Oct 2018'!AI15-'Vic Oct 2018'!K15)*('Vic Oct 2018'!Q15/100)*'Vic Oct 2018'!AI15,('Vic Oct 2018'!L15-'Vic Oct 2018'!K15)*('Vic Oct 2018'!Q15/100)*'Vic Oct 2018'!AI15))</f>
        <v>0</v>
      </c>
      <c r="H21" s="199">
        <f>IF($C$5*'Vic Oct 2018'!AK15/'Vic Oct 2018'!AI15&lt;'Vic Oct 2018'!L15,0,IF($C$5*'Vic Oct 2018'!AK15/'Vic Oct 2018'!AI15&lt;='Vic Oct 2018'!M15,($C$5*'Vic Oct 2018'!AK15/'Vic Oct 2018'!AI15-'Vic Oct 2018'!L15)*('Vic Oct 2018'!R15/100)*'Vic Oct 2018'!AI15,('Vic Oct 2018'!M15-'Vic Oct 2018'!L15)*('Vic Oct 2018'!R15/100)*'Vic Oct 2018'!AI15))</f>
        <v>0</v>
      </c>
      <c r="I21" s="198">
        <f>IF(($C$5*'Vic Oct 2018'!AK15/'Vic Oct 2018'!AI15&gt;'Vic Oct 2018'!M15),($C$5*'Vic Oct 2018'!AK15/'Vic Oct 2018'!AI15-'Vic Oct 2018'!M15)*'Vic Oct 2018'!S15/100*'Vic Oct 2018'!AI15,0)</f>
        <v>0</v>
      </c>
      <c r="J21" s="198">
        <f>IF($C$5*'Vic Oct 2018'!AL15/'Vic Oct 2018'!AJ15&gt;='Vic Oct 2018'!J15,('Vic Oct 2018'!J15*'Vic Oct 2018'!U15/100)*'Vic Oct 2018'!AJ15,($C$5*'Vic Oct 2018'!AL15/'Vic Oct 2018'!AJ15*'Vic Oct 2018'!U15/100)*'Vic Oct 2018'!AJ15)</f>
        <v>661.5</v>
      </c>
      <c r="K21" s="198">
        <f>IF($C$5*'Vic Oct 2018'!AL15/'Vic Oct 2018'!AJ15&lt;'Vic Oct 2018'!J15,0,IF($C$5*'Vic Oct 2018'!AL15/'Vic Oct 2018'!AJ15&lt;='Vic Oct 2018'!K15,($C$5*'Vic Oct 2018'!AL15/'Vic Oct 2018'!AJ15-'Vic Oct 2018'!J15)*('Vic Oct 2018'!V15/100)*'Vic Oct 2018'!AJ15,('Vic Oct 2018'!K15-'Vic Oct 2018'!J15)*('Vic Oct 2018'!V15/100)*'Vic Oct 2018'!AJ15))</f>
        <v>69.500000000000043</v>
      </c>
      <c r="L21" s="198">
        <f>IF($C$5*'Vic Oct 2018'!AL15/'Vic Oct 2018'!AJ15&lt;'Vic Oct 2018'!K15,0,IF($C$5*'Vic Oct 2018'!AL15/'Vic Oct 2018'!AJ15&lt;='Vic Oct 2018'!L15,($C$5*'Vic Oct 2018'!AL15/'Vic Oct 2018'!AJ15-'Vic Oct 2018'!K15)*('Vic Oct 2018'!W15/100)*'Vic Oct 2018'!AJ15,('Vic Oct 2018'!L15-'Vic Oct 2018'!K15)*('Vic Oct 2018'!W15/100)*'Vic Oct 2018'!AJ15))</f>
        <v>0</v>
      </c>
      <c r="M21" s="198">
        <f>IF($C$5*'Vic Oct 2018'!AL15/'Vic Oct 2018'!AJ15&lt;'Vic Oct 2018'!L15,0,IF($C$5*'Vic Oct 2018'!AL15/'Vic Oct 2018'!AJ15&lt;='Vic Oct 2018'!M15,($C$5*'Vic Oct 2018'!AL15/'Vic Oct 2018'!AJ15-'Vic Oct 2018'!L15)*('Vic Oct 2018'!X15/100)*'Vic Oct 2018'!AJ15,('Vic Oct 2018'!M15-'Vic Oct 2018'!L15)*('Vic Oct 2018'!X15/100)*'Vic Oct 2018'!AJ15))</f>
        <v>0</v>
      </c>
      <c r="N21" s="198">
        <f>IF(($C$5*'Vic Oct 2018'!AL15/'Vic Oct 2018'!AJ15&gt;'Vic Oct 2018'!M15),($C$5*'Vic Oct 2018'!AL15/'Vic Oct 2018'!AJ15-'Vic Oct 2018'!M15)*'Vic Oct 2018'!Y15/100*'Vic Oct 2018'!AJ15,0)</f>
        <v>0</v>
      </c>
      <c r="O21" s="201">
        <f t="shared" si="0"/>
        <v>1860.6595</v>
      </c>
      <c r="P21" s="202">
        <f>'Vic Oct 2018'!AM15</f>
        <v>0</v>
      </c>
      <c r="Q21" s="202">
        <f>'Vic Oct 2018'!AN15</f>
        <v>0</v>
      </c>
      <c r="R21" s="202">
        <f>'Vic Oct 2018'!AO15</f>
        <v>0</v>
      </c>
      <c r="S21" s="202">
        <f>'Vic Oct 2018'!AP15</f>
        <v>0</v>
      </c>
      <c r="T21" s="201">
        <f>O21</f>
        <v>1860.6595</v>
      </c>
      <c r="U21" s="201">
        <f t="shared" si="3"/>
        <v>1860.6595</v>
      </c>
      <c r="V21" s="201">
        <f t="shared" si="1"/>
        <v>2046.7254500000001</v>
      </c>
      <c r="W21" s="201">
        <f t="shared" si="1"/>
        <v>2046.7254500000001</v>
      </c>
      <c r="X21" s="203">
        <f>'Vic Oct 2018'!AW15</f>
        <v>0</v>
      </c>
      <c r="Y21" s="204" t="str">
        <f>'Vic Oct 2018'!AX15</f>
        <v>n</v>
      </c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178"/>
      <c r="EH21" s="178"/>
      <c r="EI21" s="178"/>
      <c r="EJ21" s="178"/>
    </row>
    <row r="22" spans="1:140" s="180" customFormat="1" ht="17" customHeight="1" thickBot="1">
      <c r="A22" s="259"/>
      <c r="B22" s="116" t="str">
        <f>'Vic Oct 2018'!F16</f>
        <v>Origin Energy</v>
      </c>
      <c r="C22" s="116" t="str">
        <f>'Vic Oct 2018'!G16</f>
        <v>Business Saver</v>
      </c>
      <c r="D22" s="198">
        <f>365*'Vic Oct 2018'!H16/100</f>
        <v>306.60000000000002</v>
      </c>
      <c r="E22" s="199">
        <f>IF($C$5*'Vic Oct 2018'!AK16/'Vic Oct 2018'!AI16&gt;='Vic Oct 2018'!J16,('Vic Oct 2018'!J16*'Vic Oct 2018'!O16/100)*'Vic Oct 2018'!AI16,($C$5*'Vic Oct 2018'!AK16/'Vic Oct 2018'!AI16*'Vic Oct 2018'!O16/100)*'Vic Oct 2018'!AI16)</f>
        <v>863.46</v>
      </c>
      <c r="F22" s="200">
        <f>IF($C$5*'Vic Oct 2018'!AK16/'Vic Oct 2018'!AI16&lt;'Vic Oct 2018'!J16,0,IF($C$5*'Vic Oct 2018'!AK16/'Vic Oct 2018'!AI16&lt;='Vic Oct 2018'!K16,($C$5*'Vic Oct 2018'!AK16/'Vic Oct 2018'!AI16-'Vic Oct 2018'!J16)*('Vic Oct 2018'!P16/100)*'Vic Oct 2018'!AI16,('Vic Oct 2018'!K16-'Vic Oct 2018'!J16)*('Vic Oct 2018'!P16/100)*'Vic Oct 2018'!AI16))</f>
        <v>91.520000000000053</v>
      </c>
      <c r="G22" s="198">
        <f>IF($C$5*'Vic Oct 2018'!AK16/'Vic Oct 2018'!AI16&lt;'Vic Oct 2018'!K16,0,IF($C$5*'Vic Oct 2018'!AK16/'Vic Oct 2018'!AI16&lt;='Vic Oct 2018'!L16,($C$5*'Vic Oct 2018'!AK16/'Vic Oct 2018'!AI16-'Vic Oct 2018'!K16)*('Vic Oct 2018'!Q16/100)*'Vic Oct 2018'!AI16,('Vic Oct 2018'!L16-'Vic Oct 2018'!K16)*('Vic Oct 2018'!Q16/100)*'Vic Oct 2018'!AI16))</f>
        <v>0</v>
      </c>
      <c r="H22" s="199">
        <f>IF($C$5*'Vic Oct 2018'!AK16/'Vic Oct 2018'!AI16&lt;'Vic Oct 2018'!L16,0,IF($C$5*'Vic Oct 2018'!AK16/'Vic Oct 2018'!AI16&lt;='Vic Oct 2018'!M16,($C$5*'Vic Oct 2018'!AK16/'Vic Oct 2018'!AI16-'Vic Oct 2018'!L16)*('Vic Oct 2018'!R16/100)*'Vic Oct 2018'!AI16,('Vic Oct 2018'!M16-'Vic Oct 2018'!L16)*('Vic Oct 2018'!R16/100)*'Vic Oct 2018'!AI16))</f>
        <v>0</v>
      </c>
      <c r="I22" s="198">
        <f>IF(($C$5*'Vic Oct 2018'!AK16/'Vic Oct 2018'!AI16&gt;'Vic Oct 2018'!M16),($C$5*'Vic Oct 2018'!AK16/'Vic Oct 2018'!AI16-'Vic Oct 2018'!M16)*'Vic Oct 2018'!S16/100*'Vic Oct 2018'!AI16,0)</f>
        <v>0</v>
      </c>
      <c r="J22" s="198">
        <f>IF($C$5*'Vic Oct 2018'!AL16/'Vic Oct 2018'!AJ16&gt;='Vic Oct 2018'!J16,('Vic Oct 2018'!J16*'Vic Oct 2018'!U16/100)*'Vic Oct 2018'!AJ16,($C$5*'Vic Oct 2018'!AL16/'Vic Oct 2018'!AJ16*'Vic Oct 2018'!U16/100)*'Vic Oct 2018'!AJ16)</f>
        <v>819.18000000000006</v>
      </c>
      <c r="K22" s="198">
        <f>IF($C$5*'Vic Oct 2018'!AL16/'Vic Oct 2018'!AJ16&lt;'Vic Oct 2018'!J16,0,IF($C$5*'Vic Oct 2018'!AL16/'Vic Oct 2018'!AJ16&lt;='Vic Oct 2018'!K16,($C$5*'Vic Oct 2018'!AL16/'Vic Oct 2018'!AJ16-'Vic Oct 2018'!J16)*('Vic Oct 2018'!V16/100)*'Vic Oct 2018'!AJ16,('Vic Oct 2018'!K16-'Vic Oct 2018'!J16)*('Vic Oct 2018'!V16/100)*'Vic Oct 2018'!AJ16))</f>
        <v>88.660000000000053</v>
      </c>
      <c r="L22" s="198">
        <f>IF($C$5*'Vic Oct 2018'!AL16/'Vic Oct 2018'!AJ16&lt;'Vic Oct 2018'!K16,0,IF($C$5*'Vic Oct 2018'!AL16/'Vic Oct 2018'!AJ16&lt;='Vic Oct 2018'!L16,($C$5*'Vic Oct 2018'!AL16/'Vic Oct 2018'!AJ16-'Vic Oct 2018'!K16)*('Vic Oct 2018'!W16/100)*'Vic Oct 2018'!AJ16,('Vic Oct 2018'!L16-'Vic Oct 2018'!K16)*('Vic Oct 2018'!W16/100)*'Vic Oct 2018'!AJ16))</f>
        <v>0</v>
      </c>
      <c r="M22" s="198">
        <f>IF($C$5*'Vic Oct 2018'!AL16/'Vic Oct 2018'!AJ16&lt;'Vic Oct 2018'!L16,0,IF($C$5*'Vic Oct 2018'!AL16/'Vic Oct 2018'!AJ16&lt;='Vic Oct 2018'!M16,($C$5*'Vic Oct 2018'!AL16/'Vic Oct 2018'!AJ16-'Vic Oct 2018'!L16)*('Vic Oct 2018'!X16/100)*'Vic Oct 2018'!AJ16,('Vic Oct 2018'!M16-'Vic Oct 2018'!L16)*('Vic Oct 2018'!X16/100)*'Vic Oct 2018'!AJ16))</f>
        <v>0</v>
      </c>
      <c r="N22" s="198">
        <f>IF(($C$5*'Vic Oct 2018'!AL16/'Vic Oct 2018'!AJ16&gt;'Vic Oct 2018'!M16),($C$5*'Vic Oct 2018'!AL16/'Vic Oct 2018'!AJ16-'Vic Oct 2018'!M16)*'Vic Oct 2018'!Y16/100*'Vic Oct 2018'!AJ16,0)</f>
        <v>0</v>
      </c>
      <c r="O22" s="201">
        <f t="shared" si="0"/>
        <v>2169.42</v>
      </c>
      <c r="P22" s="202">
        <f>'Vic Oct 2018'!AM16</f>
        <v>0</v>
      </c>
      <c r="Q22" s="202">
        <f>'Vic Oct 2018'!AN16</f>
        <v>15</v>
      </c>
      <c r="R22" s="202">
        <f>'Vic Oct 2018'!AO16</f>
        <v>0</v>
      </c>
      <c r="S22" s="202">
        <f>'Vic Oct 2018'!AP16</f>
        <v>0</v>
      </c>
      <c r="T22" s="201">
        <f>(O22-(O22-D22)*Q22/100)</f>
        <v>1889.9970000000001</v>
      </c>
      <c r="U22" s="201">
        <f t="shared" si="3"/>
        <v>1889.9970000000001</v>
      </c>
      <c r="V22" s="201">
        <f t="shared" si="1"/>
        <v>2078.9967000000001</v>
      </c>
      <c r="W22" s="201">
        <f t="shared" si="1"/>
        <v>2078.9967000000001</v>
      </c>
      <c r="X22" s="203">
        <f>'Vic Oct 2018'!AW16</f>
        <v>12</v>
      </c>
      <c r="Y22" s="204" t="str">
        <f>'Vic Oct 2018'!AX16</f>
        <v>y</v>
      </c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5"/>
      <c r="AS22" s="175"/>
      <c r="AT22" s="175"/>
      <c r="AU22" s="175"/>
      <c r="AV22" s="175"/>
      <c r="AW22" s="175"/>
      <c r="AX22" s="175"/>
      <c r="AY22" s="175"/>
      <c r="AZ22" s="175"/>
      <c r="BA22" s="175"/>
      <c r="BB22" s="175"/>
      <c r="BC22" s="175"/>
      <c r="BD22" s="175"/>
      <c r="BE22" s="175"/>
      <c r="BF22" s="175"/>
      <c r="BG22" s="175"/>
      <c r="BH22" s="175"/>
      <c r="BI22" s="175"/>
      <c r="BJ22" s="175"/>
      <c r="BK22" s="175"/>
      <c r="BL22" s="175"/>
      <c r="BM22" s="175"/>
      <c r="BN22" s="175"/>
      <c r="BO22" s="175"/>
      <c r="BP22" s="175"/>
      <c r="BQ22" s="175"/>
      <c r="BR22" s="175"/>
      <c r="BS22" s="175"/>
      <c r="BT22" s="175"/>
      <c r="BU22" s="175"/>
      <c r="BV22" s="175"/>
      <c r="BW22" s="175"/>
      <c r="BX22" s="175"/>
      <c r="BY22" s="175"/>
      <c r="BZ22" s="175"/>
      <c r="CA22" s="175"/>
      <c r="CB22" s="175"/>
      <c r="CC22" s="175"/>
      <c r="CD22" s="175"/>
      <c r="CE22" s="175"/>
      <c r="CF22" s="175"/>
      <c r="CG22" s="175"/>
      <c r="CH22" s="175"/>
      <c r="CI22" s="179"/>
      <c r="CJ22" s="179"/>
      <c r="CK22" s="179"/>
      <c r="CL22" s="179"/>
      <c r="CM22" s="179"/>
      <c r="CN22" s="179"/>
      <c r="CO22" s="179"/>
      <c r="CP22" s="179"/>
      <c r="CQ22" s="179"/>
      <c r="CR22" s="179"/>
      <c r="CS22" s="179"/>
      <c r="CT22" s="179"/>
      <c r="CU22" s="179"/>
      <c r="CV22" s="179"/>
      <c r="CW22" s="179"/>
      <c r="CX22" s="179"/>
      <c r="CY22" s="179"/>
      <c r="CZ22" s="179"/>
      <c r="DA22" s="179"/>
      <c r="DB22" s="179"/>
      <c r="DC22" s="179"/>
      <c r="DD22" s="179"/>
      <c r="DE22" s="179"/>
      <c r="DF22" s="179"/>
      <c r="DG22" s="179"/>
      <c r="DH22" s="179"/>
      <c r="DI22" s="179"/>
      <c r="DJ22" s="179"/>
      <c r="DK22" s="179"/>
      <c r="DL22" s="179"/>
      <c r="DM22" s="179"/>
      <c r="DN22" s="179"/>
      <c r="DO22" s="179"/>
      <c r="DP22" s="179"/>
      <c r="DQ22" s="179"/>
      <c r="DR22" s="179"/>
      <c r="DS22" s="179"/>
      <c r="DT22" s="179"/>
      <c r="DU22" s="179"/>
      <c r="DV22" s="179"/>
      <c r="DW22" s="179"/>
      <c r="DX22" s="179"/>
      <c r="DY22" s="179"/>
      <c r="DZ22" s="179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</row>
    <row r="23" spans="1:140" s="182" customFormat="1" ht="17" customHeight="1" thickTop="1" thickBot="1">
      <c r="A23" s="260"/>
      <c r="B23" s="221" t="str">
        <f>'Vic Oct 2018'!F17</f>
        <v>Simply Energy</v>
      </c>
      <c r="C23" s="221" t="str">
        <f>'Vic Oct 2018'!G17</f>
        <v>Business Save</v>
      </c>
      <c r="D23" s="115">
        <f>365*'Vic Oct 2018'!H17/100</f>
        <v>334.30349999999999</v>
      </c>
      <c r="E23" s="113">
        <f>IF($C$5*'Vic Oct 2018'!AK17/'Vic Oct 2018'!AI17&gt;='Vic Oct 2018'!J17,('Vic Oct 2018'!J17*'Vic Oct 2018'!O17/100)*'Vic Oct 2018'!AI17,($C$5*'Vic Oct 2018'!AK17/'Vic Oct 2018'!AI17*'Vic Oct 2018'!O17/100)*'Vic Oct 2018'!AI17)</f>
        <v>1172.5367999999999</v>
      </c>
      <c r="F23" s="114">
        <f>IF($C$5*'Vic Oct 2018'!AK17/'Vic Oct 2018'!AI17&lt;'Vic Oct 2018'!J17,0,IF($C$5*'Vic Oct 2018'!AK17/'Vic Oct 2018'!AI17&lt;='Vic Oct 2018'!K17,($C$5*'Vic Oct 2018'!AK17/'Vic Oct 2018'!AI17-'Vic Oct 2018'!J17)*('Vic Oct 2018'!P17/100)*'Vic Oct 2018'!AI17,('Vic Oct 2018'!K17-'Vic Oct 2018'!J17)*('Vic Oct 2018'!P17/100)*'Vic Oct 2018'!AI17))</f>
        <v>104.14880000000008</v>
      </c>
      <c r="G23" s="115">
        <f>IF($C$5*'Vic Oct 2018'!AK17/'Vic Oct 2018'!AI17&lt;'Vic Oct 2018'!K17,0,IF($C$5*'Vic Oct 2018'!AK17/'Vic Oct 2018'!AI17&lt;='Vic Oct 2018'!L17,($C$5*'Vic Oct 2018'!AK17/'Vic Oct 2018'!AI17-'Vic Oct 2018'!K17)*('Vic Oct 2018'!Q17/100)*'Vic Oct 2018'!AI17,('Vic Oct 2018'!L17-'Vic Oct 2018'!K17)*('Vic Oct 2018'!Q17/100)*'Vic Oct 2018'!AI17))</f>
        <v>0</v>
      </c>
      <c r="H23" s="113">
        <f>IF($C$5*'Vic Oct 2018'!AK17/'Vic Oct 2018'!AI17&lt;'Vic Oct 2018'!L17,0,IF($C$5*'Vic Oct 2018'!AK17/'Vic Oct 2018'!AI17&lt;='Vic Oct 2018'!M17,($C$5*'Vic Oct 2018'!AK17/'Vic Oct 2018'!AI17-'Vic Oct 2018'!L17)*('Vic Oct 2018'!R17/100)*'Vic Oct 2018'!AI17,('Vic Oct 2018'!M17-'Vic Oct 2018'!L17)*('Vic Oct 2018'!R17/100)*'Vic Oct 2018'!AI17))</f>
        <v>0</v>
      </c>
      <c r="I23" s="115">
        <f>IF(($C$5*'Vic Oct 2018'!AK17/'Vic Oct 2018'!AI17&gt;'Vic Oct 2018'!M17),($C$5*'Vic Oct 2018'!AK17/'Vic Oct 2018'!AI17-'Vic Oct 2018'!M17)*'Vic Oct 2018'!S17/100*'Vic Oct 2018'!AI17,0)</f>
        <v>0</v>
      </c>
      <c r="J23" s="115">
        <f>IF($C$5*'Vic Oct 2018'!AL17/'Vic Oct 2018'!AJ17&gt;='Vic Oct 2018'!J17,('Vic Oct 2018'!J17*'Vic Oct 2018'!U17/100)*'Vic Oct 2018'!AJ17,($C$5*'Vic Oct 2018'!AL17/'Vic Oct 2018'!AJ17*'Vic Oct 2018'!U17/100)*'Vic Oct 2018'!AJ17)</f>
        <v>1131.4751999999999</v>
      </c>
      <c r="K23" s="115">
        <f>IF($C$5*'Vic Oct 2018'!AL17/'Vic Oct 2018'!AJ17&lt;'Vic Oct 2018'!J17,0,IF($C$5*'Vic Oct 2018'!AL17/'Vic Oct 2018'!AJ17&lt;='Vic Oct 2018'!K17,($C$5*'Vic Oct 2018'!AL17/'Vic Oct 2018'!AJ17-'Vic Oct 2018'!J17)*('Vic Oct 2018'!V17/100)*'Vic Oct 2018'!AJ17,('Vic Oct 2018'!K17-'Vic Oct 2018'!J17)*('Vic Oct 2018'!V17/100)*'Vic Oct 2018'!AJ17))</f>
        <v>101.96080000000009</v>
      </c>
      <c r="L23" s="115">
        <f>IF($C$5*'Vic Oct 2018'!AL17/'Vic Oct 2018'!AJ17&lt;'Vic Oct 2018'!K17,0,IF($C$5*'Vic Oct 2018'!AL17/'Vic Oct 2018'!AJ17&lt;='Vic Oct 2018'!L17,($C$5*'Vic Oct 2018'!AL17/'Vic Oct 2018'!AJ17-'Vic Oct 2018'!K17)*('Vic Oct 2018'!W17/100)*'Vic Oct 2018'!AJ17,('Vic Oct 2018'!L17-'Vic Oct 2018'!K17)*('Vic Oct 2018'!W17/100)*'Vic Oct 2018'!AJ17))</f>
        <v>0</v>
      </c>
      <c r="M23" s="115">
        <f>IF($C$5*'Vic Oct 2018'!AL17/'Vic Oct 2018'!AJ17&lt;'Vic Oct 2018'!L17,0,IF($C$5*'Vic Oct 2018'!AL17/'Vic Oct 2018'!AJ17&lt;='Vic Oct 2018'!M17,($C$5*'Vic Oct 2018'!AL17/'Vic Oct 2018'!AJ17-'Vic Oct 2018'!L17)*('Vic Oct 2018'!X17/100)*'Vic Oct 2018'!AJ17,('Vic Oct 2018'!M17-'Vic Oct 2018'!L17)*('Vic Oct 2018'!X17/100)*'Vic Oct 2018'!AJ17))</f>
        <v>0</v>
      </c>
      <c r="N23" s="115">
        <f>IF(($C$5*'Vic Oct 2018'!AL17/'Vic Oct 2018'!AJ17&gt;'Vic Oct 2018'!M17),($C$5*'Vic Oct 2018'!AL17/'Vic Oct 2018'!AJ17-'Vic Oct 2018'!M17)*'Vic Oct 2018'!Y17/100*'Vic Oct 2018'!AJ17,0)</f>
        <v>0</v>
      </c>
      <c r="O23" s="222">
        <f t="shared" si="0"/>
        <v>2844.4250999999999</v>
      </c>
      <c r="P23" s="223">
        <f>'Vic Oct 2018'!AM17</f>
        <v>0</v>
      </c>
      <c r="Q23" s="223">
        <f>'Vic Oct 2018'!AN17</f>
        <v>30</v>
      </c>
      <c r="R23" s="223">
        <f>'Vic Oct 2018'!AO17</f>
        <v>0</v>
      </c>
      <c r="S23" s="223">
        <f>'Vic Oct 2018'!AP17</f>
        <v>0</v>
      </c>
      <c r="T23" s="222">
        <f>(O23-(O23-D23)*Q23/100)</f>
        <v>2091.3886199999997</v>
      </c>
      <c r="U23" s="222">
        <f t="shared" si="3"/>
        <v>2091.3886199999997</v>
      </c>
      <c r="V23" s="222">
        <f t="shared" si="1"/>
        <v>2300.527482</v>
      </c>
      <c r="W23" s="222">
        <f t="shared" si="1"/>
        <v>2300.527482</v>
      </c>
      <c r="X23" s="224">
        <f>'Vic Oct 2018'!AW17</f>
        <v>0</v>
      </c>
      <c r="Y23" s="225" t="str">
        <f>'Vic Oct 2018'!AX17</f>
        <v>n</v>
      </c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</row>
    <row r="24" spans="1:140" ht="17" customHeight="1" thickTop="1">
      <c r="A24" s="261" t="str">
        <f>'Vic Oct 2018'!D18</f>
        <v>Ausnet Central 1</v>
      </c>
      <c r="B24" s="116" t="str">
        <f>'Vic Oct 2018'!F18</f>
        <v>AGL</v>
      </c>
      <c r="C24" s="116" t="str">
        <f>'Vic Oct 2018'!G18</f>
        <v>Business Savers</v>
      </c>
      <c r="D24" s="198">
        <f>365*'Vic Oct 2018'!H18/100</f>
        <v>339.45</v>
      </c>
      <c r="E24" s="199">
        <f>IF($C$5*'Vic Oct 2018'!AK18/'Vic Oct 2018'!AI18&gt;='Vic Oct 2018'!J18,('Vic Oct 2018'!J18*'Vic Oct 2018'!O18/100)*'Vic Oct 2018'!AI18,($C$5*'Vic Oct 2018'!AK18/'Vic Oct 2018'!AI18*'Vic Oct 2018'!O18/100)*'Vic Oct 2018'!AI18)</f>
        <v>646.60199999999998</v>
      </c>
      <c r="F24" s="200">
        <f>IF($C$5*'Vic Oct 2018'!AK18/'Vic Oct 2018'!AI18&lt;'Vic Oct 2018'!J18,0,IF($C$5*'Vic Oct 2018'!AK18/'Vic Oct 2018'!AI18&lt;='Vic Oct 2018'!K18,($C$5*'Vic Oct 2018'!AK18/'Vic Oct 2018'!AI18-'Vic Oct 2018'!J18)*('Vic Oct 2018'!P18/100)*'Vic Oct 2018'!AI18,('Vic Oct 2018'!K18-'Vic Oct 2018'!J18)*('Vic Oct 2018'!P18/100)*'Vic Oct 2018'!AI18))</f>
        <v>0</v>
      </c>
      <c r="G24" s="198">
        <f>IF($C$5*'Vic Oct 2018'!AK18/'Vic Oct 2018'!AI18&lt;'Vic Oct 2018'!K18,0,IF($C$5*'Vic Oct 2018'!AK18/'Vic Oct 2018'!AI18&lt;='Vic Oct 2018'!L18,($C$5*'Vic Oct 2018'!AK18/'Vic Oct 2018'!AI18-'Vic Oct 2018'!K18)*('Vic Oct 2018'!Q18/100)*'Vic Oct 2018'!AI18,('Vic Oct 2018'!L18-'Vic Oct 2018'!K18)*('Vic Oct 2018'!Q18/100)*'Vic Oct 2018'!AI18))</f>
        <v>0</v>
      </c>
      <c r="H24" s="199">
        <f>IF($C$5*'Vic Oct 2018'!AK18/'Vic Oct 2018'!AI18&lt;'Vic Oct 2018'!L18,0,IF($C$5*'Vic Oct 2018'!AK18/'Vic Oct 2018'!AI18&lt;='Vic Oct 2018'!M18,($C$5*'Vic Oct 2018'!AK18/'Vic Oct 2018'!AI18-'Vic Oct 2018'!L18)*('Vic Oct 2018'!R18/100)*'Vic Oct 2018'!AI18,('Vic Oct 2018'!M18-'Vic Oct 2018'!L18)*('Vic Oct 2018'!R18/100)*'Vic Oct 2018'!AI18))</f>
        <v>0</v>
      </c>
      <c r="I24" s="198">
        <f>IF(($C$5*'Vic Oct 2018'!AK18/'Vic Oct 2018'!AI18&gt;'Vic Oct 2018'!M18),($C$5*'Vic Oct 2018'!AK18/'Vic Oct 2018'!AI18-'Vic Oct 2018'!M18)*'Vic Oct 2018'!S18/100*'Vic Oct 2018'!AI18,0)</f>
        <v>0</v>
      </c>
      <c r="J24" s="198">
        <f>IF($C$5*'Vic Oct 2018'!AL18/'Vic Oct 2018'!AJ18&gt;='Vic Oct 2018'!J18,('Vic Oct 2018'!J18*'Vic Oct 2018'!U18/100)*'Vic Oct 2018'!AJ18,($C$5*'Vic Oct 2018'!AL18/'Vic Oct 2018'!AJ18*'Vic Oct 2018'!U18/100)*'Vic Oct 2018'!AJ18)</f>
        <v>1286.538</v>
      </c>
      <c r="K24" s="198">
        <f>IF($C$5*'Vic Oct 2018'!AL18/'Vic Oct 2018'!AJ18&lt;'Vic Oct 2018'!J18,0,IF($C$5*'Vic Oct 2018'!AL18/'Vic Oct 2018'!AJ18&lt;='Vic Oct 2018'!K18,($C$5*'Vic Oct 2018'!AL18/'Vic Oct 2018'!AJ18-'Vic Oct 2018'!J18)*('Vic Oct 2018'!V18/100)*'Vic Oct 2018'!AJ18,('Vic Oct 2018'!K18-'Vic Oct 2018'!J18)*('Vic Oct 2018'!V18/100)*'Vic Oct 2018'!AJ18))</f>
        <v>0</v>
      </c>
      <c r="L24" s="198">
        <f>IF($C$5*'Vic Oct 2018'!AL18/'Vic Oct 2018'!AJ18&lt;'Vic Oct 2018'!K18,0,IF($C$5*'Vic Oct 2018'!AL18/'Vic Oct 2018'!AJ18&lt;='Vic Oct 2018'!L18,($C$5*'Vic Oct 2018'!AL18/'Vic Oct 2018'!AJ18-'Vic Oct 2018'!K18)*('Vic Oct 2018'!W18/100)*'Vic Oct 2018'!AJ18,('Vic Oct 2018'!L18-'Vic Oct 2018'!K18)*('Vic Oct 2018'!W18/100)*'Vic Oct 2018'!AJ18))</f>
        <v>0</v>
      </c>
      <c r="M24" s="198">
        <f>IF($C$5*'Vic Oct 2018'!AL18/'Vic Oct 2018'!AJ18&lt;'Vic Oct 2018'!L18,0,IF($C$5*'Vic Oct 2018'!AL18/'Vic Oct 2018'!AJ18&lt;='Vic Oct 2018'!M18,($C$5*'Vic Oct 2018'!AL18/'Vic Oct 2018'!AJ18-'Vic Oct 2018'!L18)*('Vic Oct 2018'!X18/100)*'Vic Oct 2018'!AJ18,('Vic Oct 2018'!M18-'Vic Oct 2018'!L18)*('Vic Oct 2018'!X18/100)*'Vic Oct 2018'!AJ18))</f>
        <v>0</v>
      </c>
      <c r="N24" s="198">
        <f>IF(($C$5*'Vic Oct 2018'!AL18/'Vic Oct 2018'!AJ18&gt;'Vic Oct 2018'!M18),($C$5*'Vic Oct 2018'!AL18/'Vic Oct 2018'!AJ18-'Vic Oct 2018'!M18)*'Vic Oct 2018'!Y18/100*'Vic Oct 2018'!AJ18,0)</f>
        <v>0</v>
      </c>
      <c r="O24" s="201">
        <f t="shared" si="0"/>
        <v>2272.59</v>
      </c>
      <c r="P24" s="202">
        <f>'Vic Oct 2018'!AM18</f>
        <v>0</v>
      </c>
      <c r="Q24" s="202">
        <f>'Vic Oct 2018'!AN18</f>
        <v>15</v>
      </c>
      <c r="R24" s="202">
        <f>'Vic Oct 2018'!AO18</f>
        <v>0</v>
      </c>
      <c r="S24" s="202">
        <f>'Vic Oct 2018'!AP18</f>
        <v>0</v>
      </c>
      <c r="T24" s="201">
        <f>(O24-(O24-D24)*Q24/100)</f>
        <v>1982.6190000000001</v>
      </c>
      <c r="U24" s="201">
        <f t="shared" si="3"/>
        <v>1982.6190000000001</v>
      </c>
      <c r="V24" s="201">
        <f t="shared" si="1"/>
        <v>2180.8809000000001</v>
      </c>
      <c r="W24" s="201">
        <f t="shared" si="1"/>
        <v>2180.8809000000001</v>
      </c>
      <c r="X24" s="203">
        <f>'Vic Oct 2018'!AW18</f>
        <v>0</v>
      </c>
      <c r="Y24" s="204" t="str">
        <f>'Vic Oct 2018'!AX18</f>
        <v>n</v>
      </c>
      <c r="CI24" s="178"/>
      <c r="CJ24" s="178"/>
      <c r="CK24" s="178"/>
      <c r="CL24" s="178"/>
      <c r="CM24" s="178"/>
      <c r="CN24" s="178"/>
      <c r="CO24" s="178"/>
      <c r="CP24" s="178"/>
      <c r="CQ24" s="178"/>
      <c r="CR24" s="178"/>
      <c r="CS24" s="178"/>
      <c r="CT24" s="178"/>
      <c r="CU24" s="178"/>
      <c r="CV24" s="178"/>
      <c r="CW24" s="178"/>
      <c r="CX24" s="178"/>
      <c r="CY24" s="178"/>
      <c r="CZ24" s="178"/>
      <c r="DA24" s="178"/>
      <c r="DB24" s="178"/>
      <c r="DC24" s="178"/>
      <c r="DD24" s="178"/>
      <c r="DE24" s="178"/>
      <c r="DF24" s="178"/>
      <c r="DG24" s="178"/>
      <c r="DH24" s="178"/>
      <c r="DI24" s="178"/>
      <c r="DJ24" s="178"/>
      <c r="DK24" s="178"/>
      <c r="DL24" s="178"/>
      <c r="DM24" s="178"/>
      <c r="DN24" s="178"/>
      <c r="DO24" s="178"/>
      <c r="DP24" s="178"/>
      <c r="DQ24" s="178"/>
      <c r="DR24" s="178"/>
      <c r="DS24" s="178"/>
      <c r="DT24" s="178"/>
      <c r="DU24" s="178"/>
      <c r="DV24" s="178"/>
      <c r="DW24" s="178"/>
      <c r="DX24" s="178"/>
      <c r="DY24" s="178"/>
      <c r="DZ24" s="178"/>
      <c r="EA24" s="178"/>
      <c r="EB24" s="178"/>
      <c r="EC24" s="178"/>
      <c r="ED24" s="178"/>
      <c r="EE24" s="178"/>
      <c r="EF24" s="178"/>
      <c r="EG24" s="178"/>
      <c r="EH24" s="178"/>
      <c r="EI24" s="178"/>
      <c r="EJ24" s="178"/>
    </row>
    <row r="25" spans="1:140" ht="17" customHeight="1">
      <c r="A25" s="259"/>
      <c r="B25" s="116" t="str">
        <f>'Vic Oct 2018'!F19</f>
        <v>Click Energy</v>
      </c>
      <c r="C25" s="116" t="str">
        <f>'Vic Oct 2018'!G19</f>
        <v>Business Business Prime</v>
      </c>
      <c r="D25" s="198">
        <f>365*'Vic Oct 2018'!H19/100</f>
        <v>375.95</v>
      </c>
      <c r="E25" s="199">
        <f>IF($C$5*'Vic Oct 2018'!AK19/'Vic Oct 2018'!AI19&gt;='Vic Oct 2018'!J19,('Vic Oct 2018'!J19*'Vic Oct 2018'!O19/100)*'Vic Oct 2018'!AI19,($C$5*'Vic Oct 2018'!AK19/'Vic Oct 2018'!AI19*'Vic Oct 2018'!O19/100)*'Vic Oct 2018'!AI19)</f>
        <v>247.2</v>
      </c>
      <c r="F25" s="200">
        <f>IF($C$5*'Vic Oct 2018'!AK19/'Vic Oct 2018'!AI19&lt;'Vic Oct 2018'!J19,0,IF($C$5*'Vic Oct 2018'!AK19/'Vic Oct 2018'!AI19&lt;='Vic Oct 2018'!K19,($C$5*'Vic Oct 2018'!AK19/'Vic Oct 2018'!AI19-'Vic Oct 2018'!J19)*('Vic Oct 2018'!P19/100)*'Vic Oct 2018'!AI19,('Vic Oct 2018'!K19-'Vic Oct 2018'!J19)*('Vic Oct 2018'!P19/100)*'Vic Oct 2018'!AI19))</f>
        <v>247.20000000000002</v>
      </c>
      <c r="G25" s="198">
        <f>IF($C$5*'Vic Oct 2018'!AK19/'Vic Oct 2018'!AI19&lt;'Vic Oct 2018'!K19,0,IF($C$5*'Vic Oct 2018'!AK19/'Vic Oct 2018'!AI19&lt;='Vic Oct 2018'!L19,($C$5*'Vic Oct 2018'!AK19/'Vic Oct 2018'!AI19-'Vic Oct 2018'!K19)*('Vic Oct 2018'!Q19/100)*'Vic Oct 2018'!AI19,('Vic Oct 2018'!L19-'Vic Oct 2018'!K19)*('Vic Oct 2018'!Q19/100)*'Vic Oct 2018'!AI19))</f>
        <v>187.53299999999996</v>
      </c>
      <c r="H25" s="199">
        <f>IF($C$5*'Vic Oct 2018'!AK19/'Vic Oct 2018'!AI19&lt;'Vic Oct 2018'!L19,0,IF($C$5*'Vic Oct 2018'!AK19/'Vic Oct 2018'!AI19&lt;='Vic Oct 2018'!M19,($C$5*'Vic Oct 2018'!AK19/'Vic Oct 2018'!AI19-'Vic Oct 2018'!L19)*('Vic Oct 2018'!R19/100)*'Vic Oct 2018'!AI19,('Vic Oct 2018'!M19-'Vic Oct 2018'!L19)*('Vic Oct 2018'!R19/100)*'Vic Oct 2018'!AI19))</f>
        <v>0</v>
      </c>
      <c r="I25" s="198">
        <f>IF(($C$5*'Vic Oct 2018'!AK19/'Vic Oct 2018'!AI19&gt;'Vic Oct 2018'!M19),($C$5*'Vic Oct 2018'!AK19/'Vic Oct 2018'!AI19-'Vic Oct 2018'!M19)*'Vic Oct 2018'!S19/100*'Vic Oct 2018'!AI19,0)</f>
        <v>0</v>
      </c>
      <c r="J25" s="198">
        <f>IF($C$5*'Vic Oct 2018'!AL19/'Vic Oct 2018'!AJ19&gt;='Vic Oct 2018'!J19,('Vic Oct 2018'!J19*'Vic Oct 2018'!U19/100)*'Vic Oct 2018'!AJ19,($C$5*'Vic Oct 2018'!AL19/'Vic Oct 2018'!AJ19*'Vic Oct 2018'!U19/100)*'Vic Oct 2018'!AJ19)</f>
        <v>494.4</v>
      </c>
      <c r="K25" s="198">
        <f>IF($C$5*'Vic Oct 2018'!AL19/'Vic Oct 2018'!AJ19&lt;'Vic Oct 2018'!J19,0,IF($C$5*'Vic Oct 2018'!AL19/'Vic Oct 2018'!AJ19&lt;='Vic Oct 2018'!K19,($C$5*'Vic Oct 2018'!AL19/'Vic Oct 2018'!AJ19-'Vic Oct 2018'!J19)*('Vic Oct 2018'!V19/100)*'Vic Oct 2018'!AJ19,('Vic Oct 2018'!K19-'Vic Oct 2018'!J19)*('Vic Oct 2018'!V19/100)*'Vic Oct 2018'!AJ19))</f>
        <v>470.4</v>
      </c>
      <c r="L25" s="198">
        <f>IF($C$5*'Vic Oct 2018'!AL19/'Vic Oct 2018'!AJ19&lt;'Vic Oct 2018'!K19,0,IF($C$5*'Vic Oct 2018'!AL19/'Vic Oct 2018'!AJ19&lt;='Vic Oct 2018'!L19,($C$5*'Vic Oct 2018'!AL19/'Vic Oct 2018'!AJ19-'Vic Oct 2018'!K19)*('Vic Oct 2018'!W19/100)*'Vic Oct 2018'!AJ19,('Vic Oct 2018'!L19-'Vic Oct 2018'!K19)*('Vic Oct 2018'!W19/100)*'Vic Oct 2018'!AJ19))</f>
        <v>356.40600000000001</v>
      </c>
      <c r="M25" s="198">
        <f>IF($C$5*'Vic Oct 2018'!AL19/'Vic Oct 2018'!AJ19&lt;'Vic Oct 2018'!L19,0,IF($C$5*'Vic Oct 2018'!AL19/'Vic Oct 2018'!AJ19&lt;='Vic Oct 2018'!M19,($C$5*'Vic Oct 2018'!AL19/'Vic Oct 2018'!AJ19-'Vic Oct 2018'!L19)*('Vic Oct 2018'!X19/100)*'Vic Oct 2018'!AJ19,('Vic Oct 2018'!M19-'Vic Oct 2018'!L19)*('Vic Oct 2018'!X19/100)*'Vic Oct 2018'!AJ19))</f>
        <v>0</v>
      </c>
      <c r="N25" s="198">
        <f>IF(($C$5*'Vic Oct 2018'!AL19/'Vic Oct 2018'!AJ19&gt;'Vic Oct 2018'!M19),($C$5*'Vic Oct 2018'!AL19/'Vic Oct 2018'!AJ19-'Vic Oct 2018'!M19)*'Vic Oct 2018'!Y19/100*'Vic Oct 2018'!AJ19,0)</f>
        <v>0</v>
      </c>
      <c r="O25" s="201">
        <f t="shared" si="0"/>
        <v>2379.0889999999999</v>
      </c>
      <c r="P25" s="202">
        <f>'Vic Oct 2018'!AM19</f>
        <v>0</v>
      </c>
      <c r="Q25" s="202">
        <f>'Vic Oct 2018'!AN19</f>
        <v>0</v>
      </c>
      <c r="R25" s="202">
        <f>'Vic Oct 2018'!AO19</f>
        <v>10</v>
      </c>
      <c r="S25" s="202">
        <f>'Vic Oct 2018'!AP19</f>
        <v>0</v>
      </c>
      <c r="T25" s="201">
        <f>O25</f>
        <v>2379.0889999999999</v>
      </c>
      <c r="U25" s="201">
        <f>T25-(T25*R25/100)</f>
        <v>2141.1801</v>
      </c>
      <c r="V25" s="201">
        <f t="shared" si="1"/>
        <v>2616.9979000000003</v>
      </c>
      <c r="W25" s="201">
        <f t="shared" si="1"/>
        <v>2355.2981100000002</v>
      </c>
      <c r="X25" s="203">
        <f>'Vic Oct 2018'!AW19</f>
        <v>0</v>
      </c>
      <c r="Y25" s="204" t="str">
        <f>'Vic Oct 2018'!AX19</f>
        <v>n</v>
      </c>
      <c r="CI25" s="178"/>
      <c r="CJ25" s="178"/>
      <c r="CK25" s="178"/>
      <c r="CL25" s="178"/>
      <c r="CM25" s="178"/>
      <c r="CN25" s="178"/>
      <c r="CO25" s="178"/>
      <c r="CP25" s="178"/>
      <c r="CQ25" s="178"/>
      <c r="CR25" s="178"/>
      <c r="CS25" s="178"/>
      <c r="CT25" s="178"/>
      <c r="CU25" s="178"/>
      <c r="CV25" s="178"/>
      <c r="CW25" s="178"/>
      <c r="CX25" s="178"/>
      <c r="CY25" s="178"/>
      <c r="CZ25" s="178"/>
      <c r="DA25" s="178"/>
      <c r="DB25" s="178"/>
      <c r="DC25" s="178"/>
      <c r="DD25" s="178"/>
      <c r="DE25" s="178"/>
      <c r="DF25" s="178"/>
      <c r="DG25" s="178"/>
      <c r="DH25" s="178"/>
      <c r="DI25" s="178"/>
      <c r="DJ25" s="178"/>
      <c r="DK25" s="178"/>
      <c r="DL25" s="178"/>
      <c r="DM25" s="178"/>
      <c r="DN25" s="178"/>
      <c r="DO25" s="178"/>
      <c r="DP25" s="178"/>
      <c r="DQ25" s="178"/>
      <c r="DR25" s="178"/>
      <c r="DS25" s="178"/>
      <c r="DT25" s="178"/>
      <c r="DU25" s="178"/>
      <c r="DV25" s="178"/>
      <c r="DW25" s="178"/>
      <c r="DX25" s="178"/>
      <c r="DY25" s="178"/>
      <c r="DZ25" s="178"/>
      <c r="EA25" s="178"/>
      <c r="EB25" s="178"/>
      <c r="EC25" s="178"/>
      <c r="ED25" s="178"/>
      <c r="EE25" s="178"/>
      <c r="EF25" s="178"/>
      <c r="EG25" s="178"/>
      <c r="EH25" s="178"/>
      <c r="EI25" s="178"/>
      <c r="EJ25" s="178"/>
    </row>
    <row r="26" spans="1:140" ht="17" customHeight="1">
      <c r="A26" s="259"/>
      <c r="B26" s="116" t="str">
        <f>'Vic Oct 2018'!F20</f>
        <v>Covau</v>
      </c>
      <c r="C26" s="116" t="str">
        <f>'Vic Oct 2018'!G20</f>
        <v>Smart Saver</v>
      </c>
      <c r="D26" s="198">
        <f>365*'Vic Oct 2018'!H20/100</f>
        <v>328.5</v>
      </c>
      <c r="E26" s="199">
        <f>IF($C$5*'Vic Oct 2018'!AK20/'Vic Oct 2018'!AI20&gt;='Vic Oct 2018'!J20,('Vic Oct 2018'!J20*'Vic Oct 2018'!O20/100)*'Vic Oct 2018'!AI20,($C$5*'Vic Oct 2018'!AK20/'Vic Oct 2018'!AI20*'Vic Oct 2018'!O20/100)*'Vic Oct 2018'!AI20)</f>
        <v>378</v>
      </c>
      <c r="F26" s="200">
        <f>IF($C$5*'Vic Oct 2018'!AK20/'Vic Oct 2018'!AI20&lt;'Vic Oct 2018'!J20,0,IF($C$5*'Vic Oct 2018'!AK20/'Vic Oct 2018'!AI20&lt;='Vic Oct 2018'!K20,($C$5*'Vic Oct 2018'!AK20/'Vic Oct 2018'!AI20-'Vic Oct 2018'!J20)*('Vic Oct 2018'!P20/100)*'Vic Oct 2018'!AI20,('Vic Oct 2018'!K20-'Vic Oct 2018'!J20)*('Vic Oct 2018'!P20/100)*'Vic Oct 2018'!AI20))</f>
        <v>368.99999999999994</v>
      </c>
      <c r="G26" s="198">
        <f>IF($C$5*'Vic Oct 2018'!AK20/'Vic Oct 2018'!AI20&lt;'Vic Oct 2018'!K20,0,IF($C$5*'Vic Oct 2018'!AK20/'Vic Oct 2018'!AI20&lt;='Vic Oct 2018'!L20,($C$5*'Vic Oct 2018'!AK20/'Vic Oct 2018'!AI20-'Vic Oct 2018'!K20)*('Vic Oct 2018'!Q20/100)*'Vic Oct 2018'!AI20,('Vic Oct 2018'!L20-'Vic Oct 2018'!K20)*('Vic Oct 2018'!Q20/100)*'Vic Oct 2018'!AI20))</f>
        <v>282.80000000000007</v>
      </c>
      <c r="H26" s="199">
        <f>IF($C$5*'Vic Oct 2018'!AK20/'Vic Oct 2018'!AI20&lt;'Vic Oct 2018'!L20,0,IF($C$5*'Vic Oct 2018'!AK20/'Vic Oct 2018'!AI20&lt;='Vic Oct 2018'!M20,($C$5*'Vic Oct 2018'!AK20/'Vic Oct 2018'!AI20-'Vic Oct 2018'!L20)*('Vic Oct 2018'!R20/100)*'Vic Oct 2018'!AI20,('Vic Oct 2018'!M20-'Vic Oct 2018'!L20)*('Vic Oct 2018'!R20/100)*'Vic Oct 2018'!AI20))</f>
        <v>0</v>
      </c>
      <c r="I26" s="198">
        <f>IF(($C$5*'Vic Oct 2018'!AK20/'Vic Oct 2018'!AI20&gt;'Vic Oct 2018'!M20),($C$5*'Vic Oct 2018'!AK20/'Vic Oct 2018'!AI20-'Vic Oct 2018'!M20)*'Vic Oct 2018'!S20/100*'Vic Oct 2018'!AI20,0)</f>
        <v>0</v>
      </c>
      <c r="J26" s="198">
        <f>IF($C$5*'Vic Oct 2018'!AL20/'Vic Oct 2018'!AJ20&gt;='Vic Oct 2018'!J20,('Vic Oct 2018'!J20*'Vic Oct 2018'!U20/100)*'Vic Oct 2018'!AJ20,($C$5*'Vic Oct 2018'!AL20/'Vic Oct 2018'!AJ20*'Vic Oct 2018'!U20/100)*'Vic Oct 2018'!AJ20)</f>
        <v>360</v>
      </c>
      <c r="K26" s="198">
        <f>IF($C$5*'Vic Oct 2018'!AL20/'Vic Oct 2018'!AJ20&lt;'Vic Oct 2018'!J20,0,IF($C$5*'Vic Oct 2018'!AL20/'Vic Oct 2018'!AJ20&lt;='Vic Oct 2018'!K20,($C$5*'Vic Oct 2018'!AL20/'Vic Oct 2018'!AJ20-'Vic Oct 2018'!J20)*('Vic Oct 2018'!V20/100)*'Vic Oct 2018'!AJ20,('Vic Oct 2018'!K20-'Vic Oct 2018'!J20)*('Vic Oct 2018'!V20/100)*'Vic Oct 2018'!AJ20))</f>
        <v>342</v>
      </c>
      <c r="L26" s="198">
        <f>IF($C$5*'Vic Oct 2018'!AL20/'Vic Oct 2018'!AJ20&lt;'Vic Oct 2018'!K20,0,IF($C$5*'Vic Oct 2018'!AL20/'Vic Oct 2018'!AJ20&lt;='Vic Oct 2018'!L20,($C$5*'Vic Oct 2018'!AL20/'Vic Oct 2018'!AJ20-'Vic Oct 2018'!K20)*('Vic Oct 2018'!W20/100)*'Vic Oct 2018'!AJ20,('Vic Oct 2018'!L20-'Vic Oct 2018'!K20)*('Vic Oct 2018'!W20/100)*'Vic Oct 2018'!AJ20))</f>
        <v>252.00000000000009</v>
      </c>
      <c r="M26" s="198">
        <f>IF($C$5*'Vic Oct 2018'!AL20/'Vic Oct 2018'!AJ20&lt;'Vic Oct 2018'!L20,0,IF($C$5*'Vic Oct 2018'!AL20/'Vic Oct 2018'!AJ20&lt;='Vic Oct 2018'!M20,($C$5*'Vic Oct 2018'!AL20/'Vic Oct 2018'!AJ20-'Vic Oct 2018'!L20)*('Vic Oct 2018'!X20/100)*'Vic Oct 2018'!AJ20,('Vic Oct 2018'!M20-'Vic Oct 2018'!L20)*('Vic Oct 2018'!X20/100)*'Vic Oct 2018'!AJ20))</f>
        <v>0</v>
      </c>
      <c r="N26" s="198">
        <f>IF(($C$5*'Vic Oct 2018'!AL20/'Vic Oct 2018'!AJ20&gt;'Vic Oct 2018'!M20),($C$5*'Vic Oct 2018'!AL20/'Vic Oct 2018'!AJ20-'Vic Oct 2018'!M20)*'Vic Oct 2018'!Y20/100*'Vic Oct 2018'!AJ20,0)</f>
        <v>0</v>
      </c>
      <c r="O26" s="201">
        <f t="shared" si="0"/>
        <v>2312.3000000000002</v>
      </c>
      <c r="P26" s="202">
        <f>'Vic Oct 2018'!AM20</f>
        <v>0</v>
      </c>
      <c r="Q26" s="202">
        <f>'Vic Oct 2018'!AN20</f>
        <v>0</v>
      </c>
      <c r="R26" s="202">
        <f>'Vic Oct 2018'!AO20</f>
        <v>0</v>
      </c>
      <c r="S26" s="202">
        <f>'Vic Oct 2018'!AP20</f>
        <v>20</v>
      </c>
      <c r="T26" s="201">
        <f>O26</f>
        <v>2312.3000000000002</v>
      </c>
      <c r="U26" s="201">
        <f>(T26-(T26-D26)*S26/100)</f>
        <v>1915.5400000000002</v>
      </c>
      <c r="V26" s="201">
        <f t="shared" si="1"/>
        <v>2543.5300000000002</v>
      </c>
      <c r="W26" s="201">
        <f t="shared" si="1"/>
        <v>2107.0940000000005</v>
      </c>
      <c r="X26" s="203">
        <f>'Vic Oct 2018'!AW20</f>
        <v>0</v>
      </c>
      <c r="Y26" s="204" t="str">
        <f>'Vic Oct 2018'!AX20</f>
        <v>n</v>
      </c>
      <c r="CI26" s="178"/>
      <c r="CJ26" s="178"/>
      <c r="CK26" s="178"/>
      <c r="CL26" s="178"/>
      <c r="CM26" s="178"/>
      <c r="CN26" s="178"/>
      <c r="CO26" s="178"/>
      <c r="CP26" s="178"/>
      <c r="CQ26" s="178"/>
      <c r="CR26" s="178"/>
      <c r="CS26" s="178"/>
      <c r="CT26" s="178"/>
      <c r="CU26" s="178"/>
      <c r="CV26" s="178"/>
      <c r="CW26" s="178"/>
      <c r="CX26" s="178"/>
      <c r="CY26" s="178"/>
      <c r="CZ26" s="178"/>
      <c r="DA26" s="178"/>
      <c r="DB26" s="178"/>
      <c r="DC26" s="178"/>
      <c r="DD26" s="178"/>
      <c r="DE26" s="178"/>
      <c r="DF26" s="178"/>
      <c r="DG26" s="178"/>
      <c r="DH26" s="178"/>
      <c r="DI26" s="178"/>
      <c r="DJ26" s="178"/>
      <c r="DK26" s="178"/>
      <c r="DL26" s="178"/>
      <c r="DM26" s="178"/>
      <c r="DN26" s="178"/>
      <c r="DO26" s="178"/>
      <c r="DP26" s="178"/>
      <c r="DQ26" s="178"/>
      <c r="DR26" s="178"/>
      <c r="DS26" s="178"/>
      <c r="DT26" s="178"/>
      <c r="DU26" s="178"/>
      <c r="DV26" s="178"/>
      <c r="DW26" s="178"/>
      <c r="DX26" s="178"/>
      <c r="DY26" s="178"/>
      <c r="DZ26" s="178"/>
      <c r="EA26" s="178"/>
      <c r="EB26" s="178"/>
      <c r="EC26" s="178"/>
      <c r="ED26" s="178"/>
      <c r="EE26" s="178"/>
      <c r="EF26" s="178"/>
      <c r="EG26" s="178"/>
      <c r="EH26" s="178"/>
      <c r="EI26" s="178"/>
      <c r="EJ26" s="178"/>
    </row>
    <row r="27" spans="1:140" ht="17" customHeight="1">
      <c r="A27" s="259"/>
      <c r="B27" s="116" t="str">
        <f>'Vic Oct 2018'!F21</f>
        <v>EnergyAustralia</v>
      </c>
      <c r="C27" s="116" t="str">
        <f>'Vic Oct 2018'!G21</f>
        <v>Everyday Saver Business</v>
      </c>
      <c r="D27" s="198">
        <f>365*'Vic Oct 2018'!H21/100</f>
        <v>412.45</v>
      </c>
      <c r="E27" s="199">
        <f>IF($C$5*'Vic Oct 2018'!AK21/'Vic Oct 2018'!AI21&gt;='Vic Oct 2018'!J21,('Vic Oct 2018'!J21*'Vic Oct 2018'!O21/100)*'Vic Oct 2018'!AI21,($C$5*'Vic Oct 2018'!AK21/'Vic Oct 2018'!AI21*'Vic Oct 2018'!O21/100)*'Vic Oct 2018'!AI21)</f>
        <v>236.4</v>
      </c>
      <c r="F27" s="200">
        <f>IF($C$5*'Vic Oct 2018'!AK21/'Vic Oct 2018'!AI21&lt;'Vic Oct 2018'!J21,0,IF($C$5*'Vic Oct 2018'!AK21/'Vic Oct 2018'!AI21&lt;='Vic Oct 2018'!K21,($C$5*'Vic Oct 2018'!AK21/'Vic Oct 2018'!AI21-'Vic Oct 2018'!J21)*('Vic Oct 2018'!P21/100)*'Vic Oct 2018'!AI21,('Vic Oct 2018'!K21-'Vic Oct 2018'!J21)*('Vic Oct 2018'!P21/100)*'Vic Oct 2018'!AI21))</f>
        <v>225.59999999999997</v>
      </c>
      <c r="G27" s="198">
        <f>IF($C$5*'Vic Oct 2018'!AK21/'Vic Oct 2018'!AI21&lt;'Vic Oct 2018'!K21,0,IF($C$5*'Vic Oct 2018'!AK21/'Vic Oct 2018'!AI21&lt;='Vic Oct 2018'!L21,($C$5*'Vic Oct 2018'!AK21/'Vic Oct 2018'!AI21-'Vic Oct 2018'!K21)*('Vic Oct 2018'!Q21/100)*'Vic Oct 2018'!AI21,('Vic Oct 2018'!L21-'Vic Oct 2018'!K21)*('Vic Oct 2018'!Q21/100)*'Vic Oct 2018'!AI21))</f>
        <v>175.40399999999997</v>
      </c>
      <c r="H27" s="199">
        <f>IF($C$5*'Vic Oct 2018'!AK21/'Vic Oct 2018'!AI21&lt;'Vic Oct 2018'!L21,0,IF($C$5*'Vic Oct 2018'!AK21/'Vic Oct 2018'!AI21&lt;='Vic Oct 2018'!M21,($C$5*'Vic Oct 2018'!AK21/'Vic Oct 2018'!AI21-'Vic Oct 2018'!L21)*('Vic Oct 2018'!R21/100)*'Vic Oct 2018'!AI21,('Vic Oct 2018'!M21-'Vic Oct 2018'!L21)*('Vic Oct 2018'!R21/100)*'Vic Oct 2018'!AI21))</f>
        <v>0</v>
      </c>
      <c r="I27" s="198">
        <f>IF(($C$5*'Vic Oct 2018'!AK21/'Vic Oct 2018'!AI21&gt;'Vic Oct 2018'!M21),($C$5*'Vic Oct 2018'!AK21/'Vic Oct 2018'!AI21-'Vic Oct 2018'!M21)*'Vic Oct 2018'!S21/100*'Vic Oct 2018'!AI21,0)</f>
        <v>0</v>
      </c>
      <c r="J27" s="198">
        <f>IF($C$5*'Vic Oct 2018'!AL21/'Vic Oct 2018'!AJ21&gt;='Vic Oct 2018'!J21,('Vic Oct 2018'!J21*'Vic Oct 2018'!U21/100)*'Vic Oct 2018'!AJ21,($C$5*'Vic Oct 2018'!AL21/'Vic Oct 2018'!AJ21*'Vic Oct 2018'!U21/100)*'Vic Oct 2018'!AJ21)</f>
        <v>468</v>
      </c>
      <c r="K27" s="198">
        <f>IF($C$5*'Vic Oct 2018'!AL21/'Vic Oct 2018'!AJ21&lt;'Vic Oct 2018'!J21,0,IF($C$5*'Vic Oct 2018'!AL21/'Vic Oct 2018'!AJ21&lt;='Vic Oct 2018'!K21,($C$5*'Vic Oct 2018'!AL21/'Vic Oct 2018'!AJ21-'Vic Oct 2018'!J21)*('Vic Oct 2018'!V21/100)*'Vic Oct 2018'!AJ21,('Vic Oct 2018'!K21-'Vic Oct 2018'!J21)*('Vic Oct 2018'!V21/100)*'Vic Oct 2018'!AJ21))</f>
        <v>436.8</v>
      </c>
      <c r="L27" s="198">
        <f>IF($C$5*'Vic Oct 2018'!AL21/'Vic Oct 2018'!AJ21&lt;'Vic Oct 2018'!K21,0,IF($C$5*'Vic Oct 2018'!AL21/'Vic Oct 2018'!AJ21&lt;='Vic Oct 2018'!L21,($C$5*'Vic Oct 2018'!AL21/'Vic Oct 2018'!AJ21-'Vic Oct 2018'!K21)*('Vic Oct 2018'!W21/100)*'Vic Oct 2018'!AJ21,('Vic Oct 2018'!L21-'Vic Oct 2018'!K21)*('Vic Oct 2018'!W21/100)*'Vic Oct 2018'!AJ21))</f>
        <v>326.55</v>
      </c>
      <c r="M27" s="198">
        <f>IF($C$5*'Vic Oct 2018'!AL21/'Vic Oct 2018'!AJ21&lt;'Vic Oct 2018'!L21,0,IF($C$5*'Vic Oct 2018'!AL21/'Vic Oct 2018'!AJ21&lt;='Vic Oct 2018'!M21,($C$5*'Vic Oct 2018'!AL21/'Vic Oct 2018'!AJ21-'Vic Oct 2018'!L21)*('Vic Oct 2018'!X21/100)*'Vic Oct 2018'!AJ21,('Vic Oct 2018'!M21-'Vic Oct 2018'!L21)*('Vic Oct 2018'!X21/100)*'Vic Oct 2018'!AJ21))</f>
        <v>0</v>
      </c>
      <c r="N27" s="198">
        <f>IF(($C$5*'Vic Oct 2018'!AL21/'Vic Oct 2018'!AJ21&gt;'Vic Oct 2018'!M21),($C$5*'Vic Oct 2018'!AL21/'Vic Oct 2018'!AJ21-'Vic Oct 2018'!M21)*'Vic Oct 2018'!Y21/100*'Vic Oct 2018'!AJ21,0)</f>
        <v>0</v>
      </c>
      <c r="O27" s="201">
        <f t="shared" si="0"/>
        <v>2281.2040000000002</v>
      </c>
      <c r="P27" s="202">
        <f>'Vic Oct 2018'!AM21</f>
        <v>0</v>
      </c>
      <c r="Q27" s="202">
        <f>'Vic Oct 2018'!AN21</f>
        <v>22</v>
      </c>
      <c r="R27" s="202">
        <f>'Vic Oct 2018'!AO21</f>
        <v>0</v>
      </c>
      <c r="S27" s="202">
        <f>'Vic Oct 2018'!AP21</f>
        <v>0</v>
      </c>
      <c r="T27" s="201">
        <f>(O27-(O27-D27)*Q27/100)</f>
        <v>1870.0781200000001</v>
      </c>
      <c r="U27" s="201">
        <f t="shared" ref="U27:U32" si="4">T27</f>
        <v>1870.0781200000001</v>
      </c>
      <c r="V27" s="201">
        <f t="shared" si="1"/>
        <v>2057.0859320000004</v>
      </c>
      <c r="W27" s="201">
        <f t="shared" si="1"/>
        <v>2057.0859320000004</v>
      </c>
      <c r="X27" s="203">
        <f>'Vic Oct 2018'!AW21</f>
        <v>24</v>
      </c>
      <c r="Y27" s="204" t="str">
        <f>'Vic Oct 2018'!AX21</f>
        <v>y</v>
      </c>
      <c r="CI27" s="178"/>
      <c r="CJ27" s="178"/>
      <c r="CK27" s="178"/>
      <c r="CL27" s="178"/>
      <c r="CM27" s="178"/>
      <c r="CN27" s="178"/>
      <c r="CO27" s="178"/>
      <c r="CP27" s="178"/>
      <c r="CQ27" s="178"/>
      <c r="CR27" s="178"/>
      <c r="CS27" s="178"/>
      <c r="CT27" s="178"/>
      <c r="CU27" s="178"/>
      <c r="CV27" s="178"/>
      <c r="CW27" s="178"/>
      <c r="CX27" s="178"/>
      <c r="CY27" s="178"/>
      <c r="CZ27" s="178"/>
      <c r="DA27" s="178"/>
      <c r="DB27" s="178"/>
      <c r="DC27" s="178"/>
      <c r="DD27" s="178"/>
      <c r="DE27" s="178"/>
      <c r="DF27" s="178"/>
      <c r="DG27" s="178"/>
      <c r="DH27" s="178"/>
      <c r="DI27" s="178"/>
      <c r="DJ27" s="178"/>
      <c r="DK27" s="178"/>
      <c r="DL27" s="178"/>
      <c r="DM27" s="178"/>
      <c r="DN27" s="178"/>
      <c r="DO27" s="178"/>
      <c r="DP27" s="178"/>
      <c r="DQ27" s="178"/>
      <c r="DR27" s="178"/>
      <c r="DS27" s="178"/>
      <c r="DT27" s="178"/>
      <c r="DU27" s="178"/>
      <c r="DV27" s="178"/>
      <c r="DW27" s="178"/>
      <c r="DX27" s="178"/>
      <c r="DY27" s="178"/>
      <c r="DZ27" s="178"/>
      <c r="EA27" s="178"/>
      <c r="EB27" s="178"/>
      <c r="EC27" s="178"/>
      <c r="ED27" s="178"/>
      <c r="EE27" s="178"/>
      <c r="EF27" s="178"/>
      <c r="EG27" s="178"/>
      <c r="EH27" s="178"/>
      <c r="EI27" s="178"/>
      <c r="EJ27" s="178"/>
    </row>
    <row r="28" spans="1:140" ht="17" customHeight="1">
      <c r="A28" s="259"/>
      <c r="B28" s="116" t="str">
        <f>'Vic Oct 2018'!F22</f>
        <v>Lumo Energy</v>
      </c>
      <c r="C28" s="116" t="str">
        <f>'Vic Oct 2018'!G22</f>
        <v>Business Premium</v>
      </c>
      <c r="D28" s="198">
        <f>365*'Vic Oct 2018'!H22/100</f>
        <v>229.58500000000001</v>
      </c>
      <c r="E28" s="199">
        <f>IF($C$5*'Vic Oct 2018'!AK22/'Vic Oct 2018'!AI22&gt;='Vic Oct 2018'!J22,('Vic Oct 2018'!J22*'Vic Oct 2018'!O22/100)*'Vic Oct 2018'!AI22,($C$5*'Vic Oct 2018'!AK22/'Vic Oct 2018'!AI22*'Vic Oct 2018'!O22/100)*'Vic Oct 2018'!AI22)</f>
        <v>167.89079999999998</v>
      </c>
      <c r="F28" s="200">
        <f>IF($C$5*'Vic Oct 2018'!AK22/'Vic Oct 2018'!AI22&lt;'Vic Oct 2018'!J22,0,IF($C$5*'Vic Oct 2018'!AK22/'Vic Oct 2018'!AI22&lt;='Vic Oct 2018'!K22,($C$5*'Vic Oct 2018'!AK22/'Vic Oct 2018'!AI22-'Vic Oct 2018'!J22)*('Vic Oct 2018'!P22/100)*'Vic Oct 2018'!AI22,('Vic Oct 2018'!K22-'Vic Oct 2018'!J22)*('Vic Oct 2018'!P22/100)*'Vic Oct 2018'!AI22))</f>
        <v>167.89079999999998</v>
      </c>
      <c r="G28" s="198">
        <f>IF($C$5*'Vic Oct 2018'!AK22/'Vic Oct 2018'!AI22&lt;'Vic Oct 2018'!K22,0,IF($C$5*'Vic Oct 2018'!AK22/'Vic Oct 2018'!AI22&lt;='Vic Oct 2018'!L22,($C$5*'Vic Oct 2018'!AK22/'Vic Oct 2018'!AI22-'Vic Oct 2018'!K22)*('Vic Oct 2018'!Q22/100)*'Vic Oct 2018'!AI22,('Vic Oct 2018'!L22-'Vic Oct 2018'!K22)*('Vic Oct 2018'!Q22/100)*'Vic Oct 2018'!AI22))</f>
        <v>122.37280000000001</v>
      </c>
      <c r="H28" s="199">
        <f>IF($C$5*'Vic Oct 2018'!AK22/'Vic Oct 2018'!AI22&lt;'Vic Oct 2018'!L22,0,IF($C$5*'Vic Oct 2018'!AK22/'Vic Oct 2018'!AI22&lt;='Vic Oct 2018'!M22,($C$5*'Vic Oct 2018'!AK22/'Vic Oct 2018'!AI22-'Vic Oct 2018'!L22)*('Vic Oct 2018'!R22/100)*'Vic Oct 2018'!AI22,('Vic Oct 2018'!M22-'Vic Oct 2018'!L22)*('Vic Oct 2018'!R22/100)*'Vic Oct 2018'!AI22))</f>
        <v>0</v>
      </c>
      <c r="I28" s="198">
        <f>IF(($C$5*'Vic Oct 2018'!AK22/'Vic Oct 2018'!AI22&gt;'Vic Oct 2018'!M22),($C$5*'Vic Oct 2018'!AK22/'Vic Oct 2018'!AI22-'Vic Oct 2018'!M22)*'Vic Oct 2018'!S22/100*'Vic Oct 2018'!AI22,0)</f>
        <v>0</v>
      </c>
      <c r="J28" s="198">
        <f>IF($C$5*'Vic Oct 2018'!AL22/'Vic Oct 2018'!AJ22&gt;='Vic Oct 2018'!J22,('Vic Oct 2018'!J22*'Vic Oct 2018'!U22/100)*'Vic Oct 2018'!AJ22,($C$5*'Vic Oct 2018'!AL22/'Vic Oct 2018'!AJ22*'Vic Oct 2018'!U22/100)*'Vic Oct 2018'!AJ22)</f>
        <v>335.78159999999997</v>
      </c>
      <c r="K28" s="198">
        <f>IF($C$5*'Vic Oct 2018'!AL22/'Vic Oct 2018'!AJ22&lt;'Vic Oct 2018'!J22,0,IF($C$5*'Vic Oct 2018'!AL22/'Vic Oct 2018'!AJ22&lt;='Vic Oct 2018'!K22,($C$5*'Vic Oct 2018'!AL22/'Vic Oct 2018'!AJ22-'Vic Oct 2018'!J22)*('Vic Oct 2018'!V22/100)*'Vic Oct 2018'!AJ22,('Vic Oct 2018'!K22-'Vic Oct 2018'!J22)*('Vic Oct 2018'!V22/100)*'Vic Oct 2018'!AJ22))</f>
        <v>321.18239999999997</v>
      </c>
      <c r="L28" s="198">
        <f>IF($C$5*'Vic Oct 2018'!AL22/'Vic Oct 2018'!AJ22&lt;'Vic Oct 2018'!K22,0,IF($C$5*'Vic Oct 2018'!AL22/'Vic Oct 2018'!AJ22&lt;='Vic Oct 2018'!L22,($C$5*'Vic Oct 2018'!AL22/'Vic Oct 2018'!AJ22-'Vic Oct 2018'!K22)*('Vic Oct 2018'!W22/100)*'Vic Oct 2018'!AJ22,('Vic Oct 2018'!L22-'Vic Oct 2018'!K22)*('Vic Oct 2018'!W22/100)*'Vic Oct 2018'!AJ22))</f>
        <v>235.74760000000001</v>
      </c>
      <c r="M28" s="198">
        <f>IF($C$5*'Vic Oct 2018'!AL22/'Vic Oct 2018'!AJ22&lt;'Vic Oct 2018'!L22,0,IF($C$5*'Vic Oct 2018'!AL22/'Vic Oct 2018'!AJ22&lt;='Vic Oct 2018'!M22,($C$5*'Vic Oct 2018'!AL22/'Vic Oct 2018'!AJ22-'Vic Oct 2018'!L22)*('Vic Oct 2018'!X22/100)*'Vic Oct 2018'!AJ22,('Vic Oct 2018'!M22-'Vic Oct 2018'!L22)*('Vic Oct 2018'!X22/100)*'Vic Oct 2018'!AJ22))</f>
        <v>0</v>
      </c>
      <c r="N28" s="198">
        <f>IF(($C$5*'Vic Oct 2018'!AL22/'Vic Oct 2018'!AJ22&gt;'Vic Oct 2018'!M22),($C$5*'Vic Oct 2018'!AL22/'Vic Oct 2018'!AJ22-'Vic Oct 2018'!M22)*'Vic Oct 2018'!Y22/100*'Vic Oct 2018'!AJ22,0)</f>
        <v>0</v>
      </c>
      <c r="O28" s="201">
        <f t="shared" si="0"/>
        <v>1580.4509999999998</v>
      </c>
      <c r="P28" s="202">
        <f>'Vic Oct 2018'!AM22</f>
        <v>0</v>
      </c>
      <c r="Q28" s="202">
        <f>'Vic Oct 2018'!AN22</f>
        <v>0</v>
      </c>
      <c r="R28" s="202">
        <f>'Vic Oct 2018'!AO22</f>
        <v>0</v>
      </c>
      <c r="S28" s="202">
        <f>'Vic Oct 2018'!AP22</f>
        <v>0</v>
      </c>
      <c r="T28" s="201">
        <f>O28</f>
        <v>1580.4509999999998</v>
      </c>
      <c r="U28" s="201">
        <f t="shared" si="4"/>
        <v>1580.4509999999998</v>
      </c>
      <c r="V28" s="201">
        <f t="shared" si="1"/>
        <v>1738.4960999999998</v>
      </c>
      <c r="W28" s="201">
        <f t="shared" si="1"/>
        <v>1738.4960999999998</v>
      </c>
      <c r="X28" s="203">
        <f>'Vic Oct 2018'!AW22</f>
        <v>36</v>
      </c>
      <c r="Y28" s="204" t="str">
        <f>'Vic Oct 2018'!AX22</f>
        <v>n</v>
      </c>
      <c r="CI28" s="178"/>
      <c r="CJ28" s="178"/>
      <c r="CK28" s="178"/>
      <c r="CL28" s="178"/>
      <c r="CM28" s="178"/>
      <c r="CN28" s="178"/>
      <c r="CO28" s="178"/>
      <c r="CP28" s="178"/>
      <c r="CQ28" s="178"/>
      <c r="CR28" s="178"/>
      <c r="CS28" s="178"/>
      <c r="CT28" s="178"/>
      <c r="CU28" s="178"/>
      <c r="CV28" s="178"/>
      <c r="CW28" s="178"/>
      <c r="CX28" s="178"/>
      <c r="CY28" s="178"/>
      <c r="CZ28" s="178"/>
      <c r="DA28" s="178"/>
      <c r="DB28" s="178"/>
      <c r="DC28" s="178"/>
      <c r="DD28" s="178"/>
      <c r="DE28" s="178"/>
      <c r="DF28" s="178"/>
      <c r="DG28" s="178"/>
      <c r="DH28" s="178"/>
      <c r="DI28" s="178"/>
      <c r="DJ28" s="178"/>
      <c r="DK28" s="178"/>
      <c r="DL28" s="178"/>
      <c r="DM28" s="178"/>
      <c r="DN28" s="178"/>
      <c r="DO28" s="178"/>
      <c r="DP28" s="178"/>
      <c r="DQ28" s="178"/>
      <c r="DR28" s="178"/>
      <c r="DS28" s="178"/>
      <c r="DT28" s="178"/>
      <c r="DU28" s="178"/>
      <c r="DV28" s="178"/>
      <c r="DW28" s="178"/>
      <c r="DX28" s="178"/>
      <c r="DY28" s="178"/>
      <c r="DZ28" s="178"/>
      <c r="EA28" s="178"/>
      <c r="EB28" s="178"/>
      <c r="EC28" s="178"/>
      <c r="ED28" s="178"/>
      <c r="EE28" s="178"/>
      <c r="EF28" s="178"/>
      <c r="EG28" s="178"/>
      <c r="EH28" s="178"/>
      <c r="EI28" s="178"/>
      <c r="EJ28" s="178"/>
    </row>
    <row r="29" spans="1:140" ht="17" customHeight="1">
      <c r="A29" s="259"/>
      <c r="B29" s="116" t="str">
        <f>'Vic Oct 2018'!F23</f>
        <v>Momentum Energy</v>
      </c>
      <c r="C29" s="116" t="str">
        <f>'Vic Oct 2018'!G23</f>
        <v>Market offer</v>
      </c>
      <c r="D29" s="198">
        <f>365*'Vic Oct 2018'!H23/100</f>
        <v>340.50850000000008</v>
      </c>
      <c r="E29" s="199">
        <f>IF($C$5*'Vic Oct 2018'!AK23/'Vic Oct 2018'!AI23&gt;='Vic Oct 2018'!J23,('Vic Oct 2018'!J23*'Vic Oct 2018'!O23/100)*'Vic Oct 2018'!AI23,($C$5*'Vic Oct 2018'!AK23/'Vic Oct 2018'!AI23*'Vic Oct 2018'!O23/100)*'Vic Oct 2018'!AI23)</f>
        <v>170.4</v>
      </c>
      <c r="F29" s="200">
        <f>IF($C$5*'Vic Oct 2018'!AK23/'Vic Oct 2018'!AI23&lt;'Vic Oct 2018'!J23,0,IF($C$5*'Vic Oct 2018'!AK23/'Vic Oct 2018'!AI23&lt;='Vic Oct 2018'!K23,($C$5*'Vic Oct 2018'!AK23/'Vic Oct 2018'!AI23-'Vic Oct 2018'!J23)*('Vic Oct 2018'!P23/100)*'Vic Oct 2018'!AI23,('Vic Oct 2018'!K23-'Vic Oct 2018'!J23)*('Vic Oct 2018'!P23/100)*'Vic Oct 2018'!AI23))</f>
        <v>170.39999999999998</v>
      </c>
      <c r="G29" s="198">
        <f>IF($C$5*'Vic Oct 2018'!AK23/'Vic Oct 2018'!AI23&lt;'Vic Oct 2018'!K23,0,IF($C$5*'Vic Oct 2018'!AK23/'Vic Oct 2018'!AI23&lt;='Vic Oct 2018'!L23,($C$5*'Vic Oct 2018'!AK23/'Vic Oct 2018'!AI23-'Vic Oct 2018'!K23)*('Vic Oct 2018'!Q23/100)*'Vic Oct 2018'!AI23,('Vic Oct 2018'!L23-'Vic Oct 2018'!K23)*('Vic Oct 2018'!Q23/100)*'Vic Oct 2018'!AI23))</f>
        <v>131.553</v>
      </c>
      <c r="H29" s="199">
        <f>IF($C$5*'Vic Oct 2018'!AK23/'Vic Oct 2018'!AI23&lt;'Vic Oct 2018'!L23,0,IF($C$5*'Vic Oct 2018'!AK23/'Vic Oct 2018'!AI23&lt;='Vic Oct 2018'!M23,($C$5*'Vic Oct 2018'!AK23/'Vic Oct 2018'!AI23-'Vic Oct 2018'!L23)*('Vic Oct 2018'!R23/100)*'Vic Oct 2018'!AI23,('Vic Oct 2018'!M23-'Vic Oct 2018'!L23)*('Vic Oct 2018'!R23/100)*'Vic Oct 2018'!AI23))</f>
        <v>0</v>
      </c>
      <c r="I29" s="198">
        <f>IF(($C$5*'Vic Oct 2018'!AK23/'Vic Oct 2018'!AI23&gt;'Vic Oct 2018'!M23),($C$5*'Vic Oct 2018'!AK23/'Vic Oct 2018'!AI23-'Vic Oct 2018'!M23)*'Vic Oct 2018'!S23/100*'Vic Oct 2018'!AI23,0)</f>
        <v>0</v>
      </c>
      <c r="J29" s="198">
        <f>IF($C$5*'Vic Oct 2018'!AL23/'Vic Oct 2018'!AJ23&gt;='Vic Oct 2018'!J23,('Vic Oct 2018'!J23*'Vic Oct 2018'!U23/100)*'Vic Oct 2018'!AJ23,($C$5*'Vic Oct 2018'!AL23/'Vic Oct 2018'!AJ23*'Vic Oct 2018'!U23/100)*'Vic Oct 2018'!AJ23)</f>
        <v>328.8</v>
      </c>
      <c r="K29" s="198">
        <f>IF($C$5*'Vic Oct 2018'!AL23/'Vic Oct 2018'!AJ23&lt;'Vic Oct 2018'!J23,0,IF($C$5*'Vic Oct 2018'!AL23/'Vic Oct 2018'!AJ23&lt;='Vic Oct 2018'!K23,($C$5*'Vic Oct 2018'!AL23/'Vic Oct 2018'!AJ23-'Vic Oct 2018'!J23)*('Vic Oct 2018'!V23/100)*'Vic Oct 2018'!AJ23,('Vic Oct 2018'!K23-'Vic Oct 2018'!J23)*('Vic Oct 2018'!V23/100)*'Vic Oct 2018'!AJ23))</f>
        <v>321.60000000000002</v>
      </c>
      <c r="L29" s="198">
        <f>IF($C$5*'Vic Oct 2018'!AL23/'Vic Oct 2018'!AJ23&lt;'Vic Oct 2018'!K23,0,IF($C$5*'Vic Oct 2018'!AL23/'Vic Oct 2018'!AJ23&lt;='Vic Oct 2018'!L23,($C$5*'Vic Oct 2018'!AL23/'Vic Oct 2018'!AJ23-'Vic Oct 2018'!K23)*('Vic Oct 2018'!W23/100)*'Vic Oct 2018'!AJ23,('Vic Oct 2018'!L23-'Vic Oct 2018'!K23)*('Vic Oct 2018'!W23/100)*'Vic Oct 2018'!AJ23))</f>
        <v>248.17800000000003</v>
      </c>
      <c r="M29" s="198">
        <f>IF($C$5*'Vic Oct 2018'!AL23/'Vic Oct 2018'!AJ23&lt;'Vic Oct 2018'!L23,0,IF($C$5*'Vic Oct 2018'!AL23/'Vic Oct 2018'!AJ23&lt;='Vic Oct 2018'!M23,($C$5*'Vic Oct 2018'!AL23/'Vic Oct 2018'!AJ23-'Vic Oct 2018'!L23)*('Vic Oct 2018'!X23/100)*'Vic Oct 2018'!AJ23,('Vic Oct 2018'!M23-'Vic Oct 2018'!L23)*('Vic Oct 2018'!X23/100)*'Vic Oct 2018'!AJ23))</f>
        <v>0</v>
      </c>
      <c r="N29" s="198">
        <f>IF(($C$5*'Vic Oct 2018'!AL23/'Vic Oct 2018'!AJ23&gt;'Vic Oct 2018'!M23),($C$5*'Vic Oct 2018'!AL23/'Vic Oct 2018'!AJ23-'Vic Oct 2018'!M23)*'Vic Oct 2018'!Y23/100*'Vic Oct 2018'!AJ23,0)</f>
        <v>0</v>
      </c>
      <c r="O29" s="201">
        <f t="shared" si="0"/>
        <v>1711.4395000000002</v>
      </c>
      <c r="P29" s="202">
        <f>'Vic Oct 2018'!AM23</f>
        <v>0</v>
      </c>
      <c r="Q29" s="202">
        <f>'Vic Oct 2018'!AN23</f>
        <v>0</v>
      </c>
      <c r="R29" s="202">
        <f>'Vic Oct 2018'!AO23</f>
        <v>0</v>
      </c>
      <c r="S29" s="202">
        <f>'Vic Oct 2018'!AP23</f>
        <v>0</v>
      </c>
      <c r="T29" s="201">
        <f>O29</f>
        <v>1711.4395000000002</v>
      </c>
      <c r="U29" s="201">
        <f t="shared" si="4"/>
        <v>1711.4395000000002</v>
      </c>
      <c r="V29" s="201">
        <f t="shared" si="1"/>
        <v>1882.5834500000003</v>
      </c>
      <c r="W29" s="201">
        <f t="shared" si="1"/>
        <v>1882.5834500000003</v>
      </c>
      <c r="X29" s="203">
        <f>'Vic Oct 2018'!AW23</f>
        <v>0</v>
      </c>
      <c r="Y29" s="204" t="str">
        <f>'Vic Oct 2018'!AX23</f>
        <v>n</v>
      </c>
      <c r="CI29" s="178"/>
      <c r="CJ29" s="178"/>
      <c r="CK29" s="178"/>
      <c r="CL29" s="178"/>
      <c r="CM29" s="178"/>
      <c r="CN29" s="178"/>
      <c r="CO29" s="178"/>
      <c r="CP29" s="178"/>
      <c r="CQ29" s="178"/>
      <c r="CR29" s="178"/>
      <c r="CS29" s="178"/>
      <c r="CT29" s="178"/>
      <c r="CU29" s="178"/>
      <c r="CV29" s="178"/>
      <c r="CW29" s="178"/>
      <c r="CX29" s="178"/>
      <c r="CY29" s="178"/>
      <c r="CZ29" s="178"/>
      <c r="DA29" s="178"/>
      <c r="DB29" s="178"/>
      <c r="DC29" s="178"/>
      <c r="DD29" s="178"/>
      <c r="DE29" s="178"/>
      <c r="DF29" s="178"/>
      <c r="DG29" s="178"/>
      <c r="DH29" s="178"/>
      <c r="DI29" s="178"/>
      <c r="DJ29" s="178"/>
      <c r="DK29" s="178"/>
      <c r="DL29" s="178"/>
      <c r="DM29" s="178"/>
      <c r="DN29" s="178"/>
      <c r="DO29" s="178"/>
      <c r="DP29" s="178"/>
      <c r="DQ29" s="178"/>
      <c r="DR29" s="178"/>
      <c r="DS29" s="178"/>
      <c r="DT29" s="178"/>
      <c r="DU29" s="178"/>
      <c r="DV29" s="178"/>
      <c r="DW29" s="178"/>
      <c r="DX29" s="178"/>
      <c r="DY29" s="178"/>
      <c r="DZ29" s="178"/>
      <c r="EA29" s="178"/>
      <c r="EB29" s="178"/>
      <c r="EC29" s="178"/>
      <c r="ED29" s="178"/>
      <c r="EE29" s="178"/>
      <c r="EF29" s="178"/>
      <c r="EG29" s="178"/>
      <c r="EH29" s="178"/>
      <c r="EI29" s="178"/>
      <c r="EJ29" s="178"/>
    </row>
    <row r="30" spans="1:140" s="180" customFormat="1" ht="17" customHeight="1" thickBot="1">
      <c r="A30" s="259"/>
      <c r="B30" s="116" t="str">
        <f>'Vic Oct 2018'!F24</f>
        <v>Origin Energy</v>
      </c>
      <c r="C30" s="116" t="str">
        <f>'Vic Oct 2018'!G24</f>
        <v>Business Saver</v>
      </c>
      <c r="D30" s="198">
        <f>365*'Vic Oct 2018'!H24/100</f>
        <v>339.45</v>
      </c>
      <c r="E30" s="199">
        <f>IF($C$5*'Vic Oct 2018'!AK24/'Vic Oct 2018'!AI24&gt;='Vic Oct 2018'!J24,('Vic Oct 2018'!J24*'Vic Oct 2018'!O24/100)*'Vic Oct 2018'!AI24,($C$5*'Vic Oct 2018'!AK24/'Vic Oct 2018'!AI24*'Vic Oct 2018'!O24/100)*'Vic Oct 2018'!AI24)</f>
        <v>566.61</v>
      </c>
      <c r="F30" s="200">
        <f>IF($C$5*'Vic Oct 2018'!AK24/'Vic Oct 2018'!AI24&lt;'Vic Oct 2018'!J24,0,IF($C$5*'Vic Oct 2018'!AK24/'Vic Oct 2018'!AI24&lt;='Vic Oct 2018'!K24,($C$5*'Vic Oct 2018'!AK24/'Vic Oct 2018'!AI24-'Vic Oct 2018'!J24)*('Vic Oct 2018'!P24/100)*'Vic Oct 2018'!AI24,('Vic Oct 2018'!K24-'Vic Oct 2018'!J24)*('Vic Oct 2018'!P24/100)*'Vic Oct 2018'!AI24))</f>
        <v>0</v>
      </c>
      <c r="G30" s="198">
        <f>IF($C$5*'Vic Oct 2018'!AK24/'Vic Oct 2018'!AI24&lt;'Vic Oct 2018'!K24,0,IF($C$5*'Vic Oct 2018'!AK24/'Vic Oct 2018'!AI24&lt;='Vic Oct 2018'!L24,($C$5*'Vic Oct 2018'!AK24/'Vic Oct 2018'!AI24-'Vic Oct 2018'!K24)*('Vic Oct 2018'!Q24/100)*'Vic Oct 2018'!AI24,('Vic Oct 2018'!L24-'Vic Oct 2018'!K24)*('Vic Oct 2018'!Q24/100)*'Vic Oct 2018'!AI24))</f>
        <v>0</v>
      </c>
      <c r="H30" s="199">
        <f>IF($C$5*'Vic Oct 2018'!AK24/'Vic Oct 2018'!AI24&lt;'Vic Oct 2018'!L24,0,IF($C$5*'Vic Oct 2018'!AK24/'Vic Oct 2018'!AI24&lt;='Vic Oct 2018'!M24,($C$5*'Vic Oct 2018'!AK24/'Vic Oct 2018'!AI24-'Vic Oct 2018'!L24)*('Vic Oct 2018'!R24/100)*'Vic Oct 2018'!AI24,('Vic Oct 2018'!M24-'Vic Oct 2018'!L24)*('Vic Oct 2018'!R24/100)*'Vic Oct 2018'!AI24))</f>
        <v>0</v>
      </c>
      <c r="I30" s="198">
        <f>IF(($C$5*'Vic Oct 2018'!AK24/'Vic Oct 2018'!AI24&gt;'Vic Oct 2018'!M24),($C$5*'Vic Oct 2018'!AK24/'Vic Oct 2018'!AI24-'Vic Oct 2018'!M24)*'Vic Oct 2018'!S24/100*'Vic Oct 2018'!AI24,0)</f>
        <v>0</v>
      </c>
      <c r="J30" s="198">
        <f>IF($C$5*'Vic Oct 2018'!AL24/'Vic Oct 2018'!AJ24&gt;='Vic Oct 2018'!J24,('Vic Oct 2018'!J24*'Vic Oct 2018'!U24/100)*'Vic Oct 2018'!AJ24,($C$5*'Vic Oct 2018'!AL24/'Vic Oct 2018'!AJ24*'Vic Oct 2018'!U24/100)*'Vic Oct 2018'!AJ24)</f>
        <v>1033.23</v>
      </c>
      <c r="K30" s="198">
        <f>IF($C$5*'Vic Oct 2018'!AL24/'Vic Oct 2018'!AJ24&lt;'Vic Oct 2018'!J24,0,IF($C$5*'Vic Oct 2018'!AL24/'Vic Oct 2018'!AJ24&lt;='Vic Oct 2018'!K24,($C$5*'Vic Oct 2018'!AL24/'Vic Oct 2018'!AJ24-'Vic Oct 2018'!J24)*('Vic Oct 2018'!V24/100)*'Vic Oct 2018'!AJ24,('Vic Oct 2018'!K24-'Vic Oct 2018'!J24)*('Vic Oct 2018'!V24/100)*'Vic Oct 2018'!AJ24))</f>
        <v>0</v>
      </c>
      <c r="L30" s="198">
        <f>IF($C$5*'Vic Oct 2018'!AL24/'Vic Oct 2018'!AJ24&lt;'Vic Oct 2018'!K24,0,IF($C$5*'Vic Oct 2018'!AL24/'Vic Oct 2018'!AJ24&lt;='Vic Oct 2018'!L24,($C$5*'Vic Oct 2018'!AL24/'Vic Oct 2018'!AJ24-'Vic Oct 2018'!K24)*('Vic Oct 2018'!W24/100)*'Vic Oct 2018'!AJ24,('Vic Oct 2018'!L24-'Vic Oct 2018'!K24)*('Vic Oct 2018'!W24/100)*'Vic Oct 2018'!AJ24))</f>
        <v>0</v>
      </c>
      <c r="M30" s="198">
        <f>IF($C$5*'Vic Oct 2018'!AL24/'Vic Oct 2018'!AJ24&lt;'Vic Oct 2018'!L24,0,IF($C$5*'Vic Oct 2018'!AL24/'Vic Oct 2018'!AJ24&lt;='Vic Oct 2018'!M24,($C$5*'Vic Oct 2018'!AL24/'Vic Oct 2018'!AJ24-'Vic Oct 2018'!L24)*('Vic Oct 2018'!X24/100)*'Vic Oct 2018'!AJ24,('Vic Oct 2018'!M24-'Vic Oct 2018'!L24)*('Vic Oct 2018'!X24/100)*'Vic Oct 2018'!AJ24))</f>
        <v>0</v>
      </c>
      <c r="N30" s="198">
        <f>IF(($C$5*'Vic Oct 2018'!AL24/'Vic Oct 2018'!AJ24&gt;'Vic Oct 2018'!M24),($C$5*'Vic Oct 2018'!AL24/'Vic Oct 2018'!AJ24-'Vic Oct 2018'!M24)*'Vic Oct 2018'!Y24/100*'Vic Oct 2018'!AJ24,0)</f>
        <v>0</v>
      </c>
      <c r="O30" s="201">
        <f t="shared" si="0"/>
        <v>1939.29</v>
      </c>
      <c r="P30" s="202">
        <f>'Vic Oct 2018'!AM24</f>
        <v>0</v>
      </c>
      <c r="Q30" s="202">
        <f>'Vic Oct 2018'!AN24</f>
        <v>15</v>
      </c>
      <c r="R30" s="202">
        <f>'Vic Oct 2018'!AO24</f>
        <v>0</v>
      </c>
      <c r="S30" s="202">
        <f>'Vic Oct 2018'!AP24</f>
        <v>0</v>
      </c>
      <c r="T30" s="201">
        <f>(O30-(O30-D30)*Q30/100)</f>
        <v>1699.3139999999999</v>
      </c>
      <c r="U30" s="201">
        <f t="shared" si="4"/>
        <v>1699.3139999999999</v>
      </c>
      <c r="V30" s="201">
        <f t="shared" si="1"/>
        <v>1869.2454</v>
      </c>
      <c r="W30" s="201">
        <f t="shared" si="1"/>
        <v>1869.2454</v>
      </c>
      <c r="X30" s="203">
        <f>'Vic Oct 2018'!AW24</f>
        <v>12</v>
      </c>
      <c r="Y30" s="204" t="str">
        <f>'Vic Oct 2018'!AX24</f>
        <v>y</v>
      </c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  <c r="BM30" s="175"/>
      <c r="BN30" s="175"/>
      <c r="BO30" s="175"/>
      <c r="BP30" s="175"/>
      <c r="BQ30" s="175"/>
      <c r="BR30" s="175"/>
      <c r="BS30" s="175"/>
      <c r="BT30" s="175"/>
      <c r="BU30" s="175"/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79"/>
      <c r="DD30" s="179"/>
      <c r="DE30" s="179"/>
      <c r="DF30" s="179"/>
      <c r="DG30" s="179"/>
      <c r="DH30" s="179"/>
      <c r="DI30" s="179"/>
      <c r="DJ30" s="179"/>
      <c r="DK30" s="179"/>
      <c r="DL30" s="179"/>
      <c r="DM30" s="179"/>
      <c r="DN30" s="179"/>
      <c r="DO30" s="179"/>
      <c r="DP30" s="179"/>
      <c r="DQ30" s="179"/>
      <c r="DR30" s="179"/>
      <c r="DS30" s="179"/>
      <c r="DT30" s="179"/>
      <c r="DU30" s="179"/>
      <c r="DV30" s="179"/>
      <c r="DW30" s="179"/>
      <c r="DX30" s="179"/>
      <c r="DY30" s="179"/>
      <c r="DZ30" s="179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</row>
    <row r="31" spans="1:140" s="182" customFormat="1" ht="17" customHeight="1" thickTop="1" thickBot="1">
      <c r="A31" s="260"/>
      <c r="B31" s="221" t="str">
        <f>'Vic Oct 2018'!F25</f>
        <v>Simply Energy</v>
      </c>
      <c r="C31" s="221" t="str">
        <f>'Vic Oct 2018'!G25</f>
        <v>Business Save</v>
      </c>
      <c r="D31" s="115">
        <f>365*'Vic Oct 2018'!H25/100</f>
        <v>341.96850000000001</v>
      </c>
      <c r="E31" s="113">
        <f>IF($C$5*'Vic Oct 2018'!AK25/'Vic Oct 2018'!AI25&gt;='Vic Oct 2018'!J25,('Vic Oct 2018'!J25*'Vic Oct 2018'!O25/100)*'Vic Oct 2018'!AI25,($C$5*'Vic Oct 2018'!AK25/'Vic Oct 2018'!AI25*'Vic Oct 2018'!O25/100)*'Vic Oct 2018'!AI25)</f>
        <v>290.76740000000001</v>
      </c>
      <c r="F31" s="114">
        <f>IF($C$5*'Vic Oct 2018'!AK25/'Vic Oct 2018'!AI25&lt;'Vic Oct 2018'!J25,0,IF($C$5*'Vic Oct 2018'!AK25/'Vic Oct 2018'!AI25&lt;='Vic Oct 2018'!K25,($C$5*'Vic Oct 2018'!AK25/'Vic Oct 2018'!AI25-'Vic Oct 2018'!J25)*('Vic Oct 2018'!P25/100)*'Vic Oct 2018'!AI25,('Vic Oct 2018'!K25-'Vic Oct 2018'!J25)*('Vic Oct 2018'!P25/100)*'Vic Oct 2018'!AI25))</f>
        <v>285.90100000000001</v>
      </c>
      <c r="G31" s="115">
        <f>IF($C$5*'Vic Oct 2018'!AK25/'Vic Oct 2018'!AI25&lt;'Vic Oct 2018'!K25,0,IF($C$5*'Vic Oct 2018'!AK25/'Vic Oct 2018'!AI25&lt;='Vic Oct 2018'!L25,($C$5*'Vic Oct 2018'!AK25/'Vic Oct 2018'!AI25-'Vic Oct 2018'!K25)*('Vic Oct 2018'!Q25/100)*'Vic Oct 2018'!AI25,('Vic Oct 2018'!L25-'Vic Oct 2018'!K25)*('Vic Oct 2018'!Q25/100)*'Vic Oct 2018'!AI25))</f>
        <v>120.5732</v>
      </c>
      <c r="H31" s="113">
        <f>IF($C$5*'Vic Oct 2018'!AK25/'Vic Oct 2018'!AI25&lt;'Vic Oct 2018'!L25,0,IF($C$5*'Vic Oct 2018'!AK25/'Vic Oct 2018'!AI25&lt;='Vic Oct 2018'!M25,($C$5*'Vic Oct 2018'!AK25/'Vic Oct 2018'!AI25-'Vic Oct 2018'!L25)*('Vic Oct 2018'!R25/100)*'Vic Oct 2018'!AI25,('Vic Oct 2018'!M25-'Vic Oct 2018'!L25)*('Vic Oct 2018'!R25/100)*'Vic Oct 2018'!AI25))</f>
        <v>0</v>
      </c>
      <c r="I31" s="115">
        <f>IF(($C$5*'Vic Oct 2018'!AK25/'Vic Oct 2018'!AI25&gt;'Vic Oct 2018'!M25),($C$5*'Vic Oct 2018'!AK25/'Vic Oct 2018'!AI25-'Vic Oct 2018'!M25)*'Vic Oct 2018'!S25/100*'Vic Oct 2018'!AI25,0)</f>
        <v>0</v>
      </c>
      <c r="J31" s="115">
        <f>IF($C$5*'Vic Oct 2018'!AL25/'Vic Oct 2018'!AJ25&gt;='Vic Oct 2018'!J25,('Vic Oct 2018'!J25*'Vic Oct 2018'!U25/100)*'Vic Oct 2018'!AJ25,($C$5*'Vic Oct 2018'!AL25/'Vic Oct 2018'!AJ25*'Vic Oct 2018'!U25/100)*'Vic Oct 2018'!AJ25)</f>
        <v>576.66840000000002</v>
      </c>
      <c r="K31" s="115">
        <f>IF($C$5*'Vic Oct 2018'!AL25/'Vic Oct 2018'!AJ25&lt;'Vic Oct 2018'!J25,0,IF($C$5*'Vic Oct 2018'!AL25/'Vic Oct 2018'!AJ25&lt;='Vic Oct 2018'!K25,($C$5*'Vic Oct 2018'!AL25/'Vic Oct 2018'!AJ25-'Vic Oct 2018'!J25)*('Vic Oct 2018'!V25/100)*'Vic Oct 2018'!AJ25,('Vic Oct 2018'!K25-'Vic Oct 2018'!J25)*('Vic Oct 2018'!V25/100)*'Vic Oct 2018'!AJ25))</f>
        <v>554.28296</v>
      </c>
      <c r="L31" s="115">
        <f>IF($C$5*'Vic Oct 2018'!AL25/'Vic Oct 2018'!AJ25&lt;'Vic Oct 2018'!K25,0,IF($C$5*'Vic Oct 2018'!AL25/'Vic Oct 2018'!AJ25&lt;='Vic Oct 2018'!L25,($C$5*'Vic Oct 2018'!AL25/'Vic Oct 2018'!AJ25-'Vic Oct 2018'!K25)*('Vic Oct 2018'!W25/100)*'Vic Oct 2018'!AJ25,('Vic Oct 2018'!L25-'Vic Oct 2018'!K25)*('Vic Oct 2018'!W25/100)*'Vic Oct 2018'!AJ25))</f>
        <v>403.11040000000008</v>
      </c>
      <c r="M31" s="115">
        <f>IF($C$5*'Vic Oct 2018'!AL25/'Vic Oct 2018'!AJ25&lt;'Vic Oct 2018'!L25,0,IF($C$5*'Vic Oct 2018'!AL25/'Vic Oct 2018'!AJ25&lt;='Vic Oct 2018'!M25,($C$5*'Vic Oct 2018'!AL25/'Vic Oct 2018'!AJ25-'Vic Oct 2018'!L25)*('Vic Oct 2018'!X25/100)*'Vic Oct 2018'!AJ25,('Vic Oct 2018'!M25-'Vic Oct 2018'!L25)*('Vic Oct 2018'!X25/100)*'Vic Oct 2018'!AJ25))</f>
        <v>0</v>
      </c>
      <c r="N31" s="115">
        <f>IF(($C$5*'Vic Oct 2018'!AL25/'Vic Oct 2018'!AJ25&gt;'Vic Oct 2018'!M25),($C$5*'Vic Oct 2018'!AL25/'Vic Oct 2018'!AJ25-'Vic Oct 2018'!M25)*'Vic Oct 2018'!Y25/100*'Vic Oct 2018'!AJ25,0)</f>
        <v>0</v>
      </c>
      <c r="O31" s="222">
        <f t="shared" si="0"/>
        <v>2573.2718600000003</v>
      </c>
      <c r="P31" s="223">
        <f>'Vic Oct 2018'!AM25</f>
        <v>0</v>
      </c>
      <c r="Q31" s="223">
        <f>'Vic Oct 2018'!AN25</f>
        <v>30</v>
      </c>
      <c r="R31" s="223">
        <f>'Vic Oct 2018'!AO25</f>
        <v>0</v>
      </c>
      <c r="S31" s="223">
        <f>'Vic Oct 2018'!AP25</f>
        <v>0</v>
      </c>
      <c r="T31" s="222">
        <f>(O31-(O31-D31)*Q31/100)</f>
        <v>1903.8808520000002</v>
      </c>
      <c r="U31" s="222">
        <f t="shared" si="4"/>
        <v>1903.8808520000002</v>
      </c>
      <c r="V31" s="222">
        <f t="shared" si="1"/>
        <v>2094.2689372000004</v>
      </c>
      <c r="W31" s="222">
        <f t="shared" si="1"/>
        <v>2094.2689372000004</v>
      </c>
      <c r="X31" s="224">
        <f>'Vic Oct 2018'!AW25</f>
        <v>0</v>
      </c>
      <c r="Y31" s="225" t="str">
        <f>'Vic Oct 2018'!AX25</f>
        <v>n</v>
      </c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5"/>
      <c r="BG31" s="175"/>
      <c r="BH31" s="175"/>
      <c r="BI31" s="175"/>
      <c r="BJ31" s="175"/>
      <c r="BK31" s="175"/>
      <c r="BL31" s="175"/>
      <c r="BM31" s="175"/>
      <c r="BN31" s="175"/>
      <c r="BO31" s="175"/>
      <c r="BP31" s="175"/>
      <c r="BQ31" s="175"/>
      <c r="BR31" s="175"/>
      <c r="BS31" s="175"/>
      <c r="BT31" s="175"/>
      <c r="BU31" s="175"/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  <c r="CX31" s="181"/>
      <c r="CY31" s="181"/>
      <c r="CZ31" s="181"/>
      <c r="DA31" s="181"/>
      <c r="DB31" s="181"/>
      <c r="DC31" s="181"/>
      <c r="DD31" s="181"/>
      <c r="DE31" s="181"/>
      <c r="DF31" s="181"/>
      <c r="DG31" s="181"/>
      <c r="DH31" s="181"/>
      <c r="DI31" s="181"/>
      <c r="DJ31" s="181"/>
      <c r="DK31" s="181"/>
      <c r="DL31" s="181"/>
      <c r="DM31" s="181"/>
      <c r="DN31" s="181"/>
      <c r="DO31" s="181"/>
      <c r="DP31" s="181"/>
      <c r="DQ31" s="181"/>
      <c r="DR31" s="181"/>
      <c r="DS31" s="181"/>
      <c r="DT31" s="181"/>
      <c r="DU31" s="181"/>
      <c r="DV31" s="181"/>
      <c r="DW31" s="181"/>
      <c r="DX31" s="181"/>
      <c r="DY31" s="181"/>
      <c r="DZ31" s="181"/>
      <c r="EA31" s="181"/>
      <c r="EB31" s="181"/>
      <c r="EC31" s="181"/>
      <c r="ED31" s="181"/>
      <c r="EE31" s="181"/>
      <c r="EF31" s="181"/>
      <c r="EG31" s="181"/>
      <c r="EH31" s="181"/>
      <c r="EI31" s="181"/>
      <c r="EJ31" s="181"/>
    </row>
    <row r="32" spans="1:140" ht="17" customHeight="1" thickTop="1">
      <c r="A32" s="261" t="str">
        <f>'Vic Oct 2018'!D26</f>
        <v>Ausnet Central 2</v>
      </c>
      <c r="B32" s="116" t="str">
        <f>'Vic Oct 2018'!F26</f>
        <v>AGL</v>
      </c>
      <c r="C32" s="116" t="str">
        <f>'Vic Oct 2018'!G26</f>
        <v>Business Savers</v>
      </c>
      <c r="D32" s="198">
        <f>365*'Vic Oct 2018'!H26/100</f>
        <v>335.8</v>
      </c>
      <c r="E32" s="199">
        <f>IF($C$5*'Vic Oct 2018'!AK26/'Vic Oct 2018'!AI26&gt;='Vic Oct 2018'!J26,('Vic Oct 2018'!J26*'Vic Oct 2018'!O26/100)*'Vic Oct 2018'!AI26,($C$5*'Vic Oct 2018'!AK26/'Vic Oct 2018'!AI26*'Vic Oct 2018'!O26/100)*'Vic Oct 2018'!AI26)</f>
        <v>626.60399999999993</v>
      </c>
      <c r="F32" s="200">
        <f>IF($C$5*'Vic Oct 2018'!AK26/'Vic Oct 2018'!AI26&lt;'Vic Oct 2018'!J26,0,IF($C$5*'Vic Oct 2018'!AK26/'Vic Oct 2018'!AI26&lt;='Vic Oct 2018'!K26,($C$5*'Vic Oct 2018'!AK26/'Vic Oct 2018'!AI26-'Vic Oct 2018'!J26)*('Vic Oct 2018'!P26/100)*'Vic Oct 2018'!AI26,('Vic Oct 2018'!K26-'Vic Oct 2018'!J26)*('Vic Oct 2018'!P26/100)*'Vic Oct 2018'!AI26))</f>
        <v>0</v>
      </c>
      <c r="G32" s="198">
        <f>IF($C$5*'Vic Oct 2018'!AK26/'Vic Oct 2018'!AI26&lt;'Vic Oct 2018'!K26,0,IF($C$5*'Vic Oct 2018'!AK26/'Vic Oct 2018'!AI26&lt;='Vic Oct 2018'!L26,($C$5*'Vic Oct 2018'!AK26/'Vic Oct 2018'!AI26-'Vic Oct 2018'!K26)*('Vic Oct 2018'!Q26/100)*'Vic Oct 2018'!AI26,('Vic Oct 2018'!L26-'Vic Oct 2018'!K26)*('Vic Oct 2018'!Q26/100)*'Vic Oct 2018'!AI26))</f>
        <v>0</v>
      </c>
      <c r="H32" s="199">
        <f>IF($C$5*'Vic Oct 2018'!AK26/'Vic Oct 2018'!AI26&lt;'Vic Oct 2018'!L26,0,IF($C$5*'Vic Oct 2018'!AK26/'Vic Oct 2018'!AI26&lt;='Vic Oct 2018'!M26,($C$5*'Vic Oct 2018'!AK26/'Vic Oct 2018'!AI26-'Vic Oct 2018'!L26)*('Vic Oct 2018'!R26/100)*'Vic Oct 2018'!AI26,('Vic Oct 2018'!M26-'Vic Oct 2018'!L26)*('Vic Oct 2018'!R26/100)*'Vic Oct 2018'!AI26))</f>
        <v>0</v>
      </c>
      <c r="I32" s="198">
        <f>IF(($C$5*'Vic Oct 2018'!AK26/'Vic Oct 2018'!AI26&gt;'Vic Oct 2018'!M26),($C$5*'Vic Oct 2018'!AK26/'Vic Oct 2018'!AI26-'Vic Oct 2018'!M26)*'Vic Oct 2018'!S26/100*'Vic Oct 2018'!AI26,0)</f>
        <v>0</v>
      </c>
      <c r="J32" s="198">
        <f>IF($C$5*'Vic Oct 2018'!AL26/'Vic Oct 2018'!AJ26&gt;='Vic Oct 2018'!J26,('Vic Oct 2018'!J26*'Vic Oct 2018'!U26/100)*'Vic Oct 2018'!AJ26,($C$5*'Vic Oct 2018'!AL26/'Vic Oct 2018'!AJ26*'Vic Oct 2018'!U26/100)*'Vic Oct 2018'!AJ26)</f>
        <v>1213.212</v>
      </c>
      <c r="K32" s="198">
        <f>IF($C$5*'Vic Oct 2018'!AL26/'Vic Oct 2018'!AJ26&lt;'Vic Oct 2018'!J26,0,IF($C$5*'Vic Oct 2018'!AL26/'Vic Oct 2018'!AJ26&lt;='Vic Oct 2018'!K26,($C$5*'Vic Oct 2018'!AL26/'Vic Oct 2018'!AJ26-'Vic Oct 2018'!J26)*('Vic Oct 2018'!V26/100)*'Vic Oct 2018'!AJ26,('Vic Oct 2018'!K26-'Vic Oct 2018'!J26)*('Vic Oct 2018'!V26/100)*'Vic Oct 2018'!AJ26))</f>
        <v>0</v>
      </c>
      <c r="L32" s="198">
        <f>IF($C$5*'Vic Oct 2018'!AL26/'Vic Oct 2018'!AJ26&lt;'Vic Oct 2018'!K26,0,IF($C$5*'Vic Oct 2018'!AL26/'Vic Oct 2018'!AJ26&lt;='Vic Oct 2018'!L26,($C$5*'Vic Oct 2018'!AL26/'Vic Oct 2018'!AJ26-'Vic Oct 2018'!K26)*('Vic Oct 2018'!W26/100)*'Vic Oct 2018'!AJ26,('Vic Oct 2018'!L26-'Vic Oct 2018'!K26)*('Vic Oct 2018'!W26/100)*'Vic Oct 2018'!AJ26))</f>
        <v>0</v>
      </c>
      <c r="M32" s="198">
        <f>IF($C$5*'Vic Oct 2018'!AL26/'Vic Oct 2018'!AJ26&lt;'Vic Oct 2018'!L26,0,IF($C$5*'Vic Oct 2018'!AL26/'Vic Oct 2018'!AJ26&lt;='Vic Oct 2018'!M26,($C$5*'Vic Oct 2018'!AL26/'Vic Oct 2018'!AJ26-'Vic Oct 2018'!L26)*('Vic Oct 2018'!X26/100)*'Vic Oct 2018'!AJ26,('Vic Oct 2018'!M26-'Vic Oct 2018'!L26)*('Vic Oct 2018'!X26/100)*'Vic Oct 2018'!AJ26))</f>
        <v>0</v>
      </c>
      <c r="N32" s="198">
        <f>IF(($C$5*'Vic Oct 2018'!AL26/'Vic Oct 2018'!AJ26&gt;'Vic Oct 2018'!M26),($C$5*'Vic Oct 2018'!AL26/'Vic Oct 2018'!AJ26-'Vic Oct 2018'!M26)*'Vic Oct 2018'!Y26/100*'Vic Oct 2018'!AJ26,0)</f>
        <v>0</v>
      </c>
      <c r="O32" s="201">
        <f t="shared" si="0"/>
        <v>2175.616</v>
      </c>
      <c r="P32" s="202">
        <f>'Vic Oct 2018'!AM26</f>
        <v>0</v>
      </c>
      <c r="Q32" s="202">
        <f>'Vic Oct 2018'!AN26</f>
        <v>15</v>
      </c>
      <c r="R32" s="202">
        <f>'Vic Oct 2018'!AO26</f>
        <v>0</v>
      </c>
      <c r="S32" s="202">
        <f>'Vic Oct 2018'!AP26</f>
        <v>0</v>
      </c>
      <c r="T32" s="201">
        <f>(O32-(O32-D32)*Q32/100)</f>
        <v>1899.6435999999999</v>
      </c>
      <c r="U32" s="201">
        <f t="shared" si="4"/>
        <v>1899.6435999999999</v>
      </c>
      <c r="V32" s="201">
        <f t="shared" si="1"/>
        <v>2089.6079599999998</v>
      </c>
      <c r="W32" s="201">
        <f t="shared" si="1"/>
        <v>2089.6079599999998</v>
      </c>
      <c r="X32" s="203">
        <f>'Vic Oct 2018'!AW26</f>
        <v>0</v>
      </c>
      <c r="Y32" s="204" t="str">
        <f>'Vic Oct 2018'!AX26</f>
        <v>n</v>
      </c>
      <c r="CI32" s="178"/>
      <c r="CJ32" s="178"/>
      <c r="CK32" s="178"/>
      <c r="CL32" s="178"/>
      <c r="CM32" s="178"/>
      <c r="CN32" s="178"/>
      <c r="CO32" s="178"/>
      <c r="CP32" s="178"/>
      <c r="CQ32" s="178"/>
      <c r="CR32" s="178"/>
      <c r="CS32" s="178"/>
      <c r="CT32" s="178"/>
      <c r="CU32" s="178"/>
      <c r="CV32" s="178"/>
      <c r="CW32" s="178"/>
      <c r="CX32" s="178"/>
      <c r="CY32" s="178"/>
      <c r="CZ32" s="178"/>
      <c r="DA32" s="178"/>
      <c r="DB32" s="178"/>
      <c r="DC32" s="178"/>
      <c r="DD32" s="178"/>
      <c r="DE32" s="178"/>
      <c r="DF32" s="178"/>
      <c r="DG32" s="178"/>
      <c r="DH32" s="178"/>
      <c r="DI32" s="178"/>
      <c r="DJ32" s="178"/>
      <c r="DK32" s="178"/>
      <c r="DL32" s="178"/>
      <c r="DM32" s="178"/>
      <c r="DN32" s="178"/>
      <c r="DO32" s="178"/>
      <c r="DP32" s="178"/>
      <c r="DQ32" s="178"/>
      <c r="DR32" s="178"/>
      <c r="DS32" s="178"/>
      <c r="DT32" s="178"/>
      <c r="DU32" s="178"/>
      <c r="DV32" s="178"/>
      <c r="DW32" s="178"/>
      <c r="DX32" s="178"/>
      <c r="DY32" s="178"/>
      <c r="DZ32" s="178"/>
      <c r="EA32" s="178"/>
      <c r="EB32" s="178"/>
      <c r="EC32" s="178"/>
      <c r="ED32" s="178"/>
      <c r="EE32" s="178"/>
      <c r="EF32" s="178"/>
      <c r="EG32" s="178"/>
      <c r="EH32" s="178"/>
      <c r="EI32" s="178"/>
      <c r="EJ32" s="178"/>
    </row>
    <row r="33" spans="1:140" ht="17" customHeight="1">
      <c r="A33" s="259"/>
      <c r="B33" s="116" t="str">
        <f>'Vic Oct 2018'!F27</f>
        <v>Click Energy</v>
      </c>
      <c r="C33" s="116" t="str">
        <f>'Vic Oct 2018'!G27</f>
        <v>Business Business Prime</v>
      </c>
      <c r="D33" s="198">
        <f>365*'Vic Oct 2018'!H27/100</f>
        <v>375.95</v>
      </c>
      <c r="E33" s="199">
        <f>IF($C$5*'Vic Oct 2018'!AK27/'Vic Oct 2018'!AI27&gt;='Vic Oct 2018'!J27,('Vic Oct 2018'!J27*'Vic Oct 2018'!O27/100)*'Vic Oct 2018'!AI27,($C$5*'Vic Oct 2018'!AK27/'Vic Oct 2018'!AI27*'Vic Oct 2018'!O27/100)*'Vic Oct 2018'!AI27)</f>
        <v>247.2</v>
      </c>
      <c r="F33" s="200">
        <f>IF($C$5*'Vic Oct 2018'!AK27/'Vic Oct 2018'!AI27&lt;'Vic Oct 2018'!J27,0,IF($C$5*'Vic Oct 2018'!AK27/'Vic Oct 2018'!AI27&lt;='Vic Oct 2018'!K27,($C$5*'Vic Oct 2018'!AK27/'Vic Oct 2018'!AI27-'Vic Oct 2018'!J27)*('Vic Oct 2018'!P27/100)*'Vic Oct 2018'!AI27,('Vic Oct 2018'!K27-'Vic Oct 2018'!J27)*('Vic Oct 2018'!P27/100)*'Vic Oct 2018'!AI27))</f>
        <v>247.20000000000002</v>
      </c>
      <c r="G33" s="198">
        <f>IF($C$5*'Vic Oct 2018'!AK27/'Vic Oct 2018'!AI27&lt;'Vic Oct 2018'!K27,0,IF($C$5*'Vic Oct 2018'!AK27/'Vic Oct 2018'!AI27&lt;='Vic Oct 2018'!L27,($C$5*'Vic Oct 2018'!AK27/'Vic Oct 2018'!AI27-'Vic Oct 2018'!K27)*('Vic Oct 2018'!Q27/100)*'Vic Oct 2018'!AI27,('Vic Oct 2018'!L27-'Vic Oct 2018'!K27)*('Vic Oct 2018'!Q27/100)*'Vic Oct 2018'!AI27))</f>
        <v>187.53299999999996</v>
      </c>
      <c r="H33" s="199">
        <f>IF($C$5*'Vic Oct 2018'!AK27/'Vic Oct 2018'!AI27&lt;'Vic Oct 2018'!L27,0,IF($C$5*'Vic Oct 2018'!AK27/'Vic Oct 2018'!AI27&lt;='Vic Oct 2018'!M27,($C$5*'Vic Oct 2018'!AK27/'Vic Oct 2018'!AI27-'Vic Oct 2018'!L27)*('Vic Oct 2018'!R27/100)*'Vic Oct 2018'!AI27,('Vic Oct 2018'!M27-'Vic Oct 2018'!L27)*('Vic Oct 2018'!R27/100)*'Vic Oct 2018'!AI27))</f>
        <v>0</v>
      </c>
      <c r="I33" s="198">
        <f>IF(($C$5*'Vic Oct 2018'!AK27/'Vic Oct 2018'!AI27&gt;'Vic Oct 2018'!M27),($C$5*'Vic Oct 2018'!AK27/'Vic Oct 2018'!AI27-'Vic Oct 2018'!M27)*'Vic Oct 2018'!S27/100*'Vic Oct 2018'!AI27,0)</f>
        <v>0</v>
      </c>
      <c r="J33" s="198">
        <f>IF($C$5*'Vic Oct 2018'!AL27/'Vic Oct 2018'!AJ27&gt;='Vic Oct 2018'!J27,('Vic Oct 2018'!J27*'Vic Oct 2018'!U27/100)*'Vic Oct 2018'!AJ27,($C$5*'Vic Oct 2018'!AL27/'Vic Oct 2018'!AJ27*'Vic Oct 2018'!U27/100)*'Vic Oct 2018'!AJ27)</f>
        <v>494.4</v>
      </c>
      <c r="K33" s="198">
        <f>IF($C$5*'Vic Oct 2018'!AL27/'Vic Oct 2018'!AJ27&lt;'Vic Oct 2018'!J27,0,IF($C$5*'Vic Oct 2018'!AL27/'Vic Oct 2018'!AJ27&lt;='Vic Oct 2018'!K27,($C$5*'Vic Oct 2018'!AL27/'Vic Oct 2018'!AJ27-'Vic Oct 2018'!J27)*('Vic Oct 2018'!V27/100)*'Vic Oct 2018'!AJ27,('Vic Oct 2018'!K27-'Vic Oct 2018'!J27)*('Vic Oct 2018'!V27/100)*'Vic Oct 2018'!AJ27))</f>
        <v>470.4</v>
      </c>
      <c r="L33" s="198">
        <f>IF($C$5*'Vic Oct 2018'!AL27/'Vic Oct 2018'!AJ27&lt;'Vic Oct 2018'!K27,0,IF($C$5*'Vic Oct 2018'!AL27/'Vic Oct 2018'!AJ27&lt;='Vic Oct 2018'!L27,($C$5*'Vic Oct 2018'!AL27/'Vic Oct 2018'!AJ27-'Vic Oct 2018'!K27)*('Vic Oct 2018'!W27/100)*'Vic Oct 2018'!AJ27,('Vic Oct 2018'!L27-'Vic Oct 2018'!K27)*('Vic Oct 2018'!W27/100)*'Vic Oct 2018'!AJ27))</f>
        <v>356.40600000000001</v>
      </c>
      <c r="M33" s="198">
        <f>IF($C$5*'Vic Oct 2018'!AL27/'Vic Oct 2018'!AJ27&lt;'Vic Oct 2018'!L27,0,IF($C$5*'Vic Oct 2018'!AL27/'Vic Oct 2018'!AJ27&lt;='Vic Oct 2018'!M27,($C$5*'Vic Oct 2018'!AL27/'Vic Oct 2018'!AJ27-'Vic Oct 2018'!L27)*('Vic Oct 2018'!X27/100)*'Vic Oct 2018'!AJ27,('Vic Oct 2018'!M27-'Vic Oct 2018'!L27)*('Vic Oct 2018'!X27/100)*'Vic Oct 2018'!AJ27))</f>
        <v>0</v>
      </c>
      <c r="N33" s="198">
        <f>IF(($C$5*'Vic Oct 2018'!AL27/'Vic Oct 2018'!AJ27&gt;'Vic Oct 2018'!M27),($C$5*'Vic Oct 2018'!AL27/'Vic Oct 2018'!AJ27-'Vic Oct 2018'!M27)*'Vic Oct 2018'!Y27/100*'Vic Oct 2018'!AJ27,0)</f>
        <v>0</v>
      </c>
      <c r="O33" s="201">
        <f t="shared" si="0"/>
        <v>2379.0889999999999</v>
      </c>
      <c r="P33" s="202">
        <f>'Vic Oct 2018'!AM27</f>
        <v>0</v>
      </c>
      <c r="Q33" s="202">
        <f>'Vic Oct 2018'!AN27</f>
        <v>0</v>
      </c>
      <c r="R33" s="202">
        <f>'Vic Oct 2018'!AO27</f>
        <v>10</v>
      </c>
      <c r="S33" s="202">
        <f>'Vic Oct 2018'!AP27</f>
        <v>0</v>
      </c>
      <c r="T33" s="201">
        <f>O33</f>
        <v>2379.0889999999999</v>
      </c>
      <c r="U33" s="201">
        <f>T33-(T33*R33/100)</f>
        <v>2141.1801</v>
      </c>
      <c r="V33" s="201">
        <f t="shared" si="1"/>
        <v>2616.9979000000003</v>
      </c>
      <c r="W33" s="201">
        <f t="shared" si="1"/>
        <v>2355.2981100000002</v>
      </c>
      <c r="X33" s="203">
        <f>'Vic Oct 2018'!AW27</f>
        <v>0</v>
      </c>
      <c r="Y33" s="204" t="str">
        <f>'Vic Oct 2018'!AX27</f>
        <v>n</v>
      </c>
      <c r="CI33" s="178"/>
      <c r="CJ33" s="178"/>
      <c r="CK33" s="178"/>
      <c r="CL33" s="178"/>
      <c r="CM33" s="178"/>
      <c r="CN33" s="178"/>
      <c r="CO33" s="178"/>
      <c r="CP33" s="178"/>
      <c r="CQ33" s="178"/>
      <c r="CR33" s="178"/>
      <c r="CS33" s="178"/>
      <c r="CT33" s="178"/>
      <c r="CU33" s="178"/>
      <c r="CV33" s="178"/>
      <c r="CW33" s="178"/>
      <c r="CX33" s="178"/>
      <c r="CY33" s="178"/>
      <c r="CZ33" s="178"/>
      <c r="DA33" s="178"/>
      <c r="DB33" s="178"/>
      <c r="DC33" s="178"/>
      <c r="DD33" s="178"/>
      <c r="DE33" s="178"/>
      <c r="DF33" s="178"/>
      <c r="DG33" s="178"/>
      <c r="DH33" s="178"/>
      <c r="DI33" s="178"/>
      <c r="DJ33" s="178"/>
      <c r="DK33" s="178"/>
      <c r="DL33" s="178"/>
      <c r="DM33" s="178"/>
      <c r="DN33" s="178"/>
      <c r="DO33" s="178"/>
      <c r="DP33" s="178"/>
      <c r="DQ33" s="178"/>
      <c r="DR33" s="178"/>
      <c r="DS33" s="178"/>
      <c r="DT33" s="178"/>
      <c r="DU33" s="178"/>
      <c r="DV33" s="178"/>
      <c r="DW33" s="178"/>
      <c r="DX33" s="178"/>
      <c r="DY33" s="178"/>
      <c r="DZ33" s="178"/>
      <c r="EA33" s="178"/>
      <c r="EB33" s="178"/>
      <c r="EC33" s="178"/>
      <c r="ED33" s="178"/>
      <c r="EE33" s="178"/>
      <c r="EF33" s="178"/>
      <c r="EG33" s="178"/>
      <c r="EH33" s="178"/>
      <c r="EI33" s="178"/>
      <c r="EJ33" s="178"/>
    </row>
    <row r="34" spans="1:140" ht="17" customHeight="1">
      <c r="A34" s="259"/>
      <c r="B34" s="116" t="str">
        <f>'Vic Oct 2018'!F28</f>
        <v>Covau</v>
      </c>
      <c r="C34" s="116" t="str">
        <f>'Vic Oct 2018'!G28</f>
        <v>Smart Saver</v>
      </c>
      <c r="D34" s="198">
        <f>365*'Vic Oct 2018'!H28/100</f>
        <v>328.5</v>
      </c>
      <c r="E34" s="199">
        <f>IF($C$5*'Vic Oct 2018'!AK28/'Vic Oct 2018'!AI28&gt;='Vic Oct 2018'!J28,('Vic Oct 2018'!J28*'Vic Oct 2018'!O28/100)*'Vic Oct 2018'!AI28,($C$5*'Vic Oct 2018'!AK28/'Vic Oct 2018'!AI28*'Vic Oct 2018'!O28/100)*'Vic Oct 2018'!AI28)</f>
        <v>378</v>
      </c>
      <c r="F34" s="200">
        <f>IF($C$5*'Vic Oct 2018'!AK28/'Vic Oct 2018'!AI28&lt;'Vic Oct 2018'!J28,0,IF($C$5*'Vic Oct 2018'!AK28/'Vic Oct 2018'!AI28&lt;='Vic Oct 2018'!K28,($C$5*'Vic Oct 2018'!AK28/'Vic Oct 2018'!AI28-'Vic Oct 2018'!J28)*('Vic Oct 2018'!P28/100)*'Vic Oct 2018'!AI28,('Vic Oct 2018'!K28-'Vic Oct 2018'!J28)*('Vic Oct 2018'!P28/100)*'Vic Oct 2018'!AI28))</f>
        <v>368.99999999999994</v>
      </c>
      <c r="G34" s="198">
        <f>IF($C$5*'Vic Oct 2018'!AK28/'Vic Oct 2018'!AI28&lt;'Vic Oct 2018'!K28,0,IF($C$5*'Vic Oct 2018'!AK28/'Vic Oct 2018'!AI28&lt;='Vic Oct 2018'!L28,($C$5*'Vic Oct 2018'!AK28/'Vic Oct 2018'!AI28-'Vic Oct 2018'!K28)*('Vic Oct 2018'!Q28/100)*'Vic Oct 2018'!AI28,('Vic Oct 2018'!L28-'Vic Oct 2018'!K28)*('Vic Oct 2018'!Q28/100)*'Vic Oct 2018'!AI28))</f>
        <v>282.80000000000007</v>
      </c>
      <c r="H34" s="199">
        <f>IF($C$5*'Vic Oct 2018'!AK28/'Vic Oct 2018'!AI28&lt;'Vic Oct 2018'!L28,0,IF($C$5*'Vic Oct 2018'!AK28/'Vic Oct 2018'!AI28&lt;='Vic Oct 2018'!M28,($C$5*'Vic Oct 2018'!AK28/'Vic Oct 2018'!AI28-'Vic Oct 2018'!L28)*('Vic Oct 2018'!R28/100)*'Vic Oct 2018'!AI28,('Vic Oct 2018'!M28-'Vic Oct 2018'!L28)*('Vic Oct 2018'!R28/100)*'Vic Oct 2018'!AI28))</f>
        <v>0</v>
      </c>
      <c r="I34" s="198">
        <f>IF(($C$5*'Vic Oct 2018'!AK28/'Vic Oct 2018'!AI28&gt;'Vic Oct 2018'!M28),($C$5*'Vic Oct 2018'!AK28/'Vic Oct 2018'!AI28-'Vic Oct 2018'!M28)*'Vic Oct 2018'!S28/100*'Vic Oct 2018'!AI28,0)</f>
        <v>0</v>
      </c>
      <c r="J34" s="198">
        <f>IF($C$5*'Vic Oct 2018'!AL28/'Vic Oct 2018'!AJ28&gt;='Vic Oct 2018'!J28,('Vic Oct 2018'!J28*'Vic Oct 2018'!U28/100)*'Vic Oct 2018'!AJ28,($C$5*'Vic Oct 2018'!AL28/'Vic Oct 2018'!AJ28*'Vic Oct 2018'!U28/100)*'Vic Oct 2018'!AJ28)</f>
        <v>360</v>
      </c>
      <c r="K34" s="198">
        <f>IF($C$5*'Vic Oct 2018'!AL28/'Vic Oct 2018'!AJ28&lt;'Vic Oct 2018'!J28,0,IF($C$5*'Vic Oct 2018'!AL28/'Vic Oct 2018'!AJ28&lt;='Vic Oct 2018'!K28,($C$5*'Vic Oct 2018'!AL28/'Vic Oct 2018'!AJ28-'Vic Oct 2018'!J28)*('Vic Oct 2018'!V28/100)*'Vic Oct 2018'!AJ28,('Vic Oct 2018'!K28-'Vic Oct 2018'!J28)*('Vic Oct 2018'!V28/100)*'Vic Oct 2018'!AJ28))</f>
        <v>342</v>
      </c>
      <c r="L34" s="198">
        <f>IF($C$5*'Vic Oct 2018'!AL28/'Vic Oct 2018'!AJ28&lt;'Vic Oct 2018'!K28,0,IF($C$5*'Vic Oct 2018'!AL28/'Vic Oct 2018'!AJ28&lt;='Vic Oct 2018'!L28,($C$5*'Vic Oct 2018'!AL28/'Vic Oct 2018'!AJ28-'Vic Oct 2018'!K28)*('Vic Oct 2018'!W28/100)*'Vic Oct 2018'!AJ28,('Vic Oct 2018'!L28-'Vic Oct 2018'!K28)*('Vic Oct 2018'!W28/100)*'Vic Oct 2018'!AJ28))</f>
        <v>252.00000000000009</v>
      </c>
      <c r="M34" s="198">
        <f>IF($C$5*'Vic Oct 2018'!AL28/'Vic Oct 2018'!AJ28&lt;'Vic Oct 2018'!L28,0,IF($C$5*'Vic Oct 2018'!AL28/'Vic Oct 2018'!AJ28&lt;='Vic Oct 2018'!M28,($C$5*'Vic Oct 2018'!AL28/'Vic Oct 2018'!AJ28-'Vic Oct 2018'!L28)*('Vic Oct 2018'!X28/100)*'Vic Oct 2018'!AJ28,('Vic Oct 2018'!M28-'Vic Oct 2018'!L28)*('Vic Oct 2018'!X28/100)*'Vic Oct 2018'!AJ28))</f>
        <v>0</v>
      </c>
      <c r="N34" s="198">
        <f>IF(($C$5*'Vic Oct 2018'!AL28/'Vic Oct 2018'!AJ28&gt;'Vic Oct 2018'!M28),($C$5*'Vic Oct 2018'!AL28/'Vic Oct 2018'!AJ28-'Vic Oct 2018'!M28)*'Vic Oct 2018'!Y28/100*'Vic Oct 2018'!AJ28,0)</f>
        <v>0</v>
      </c>
      <c r="O34" s="201">
        <f t="shared" si="0"/>
        <v>2312.3000000000002</v>
      </c>
      <c r="P34" s="202">
        <f>'Vic Oct 2018'!AM28</f>
        <v>0</v>
      </c>
      <c r="Q34" s="202">
        <f>'Vic Oct 2018'!AN28</f>
        <v>0</v>
      </c>
      <c r="R34" s="202">
        <f>'Vic Oct 2018'!AO28</f>
        <v>0</v>
      </c>
      <c r="S34" s="202">
        <f>'Vic Oct 2018'!AP28</f>
        <v>20</v>
      </c>
      <c r="T34" s="201">
        <f>O34</f>
        <v>2312.3000000000002</v>
      </c>
      <c r="U34" s="201">
        <f>(T34-(T34-D34)*S34/100)</f>
        <v>1915.5400000000002</v>
      </c>
      <c r="V34" s="201">
        <f t="shared" si="1"/>
        <v>2543.5300000000002</v>
      </c>
      <c r="W34" s="201">
        <f t="shared" si="1"/>
        <v>2107.0940000000005</v>
      </c>
      <c r="X34" s="203">
        <f>'Vic Oct 2018'!AW28</f>
        <v>0</v>
      </c>
      <c r="Y34" s="204" t="str">
        <f>'Vic Oct 2018'!AX28</f>
        <v>n</v>
      </c>
      <c r="CI34" s="178"/>
      <c r="CJ34" s="178"/>
      <c r="CK34" s="178"/>
      <c r="CL34" s="178"/>
      <c r="CM34" s="178"/>
      <c r="CN34" s="178"/>
      <c r="CO34" s="178"/>
      <c r="CP34" s="178"/>
      <c r="CQ34" s="178"/>
      <c r="CR34" s="178"/>
      <c r="CS34" s="178"/>
      <c r="CT34" s="178"/>
      <c r="CU34" s="178"/>
      <c r="CV34" s="178"/>
      <c r="CW34" s="178"/>
      <c r="CX34" s="178"/>
      <c r="CY34" s="178"/>
      <c r="CZ34" s="178"/>
      <c r="DA34" s="178"/>
      <c r="DB34" s="178"/>
      <c r="DC34" s="178"/>
      <c r="DD34" s="178"/>
      <c r="DE34" s="178"/>
      <c r="DF34" s="178"/>
      <c r="DG34" s="178"/>
      <c r="DH34" s="178"/>
      <c r="DI34" s="178"/>
      <c r="DJ34" s="178"/>
      <c r="DK34" s="178"/>
      <c r="DL34" s="178"/>
      <c r="DM34" s="178"/>
      <c r="DN34" s="178"/>
      <c r="DO34" s="178"/>
      <c r="DP34" s="178"/>
      <c r="DQ34" s="178"/>
      <c r="DR34" s="178"/>
      <c r="DS34" s="178"/>
      <c r="DT34" s="178"/>
      <c r="DU34" s="178"/>
      <c r="DV34" s="178"/>
      <c r="DW34" s="178"/>
      <c r="DX34" s="178"/>
      <c r="DY34" s="178"/>
      <c r="DZ34" s="178"/>
      <c r="EA34" s="178"/>
      <c r="EB34" s="178"/>
      <c r="EC34" s="178"/>
      <c r="ED34" s="178"/>
      <c r="EE34" s="178"/>
      <c r="EF34" s="178"/>
      <c r="EG34" s="178"/>
      <c r="EH34" s="178"/>
      <c r="EI34" s="178"/>
      <c r="EJ34" s="178"/>
    </row>
    <row r="35" spans="1:140" ht="17" customHeight="1">
      <c r="A35" s="259"/>
      <c r="B35" s="116" t="str">
        <f>'Vic Oct 2018'!F29</f>
        <v>EnergyAustralia</v>
      </c>
      <c r="C35" s="116" t="str">
        <f>'Vic Oct 2018'!G29</f>
        <v>Everyday Saver Business</v>
      </c>
      <c r="D35" s="198">
        <f>365*'Vic Oct 2018'!H29/100</f>
        <v>423.4</v>
      </c>
      <c r="E35" s="199">
        <f>IF($C$5*'Vic Oct 2018'!AK29/'Vic Oct 2018'!AI29&gt;='Vic Oct 2018'!J29,('Vic Oct 2018'!J29*'Vic Oct 2018'!O29/100)*'Vic Oct 2018'!AI29,($C$5*'Vic Oct 2018'!AK29/'Vic Oct 2018'!AI29*'Vic Oct 2018'!O29/100)*'Vic Oct 2018'!AI29)</f>
        <v>231.6</v>
      </c>
      <c r="F35" s="200">
        <f>IF($C$5*'Vic Oct 2018'!AK29/'Vic Oct 2018'!AI29&lt;'Vic Oct 2018'!J29,0,IF($C$5*'Vic Oct 2018'!AK29/'Vic Oct 2018'!AI29&lt;='Vic Oct 2018'!K29,($C$5*'Vic Oct 2018'!AK29/'Vic Oct 2018'!AI29-'Vic Oct 2018'!J29)*('Vic Oct 2018'!P29/100)*'Vic Oct 2018'!AI29,('Vic Oct 2018'!K29-'Vic Oct 2018'!J29)*('Vic Oct 2018'!P29/100)*'Vic Oct 2018'!AI29))</f>
        <v>225.59999999999997</v>
      </c>
      <c r="G35" s="198">
        <f>IF($C$5*'Vic Oct 2018'!AK29/'Vic Oct 2018'!AI29&lt;'Vic Oct 2018'!K29,0,IF($C$5*'Vic Oct 2018'!AK29/'Vic Oct 2018'!AI29&lt;='Vic Oct 2018'!L29,($C$5*'Vic Oct 2018'!AK29/'Vic Oct 2018'!AI29-'Vic Oct 2018'!K29)*('Vic Oct 2018'!Q29/100)*'Vic Oct 2018'!AI29,('Vic Oct 2018'!L29-'Vic Oct 2018'!K29)*('Vic Oct 2018'!Q29/100)*'Vic Oct 2018'!AI29))</f>
        <v>173.53800000000001</v>
      </c>
      <c r="H35" s="199">
        <f>IF($C$5*'Vic Oct 2018'!AK29/'Vic Oct 2018'!AI29&lt;'Vic Oct 2018'!L29,0,IF($C$5*'Vic Oct 2018'!AK29/'Vic Oct 2018'!AI29&lt;='Vic Oct 2018'!M29,($C$5*'Vic Oct 2018'!AK29/'Vic Oct 2018'!AI29-'Vic Oct 2018'!L29)*('Vic Oct 2018'!R29/100)*'Vic Oct 2018'!AI29,('Vic Oct 2018'!M29-'Vic Oct 2018'!L29)*('Vic Oct 2018'!R29/100)*'Vic Oct 2018'!AI29))</f>
        <v>0</v>
      </c>
      <c r="I35" s="198">
        <f>IF(($C$5*'Vic Oct 2018'!AK29/'Vic Oct 2018'!AI29&gt;'Vic Oct 2018'!M29),($C$5*'Vic Oct 2018'!AK29/'Vic Oct 2018'!AI29-'Vic Oct 2018'!M29)*'Vic Oct 2018'!S29/100*'Vic Oct 2018'!AI29,0)</f>
        <v>0</v>
      </c>
      <c r="J35" s="198">
        <f>IF($C$5*'Vic Oct 2018'!AL29/'Vic Oct 2018'!AJ29&gt;='Vic Oct 2018'!J29,('Vic Oct 2018'!J29*'Vic Oct 2018'!U29/100)*'Vic Oct 2018'!AJ29,($C$5*'Vic Oct 2018'!AL29/'Vic Oct 2018'!AJ29*'Vic Oct 2018'!U29/100)*'Vic Oct 2018'!AJ29)</f>
        <v>460.8</v>
      </c>
      <c r="K35" s="198">
        <f>IF($C$5*'Vic Oct 2018'!AL29/'Vic Oct 2018'!AJ29&lt;'Vic Oct 2018'!J29,0,IF($C$5*'Vic Oct 2018'!AL29/'Vic Oct 2018'!AJ29&lt;='Vic Oct 2018'!K29,($C$5*'Vic Oct 2018'!AL29/'Vic Oct 2018'!AJ29-'Vic Oct 2018'!J29)*('Vic Oct 2018'!V29/100)*'Vic Oct 2018'!AJ29,('Vic Oct 2018'!K29-'Vic Oct 2018'!J29)*('Vic Oct 2018'!V29/100)*'Vic Oct 2018'!AJ29))</f>
        <v>427.2</v>
      </c>
      <c r="L35" s="198">
        <f>IF($C$5*'Vic Oct 2018'!AL29/'Vic Oct 2018'!AJ29&lt;'Vic Oct 2018'!K29,0,IF($C$5*'Vic Oct 2018'!AL29/'Vic Oct 2018'!AJ29&lt;='Vic Oct 2018'!L29,($C$5*'Vic Oct 2018'!AL29/'Vic Oct 2018'!AJ29-'Vic Oct 2018'!K29)*('Vic Oct 2018'!W29/100)*'Vic Oct 2018'!AJ29,('Vic Oct 2018'!L29-'Vic Oct 2018'!K29)*('Vic Oct 2018'!W29/100)*'Vic Oct 2018'!AJ29))</f>
        <v>324.68399999999997</v>
      </c>
      <c r="M35" s="198">
        <f>IF($C$5*'Vic Oct 2018'!AL29/'Vic Oct 2018'!AJ29&lt;'Vic Oct 2018'!L29,0,IF($C$5*'Vic Oct 2018'!AL29/'Vic Oct 2018'!AJ29&lt;='Vic Oct 2018'!M29,($C$5*'Vic Oct 2018'!AL29/'Vic Oct 2018'!AJ29-'Vic Oct 2018'!L29)*('Vic Oct 2018'!X29/100)*'Vic Oct 2018'!AJ29,('Vic Oct 2018'!M29-'Vic Oct 2018'!L29)*('Vic Oct 2018'!X29/100)*'Vic Oct 2018'!AJ29))</f>
        <v>0</v>
      </c>
      <c r="N35" s="198">
        <f>IF(($C$5*'Vic Oct 2018'!AL29/'Vic Oct 2018'!AJ29&gt;'Vic Oct 2018'!M29),($C$5*'Vic Oct 2018'!AL29/'Vic Oct 2018'!AJ29-'Vic Oct 2018'!M29)*'Vic Oct 2018'!Y29/100*'Vic Oct 2018'!AJ29,0)</f>
        <v>0</v>
      </c>
      <c r="O35" s="201">
        <f t="shared" si="0"/>
        <v>2266.8220000000001</v>
      </c>
      <c r="P35" s="202">
        <f>'Vic Oct 2018'!AM29</f>
        <v>0</v>
      </c>
      <c r="Q35" s="202">
        <f>'Vic Oct 2018'!AN29</f>
        <v>22</v>
      </c>
      <c r="R35" s="202">
        <f>'Vic Oct 2018'!AO29</f>
        <v>0</v>
      </c>
      <c r="S35" s="202">
        <f>'Vic Oct 2018'!AP29</f>
        <v>0</v>
      </c>
      <c r="T35" s="201">
        <f>(O35-(O35-D35)*Q35/100)</f>
        <v>1861.2691600000001</v>
      </c>
      <c r="U35" s="201">
        <f t="shared" ref="U35:U40" si="5">T35</f>
        <v>1861.2691600000001</v>
      </c>
      <c r="V35" s="201">
        <f t="shared" si="1"/>
        <v>2047.3960760000002</v>
      </c>
      <c r="W35" s="201">
        <f t="shared" si="1"/>
        <v>2047.3960760000002</v>
      </c>
      <c r="X35" s="203">
        <f>'Vic Oct 2018'!AW29</f>
        <v>24</v>
      </c>
      <c r="Y35" s="204" t="str">
        <f>'Vic Oct 2018'!AX29</f>
        <v>y</v>
      </c>
      <c r="CI35" s="178"/>
      <c r="CJ35" s="178"/>
      <c r="CK35" s="178"/>
      <c r="CL35" s="178"/>
      <c r="CM35" s="178"/>
      <c r="CN35" s="178"/>
      <c r="CO35" s="178"/>
      <c r="CP35" s="178"/>
      <c r="CQ35" s="178"/>
      <c r="CR35" s="178"/>
      <c r="CS35" s="178"/>
      <c r="CT35" s="178"/>
      <c r="CU35" s="178"/>
      <c r="CV35" s="178"/>
      <c r="CW35" s="178"/>
      <c r="CX35" s="178"/>
      <c r="CY35" s="178"/>
      <c r="CZ35" s="178"/>
      <c r="DA35" s="178"/>
      <c r="DB35" s="178"/>
      <c r="DC35" s="178"/>
      <c r="DD35" s="178"/>
      <c r="DE35" s="178"/>
      <c r="DF35" s="178"/>
      <c r="DG35" s="178"/>
      <c r="DH35" s="178"/>
      <c r="DI35" s="178"/>
      <c r="DJ35" s="178"/>
      <c r="DK35" s="178"/>
      <c r="DL35" s="178"/>
      <c r="DM35" s="178"/>
      <c r="DN35" s="178"/>
      <c r="DO35" s="178"/>
      <c r="DP35" s="178"/>
      <c r="DQ35" s="178"/>
      <c r="DR35" s="178"/>
      <c r="DS35" s="178"/>
      <c r="DT35" s="178"/>
      <c r="DU35" s="178"/>
      <c r="DV35" s="178"/>
      <c r="DW35" s="178"/>
      <c r="DX35" s="178"/>
      <c r="DY35" s="178"/>
      <c r="DZ35" s="178"/>
      <c r="EA35" s="178"/>
      <c r="EB35" s="178"/>
      <c r="EC35" s="178"/>
      <c r="ED35" s="178"/>
      <c r="EE35" s="178"/>
      <c r="EF35" s="178"/>
      <c r="EG35" s="178"/>
      <c r="EH35" s="178"/>
      <c r="EI35" s="178"/>
      <c r="EJ35" s="178"/>
    </row>
    <row r="36" spans="1:140" ht="17" customHeight="1">
      <c r="A36" s="259"/>
      <c r="B36" s="116" t="str">
        <f>'Vic Oct 2018'!F30</f>
        <v>Lumo Energy</v>
      </c>
      <c r="C36" s="116" t="str">
        <f>'Vic Oct 2018'!G30</f>
        <v>Business Premium</v>
      </c>
      <c r="D36" s="198">
        <f>365*'Vic Oct 2018'!H30/100</f>
        <v>299.66499999999996</v>
      </c>
      <c r="E36" s="199">
        <f>IF($C$5*'Vic Oct 2018'!AK30/'Vic Oct 2018'!AI30&gt;='Vic Oct 2018'!J30,('Vic Oct 2018'!J30*'Vic Oct 2018'!O30/100)*'Vic Oct 2018'!AI30,($C$5*'Vic Oct 2018'!AK30/'Vic Oct 2018'!AI30*'Vic Oct 2018'!O30/100)*'Vic Oct 2018'!AI30)</f>
        <v>163.02440000000001</v>
      </c>
      <c r="F36" s="200">
        <f>IF($C$5*'Vic Oct 2018'!AK30/'Vic Oct 2018'!AI30&lt;'Vic Oct 2018'!J30,0,IF($C$5*'Vic Oct 2018'!AK30/'Vic Oct 2018'!AI30&lt;='Vic Oct 2018'!K30,($C$5*'Vic Oct 2018'!AK30/'Vic Oct 2018'!AI30-'Vic Oct 2018'!J30)*('Vic Oct 2018'!P30/100)*'Vic Oct 2018'!AI30,('Vic Oct 2018'!K30-'Vic Oct 2018'!J30)*('Vic Oct 2018'!P30/100)*'Vic Oct 2018'!AI30))</f>
        <v>161.80780000000001</v>
      </c>
      <c r="G36" s="198">
        <f>IF($C$5*'Vic Oct 2018'!AK30/'Vic Oct 2018'!AI30&lt;'Vic Oct 2018'!K30,0,IF($C$5*'Vic Oct 2018'!AK30/'Vic Oct 2018'!AI30&lt;='Vic Oct 2018'!L30,($C$5*'Vic Oct 2018'!AK30/'Vic Oct 2018'!AI30-'Vic Oct 2018'!K30)*('Vic Oct 2018'!Q30/100)*'Vic Oct 2018'!AI30,('Vic Oct 2018'!L30-'Vic Oct 2018'!K30)*('Vic Oct 2018'!Q30/100)*'Vic Oct 2018'!AI30))</f>
        <v>117.8738</v>
      </c>
      <c r="H36" s="199">
        <f>IF($C$5*'Vic Oct 2018'!AK30/'Vic Oct 2018'!AI30&lt;'Vic Oct 2018'!L30,0,IF($C$5*'Vic Oct 2018'!AK30/'Vic Oct 2018'!AI30&lt;='Vic Oct 2018'!M30,($C$5*'Vic Oct 2018'!AK30/'Vic Oct 2018'!AI30-'Vic Oct 2018'!L30)*('Vic Oct 2018'!R30/100)*'Vic Oct 2018'!AI30,('Vic Oct 2018'!M30-'Vic Oct 2018'!L30)*('Vic Oct 2018'!R30/100)*'Vic Oct 2018'!AI30))</f>
        <v>0</v>
      </c>
      <c r="I36" s="198">
        <f>IF(($C$5*'Vic Oct 2018'!AK30/'Vic Oct 2018'!AI30&gt;'Vic Oct 2018'!M30),($C$5*'Vic Oct 2018'!AK30/'Vic Oct 2018'!AI30-'Vic Oct 2018'!M30)*'Vic Oct 2018'!S30/100*'Vic Oct 2018'!AI30,0)</f>
        <v>0</v>
      </c>
      <c r="J36" s="198">
        <f>IF($C$5*'Vic Oct 2018'!AL30/'Vic Oct 2018'!AJ30&gt;='Vic Oct 2018'!J30,('Vic Oct 2018'!J30*'Vic Oct 2018'!U30/100)*'Vic Oct 2018'!AJ30,($C$5*'Vic Oct 2018'!AL30/'Vic Oct 2018'!AJ30*'Vic Oct 2018'!U30/100)*'Vic Oct 2018'!AJ30)</f>
        <v>326.04880000000003</v>
      </c>
      <c r="K36" s="198">
        <f>IF($C$5*'Vic Oct 2018'!AL30/'Vic Oct 2018'!AJ30&lt;'Vic Oct 2018'!J30,0,IF($C$5*'Vic Oct 2018'!AL30/'Vic Oct 2018'!AJ30&lt;='Vic Oct 2018'!K30,($C$5*'Vic Oct 2018'!AL30/'Vic Oct 2018'!AJ30-'Vic Oct 2018'!J30)*('Vic Oct 2018'!V30/100)*'Vic Oct 2018'!AJ30,('Vic Oct 2018'!K30-'Vic Oct 2018'!J30)*('Vic Oct 2018'!V30/100)*'Vic Oct 2018'!AJ30))</f>
        <v>311.44960000000003</v>
      </c>
      <c r="L36" s="198">
        <f>IF($C$5*'Vic Oct 2018'!AL30/'Vic Oct 2018'!AJ30&lt;'Vic Oct 2018'!K30,0,IF($C$5*'Vic Oct 2018'!AL30/'Vic Oct 2018'!AJ30&lt;='Vic Oct 2018'!L30,($C$5*'Vic Oct 2018'!AL30/'Vic Oct 2018'!AJ30-'Vic Oct 2018'!K30)*('Vic Oct 2018'!W30/100)*'Vic Oct 2018'!AJ30,('Vic Oct 2018'!L30-'Vic Oct 2018'!K30)*('Vic Oct 2018'!W30/100)*'Vic Oct 2018'!AJ30))</f>
        <v>224.95000000000002</v>
      </c>
      <c r="M36" s="198">
        <f>IF($C$5*'Vic Oct 2018'!AL30/'Vic Oct 2018'!AJ30&lt;'Vic Oct 2018'!L30,0,IF($C$5*'Vic Oct 2018'!AL30/'Vic Oct 2018'!AJ30&lt;='Vic Oct 2018'!M30,($C$5*'Vic Oct 2018'!AL30/'Vic Oct 2018'!AJ30-'Vic Oct 2018'!L30)*('Vic Oct 2018'!X30/100)*'Vic Oct 2018'!AJ30,('Vic Oct 2018'!M30-'Vic Oct 2018'!L30)*('Vic Oct 2018'!X30/100)*'Vic Oct 2018'!AJ30))</f>
        <v>0</v>
      </c>
      <c r="N36" s="198">
        <f>IF(($C$5*'Vic Oct 2018'!AL30/'Vic Oct 2018'!AJ30&gt;'Vic Oct 2018'!M30),($C$5*'Vic Oct 2018'!AL30/'Vic Oct 2018'!AJ30-'Vic Oct 2018'!M30)*'Vic Oct 2018'!Y30/100*'Vic Oct 2018'!AJ30,0)</f>
        <v>0</v>
      </c>
      <c r="O36" s="201">
        <f t="shared" si="0"/>
        <v>1604.8194000000001</v>
      </c>
      <c r="P36" s="202">
        <f>'Vic Oct 2018'!AM30</f>
        <v>0</v>
      </c>
      <c r="Q36" s="202">
        <f>'Vic Oct 2018'!AN30</f>
        <v>0</v>
      </c>
      <c r="R36" s="202">
        <f>'Vic Oct 2018'!AO30</f>
        <v>0</v>
      </c>
      <c r="S36" s="202">
        <f>'Vic Oct 2018'!AP30</f>
        <v>0</v>
      </c>
      <c r="T36" s="201">
        <f>O36</f>
        <v>1604.8194000000001</v>
      </c>
      <c r="U36" s="201">
        <f t="shared" si="5"/>
        <v>1604.8194000000001</v>
      </c>
      <c r="V36" s="201">
        <f t="shared" si="1"/>
        <v>1765.3013400000002</v>
      </c>
      <c r="W36" s="201">
        <f t="shared" si="1"/>
        <v>1765.3013400000002</v>
      </c>
      <c r="X36" s="203">
        <f>'Vic Oct 2018'!AW30</f>
        <v>36</v>
      </c>
      <c r="Y36" s="204" t="str">
        <f>'Vic Oct 2018'!AX30</f>
        <v>n</v>
      </c>
      <c r="CI36" s="178"/>
      <c r="CJ36" s="178"/>
      <c r="CK36" s="178"/>
      <c r="CL36" s="178"/>
      <c r="CM36" s="178"/>
      <c r="CN36" s="178"/>
      <c r="CO36" s="178"/>
      <c r="CP36" s="178"/>
      <c r="CQ36" s="178"/>
      <c r="CR36" s="178"/>
      <c r="CS36" s="178"/>
      <c r="CT36" s="178"/>
      <c r="CU36" s="178"/>
      <c r="CV36" s="178"/>
      <c r="CW36" s="178"/>
      <c r="CX36" s="178"/>
      <c r="CY36" s="178"/>
      <c r="CZ36" s="178"/>
      <c r="DA36" s="178"/>
      <c r="DB36" s="178"/>
      <c r="DC36" s="178"/>
      <c r="DD36" s="178"/>
      <c r="DE36" s="178"/>
      <c r="DF36" s="178"/>
      <c r="DG36" s="178"/>
      <c r="DH36" s="178"/>
      <c r="DI36" s="178"/>
      <c r="DJ36" s="178"/>
      <c r="DK36" s="178"/>
      <c r="DL36" s="178"/>
      <c r="DM36" s="178"/>
      <c r="DN36" s="178"/>
      <c r="DO36" s="178"/>
      <c r="DP36" s="178"/>
      <c r="DQ36" s="178"/>
      <c r="DR36" s="178"/>
      <c r="DS36" s="178"/>
      <c r="DT36" s="178"/>
      <c r="DU36" s="178"/>
      <c r="DV36" s="178"/>
      <c r="DW36" s="178"/>
      <c r="DX36" s="178"/>
      <c r="DY36" s="178"/>
      <c r="DZ36" s="178"/>
      <c r="EA36" s="178"/>
      <c r="EB36" s="178"/>
      <c r="EC36" s="178"/>
      <c r="ED36" s="178"/>
      <c r="EE36" s="178"/>
      <c r="EF36" s="178"/>
      <c r="EG36" s="178"/>
      <c r="EH36" s="178"/>
      <c r="EI36" s="178"/>
      <c r="EJ36" s="178"/>
    </row>
    <row r="37" spans="1:140" ht="17" customHeight="1">
      <c r="A37" s="259"/>
      <c r="B37" s="116" t="str">
        <f>'Vic Oct 2018'!F31</f>
        <v>Momentum Energy</v>
      </c>
      <c r="C37" s="116" t="str">
        <f>'Vic Oct 2018'!G31</f>
        <v>Market offer</v>
      </c>
      <c r="D37" s="198">
        <f>365*'Vic Oct 2018'!H31/100</f>
        <v>340.50850000000008</v>
      </c>
      <c r="E37" s="199">
        <f>IF($C$5*'Vic Oct 2018'!AK31/'Vic Oct 2018'!AI31&gt;='Vic Oct 2018'!J31,('Vic Oct 2018'!J31*'Vic Oct 2018'!O31/100)*'Vic Oct 2018'!AI31,($C$5*'Vic Oct 2018'!AK31/'Vic Oct 2018'!AI31*'Vic Oct 2018'!O31/100)*'Vic Oct 2018'!AI31)</f>
        <v>170.4</v>
      </c>
      <c r="F37" s="200">
        <f>IF($C$5*'Vic Oct 2018'!AK31/'Vic Oct 2018'!AI31&lt;'Vic Oct 2018'!J31,0,IF($C$5*'Vic Oct 2018'!AK31/'Vic Oct 2018'!AI31&lt;='Vic Oct 2018'!K31,($C$5*'Vic Oct 2018'!AK31/'Vic Oct 2018'!AI31-'Vic Oct 2018'!J31)*('Vic Oct 2018'!P31/100)*'Vic Oct 2018'!AI31,('Vic Oct 2018'!K31-'Vic Oct 2018'!J31)*('Vic Oct 2018'!P31/100)*'Vic Oct 2018'!AI31))</f>
        <v>170.39999999999998</v>
      </c>
      <c r="G37" s="198">
        <f>IF($C$5*'Vic Oct 2018'!AK31/'Vic Oct 2018'!AI31&lt;'Vic Oct 2018'!K31,0,IF($C$5*'Vic Oct 2018'!AK31/'Vic Oct 2018'!AI31&lt;='Vic Oct 2018'!L31,($C$5*'Vic Oct 2018'!AK31/'Vic Oct 2018'!AI31-'Vic Oct 2018'!K31)*('Vic Oct 2018'!Q31/100)*'Vic Oct 2018'!AI31,('Vic Oct 2018'!L31-'Vic Oct 2018'!K31)*('Vic Oct 2018'!Q31/100)*'Vic Oct 2018'!AI31))</f>
        <v>131.553</v>
      </c>
      <c r="H37" s="199">
        <f>IF($C$5*'Vic Oct 2018'!AK31/'Vic Oct 2018'!AI31&lt;'Vic Oct 2018'!L31,0,IF($C$5*'Vic Oct 2018'!AK31/'Vic Oct 2018'!AI31&lt;='Vic Oct 2018'!M31,($C$5*'Vic Oct 2018'!AK31/'Vic Oct 2018'!AI31-'Vic Oct 2018'!L31)*('Vic Oct 2018'!R31/100)*'Vic Oct 2018'!AI31,('Vic Oct 2018'!M31-'Vic Oct 2018'!L31)*('Vic Oct 2018'!R31/100)*'Vic Oct 2018'!AI31))</f>
        <v>0</v>
      </c>
      <c r="I37" s="198">
        <f>IF(($C$5*'Vic Oct 2018'!AK31/'Vic Oct 2018'!AI31&gt;'Vic Oct 2018'!M31),($C$5*'Vic Oct 2018'!AK31/'Vic Oct 2018'!AI31-'Vic Oct 2018'!M31)*'Vic Oct 2018'!S31/100*'Vic Oct 2018'!AI31,0)</f>
        <v>0</v>
      </c>
      <c r="J37" s="198">
        <f>IF($C$5*'Vic Oct 2018'!AL31/'Vic Oct 2018'!AJ31&gt;='Vic Oct 2018'!J31,('Vic Oct 2018'!J31*'Vic Oct 2018'!U31/100)*'Vic Oct 2018'!AJ31,($C$5*'Vic Oct 2018'!AL31/'Vic Oct 2018'!AJ31*'Vic Oct 2018'!U31/100)*'Vic Oct 2018'!AJ31)</f>
        <v>328.8</v>
      </c>
      <c r="K37" s="198">
        <f>IF($C$5*'Vic Oct 2018'!AL31/'Vic Oct 2018'!AJ31&lt;'Vic Oct 2018'!J31,0,IF($C$5*'Vic Oct 2018'!AL31/'Vic Oct 2018'!AJ31&lt;='Vic Oct 2018'!K31,($C$5*'Vic Oct 2018'!AL31/'Vic Oct 2018'!AJ31-'Vic Oct 2018'!J31)*('Vic Oct 2018'!V31/100)*'Vic Oct 2018'!AJ31,('Vic Oct 2018'!K31-'Vic Oct 2018'!J31)*('Vic Oct 2018'!V31/100)*'Vic Oct 2018'!AJ31))</f>
        <v>321.60000000000002</v>
      </c>
      <c r="L37" s="198">
        <f>IF($C$5*'Vic Oct 2018'!AL31/'Vic Oct 2018'!AJ31&lt;'Vic Oct 2018'!K31,0,IF($C$5*'Vic Oct 2018'!AL31/'Vic Oct 2018'!AJ31&lt;='Vic Oct 2018'!L31,($C$5*'Vic Oct 2018'!AL31/'Vic Oct 2018'!AJ31-'Vic Oct 2018'!K31)*('Vic Oct 2018'!W31/100)*'Vic Oct 2018'!AJ31,('Vic Oct 2018'!L31-'Vic Oct 2018'!K31)*('Vic Oct 2018'!W31/100)*'Vic Oct 2018'!AJ31))</f>
        <v>248.17800000000003</v>
      </c>
      <c r="M37" s="198">
        <f>IF($C$5*'Vic Oct 2018'!AL31/'Vic Oct 2018'!AJ31&lt;'Vic Oct 2018'!L31,0,IF($C$5*'Vic Oct 2018'!AL31/'Vic Oct 2018'!AJ31&lt;='Vic Oct 2018'!M31,($C$5*'Vic Oct 2018'!AL31/'Vic Oct 2018'!AJ31-'Vic Oct 2018'!L31)*('Vic Oct 2018'!X31/100)*'Vic Oct 2018'!AJ31,('Vic Oct 2018'!M31-'Vic Oct 2018'!L31)*('Vic Oct 2018'!X31/100)*'Vic Oct 2018'!AJ31))</f>
        <v>0</v>
      </c>
      <c r="N37" s="198">
        <f>IF(($C$5*'Vic Oct 2018'!AL31/'Vic Oct 2018'!AJ31&gt;'Vic Oct 2018'!M31),($C$5*'Vic Oct 2018'!AL31/'Vic Oct 2018'!AJ31-'Vic Oct 2018'!M31)*'Vic Oct 2018'!Y31/100*'Vic Oct 2018'!AJ31,0)</f>
        <v>0</v>
      </c>
      <c r="O37" s="201">
        <f t="shared" si="0"/>
        <v>1711.4395000000002</v>
      </c>
      <c r="P37" s="202">
        <f>'Vic Oct 2018'!AM31</f>
        <v>0</v>
      </c>
      <c r="Q37" s="202">
        <f>'Vic Oct 2018'!AN31</f>
        <v>0</v>
      </c>
      <c r="R37" s="202">
        <f>'Vic Oct 2018'!AO31</f>
        <v>0</v>
      </c>
      <c r="S37" s="202">
        <f>'Vic Oct 2018'!AP31</f>
        <v>0</v>
      </c>
      <c r="T37" s="201">
        <f>O37</f>
        <v>1711.4395000000002</v>
      </c>
      <c r="U37" s="201">
        <f t="shared" si="5"/>
        <v>1711.4395000000002</v>
      </c>
      <c r="V37" s="201">
        <f t="shared" si="1"/>
        <v>1882.5834500000003</v>
      </c>
      <c r="W37" s="201">
        <f t="shared" si="1"/>
        <v>1882.5834500000003</v>
      </c>
      <c r="X37" s="203">
        <f>'Vic Oct 2018'!AW31</f>
        <v>0</v>
      </c>
      <c r="Y37" s="204" t="str">
        <f>'Vic Oct 2018'!AX31</f>
        <v>n</v>
      </c>
      <c r="CI37" s="178"/>
      <c r="CJ37" s="178"/>
      <c r="CK37" s="178"/>
      <c r="CL37" s="178"/>
      <c r="CM37" s="178"/>
      <c r="CN37" s="178"/>
      <c r="CO37" s="178"/>
      <c r="CP37" s="178"/>
      <c r="CQ37" s="178"/>
      <c r="CR37" s="178"/>
      <c r="CS37" s="178"/>
      <c r="CT37" s="178"/>
      <c r="CU37" s="178"/>
      <c r="CV37" s="178"/>
      <c r="CW37" s="178"/>
      <c r="CX37" s="178"/>
      <c r="CY37" s="178"/>
      <c r="CZ37" s="178"/>
      <c r="DA37" s="178"/>
      <c r="DB37" s="178"/>
      <c r="DC37" s="178"/>
      <c r="DD37" s="178"/>
      <c r="DE37" s="178"/>
      <c r="DF37" s="178"/>
      <c r="DG37" s="178"/>
      <c r="DH37" s="178"/>
      <c r="DI37" s="178"/>
      <c r="DJ37" s="178"/>
      <c r="DK37" s="178"/>
      <c r="DL37" s="178"/>
      <c r="DM37" s="178"/>
      <c r="DN37" s="178"/>
      <c r="DO37" s="178"/>
      <c r="DP37" s="178"/>
      <c r="DQ37" s="178"/>
      <c r="DR37" s="178"/>
      <c r="DS37" s="178"/>
      <c r="DT37" s="178"/>
      <c r="DU37" s="178"/>
      <c r="DV37" s="178"/>
      <c r="DW37" s="178"/>
      <c r="DX37" s="178"/>
      <c r="DY37" s="178"/>
      <c r="DZ37" s="178"/>
      <c r="EA37" s="178"/>
      <c r="EB37" s="178"/>
      <c r="EC37" s="178"/>
      <c r="ED37" s="178"/>
      <c r="EE37" s="178"/>
      <c r="EF37" s="178"/>
      <c r="EG37" s="178"/>
      <c r="EH37" s="178"/>
      <c r="EI37" s="178"/>
      <c r="EJ37" s="178"/>
    </row>
    <row r="38" spans="1:140" s="180" customFormat="1" ht="17" customHeight="1" thickBot="1">
      <c r="A38" s="259"/>
      <c r="B38" s="116" t="str">
        <f>'Vic Oct 2018'!F32</f>
        <v>Origin Energy</v>
      </c>
      <c r="C38" s="116" t="str">
        <f>'Vic Oct 2018'!G32</f>
        <v>Business Saver</v>
      </c>
      <c r="D38" s="198">
        <f>365*'Vic Oct 2018'!H32/100</f>
        <v>339.45</v>
      </c>
      <c r="E38" s="199">
        <f>IF($C$5*'Vic Oct 2018'!AK32/'Vic Oct 2018'!AI32&gt;='Vic Oct 2018'!J32,('Vic Oct 2018'!J32*'Vic Oct 2018'!O32/100)*'Vic Oct 2018'!AI32,($C$5*'Vic Oct 2018'!AK32/'Vic Oct 2018'!AI32*'Vic Oct 2018'!O32/100)*'Vic Oct 2018'!AI32)</f>
        <v>566.61</v>
      </c>
      <c r="F38" s="200">
        <f>IF($C$5*'Vic Oct 2018'!AK32/'Vic Oct 2018'!AI32&lt;'Vic Oct 2018'!J32,0,IF($C$5*'Vic Oct 2018'!AK32/'Vic Oct 2018'!AI32&lt;='Vic Oct 2018'!K32,($C$5*'Vic Oct 2018'!AK32/'Vic Oct 2018'!AI32-'Vic Oct 2018'!J32)*('Vic Oct 2018'!P32/100)*'Vic Oct 2018'!AI32,('Vic Oct 2018'!K32-'Vic Oct 2018'!J32)*('Vic Oct 2018'!P32/100)*'Vic Oct 2018'!AI32))</f>
        <v>0</v>
      </c>
      <c r="G38" s="198">
        <f>IF($C$5*'Vic Oct 2018'!AK32/'Vic Oct 2018'!AI32&lt;'Vic Oct 2018'!K32,0,IF($C$5*'Vic Oct 2018'!AK32/'Vic Oct 2018'!AI32&lt;='Vic Oct 2018'!L32,($C$5*'Vic Oct 2018'!AK32/'Vic Oct 2018'!AI32-'Vic Oct 2018'!K32)*('Vic Oct 2018'!Q32/100)*'Vic Oct 2018'!AI32,('Vic Oct 2018'!L32-'Vic Oct 2018'!K32)*('Vic Oct 2018'!Q32/100)*'Vic Oct 2018'!AI32))</f>
        <v>0</v>
      </c>
      <c r="H38" s="199">
        <f>IF($C$5*'Vic Oct 2018'!AK32/'Vic Oct 2018'!AI32&lt;'Vic Oct 2018'!L32,0,IF($C$5*'Vic Oct 2018'!AK32/'Vic Oct 2018'!AI32&lt;='Vic Oct 2018'!M32,($C$5*'Vic Oct 2018'!AK32/'Vic Oct 2018'!AI32-'Vic Oct 2018'!L32)*('Vic Oct 2018'!R32/100)*'Vic Oct 2018'!AI32,('Vic Oct 2018'!M32-'Vic Oct 2018'!L32)*('Vic Oct 2018'!R32/100)*'Vic Oct 2018'!AI32))</f>
        <v>0</v>
      </c>
      <c r="I38" s="198">
        <f>IF(($C$5*'Vic Oct 2018'!AK32/'Vic Oct 2018'!AI32&gt;'Vic Oct 2018'!M32),($C$5*'Vic Oct 2018'!AK32/'Vic Oct 2018'!AI32-'Vic Oct 2018'!M32)*'Vic Oct 2018'!S32/100*'Vic Oct 2018'!AI32,0)</f>
        <v>0</v>
      </c>
      <c r="J38" s="198">
        <f>IF($C$5*'Vic Oct 2018'!AL32/'Vic Oct 2018'!AJ32&gt;='Vic Oct 2018'!J32,('Vic Oct 2018'!J32*'Vic Oct 2018'!U32/100)*'Vic Oct 2018'!AJ32,($C$5*'Vic Oct 2018'!AL32/'Vic Oct 2018'!AJ32*'Vic Oct 2018'!U32/100)*'Vic Oct 2018'!AJ32)</f>
        <v>1033.23</v>
      </c>
      <c r="K38" s="198">
        <f>IF($C$5*'Vic Oct 2018'!AL32/'Vic Oct 2018'!AJ32&lt;'Vic Oct 2018'!J32,0,IF($C$5*'Vic Oct 2018'!AL32/'Vic Oct 2018'!AJ32&lt;='Vic Oct 2018'!K32,($C$5*'Vic Oct 2018'!AL32/'Vic Oct 2018'!AJ32-'Vic Oct 2018'!J32)*('Vic Oct 2018'!V32/100)*'Vic Oct 2018'!AJ32,('Vic Oct 2018'!K32-'Vic Oct 2018'!J32)*('Vic Oct 2018'!V32/100)*'Vic Oct 2018'!AJ32))</f>
        <v>0</v>
      </c>
      <c r="L38" s="198">
        <f>IF($C$5*'Vic Oct 2018'!AL32/'Vic Oct 2018'!AJ32&lt;'Vic Oct 2018'!K32,0,IF($C$5*'Vic Oct 2018'!AL32/'Vic Oct 2018'!AJ32&lt;='Vic Oct 2018'!L32,($C$5*'Vic Oct 2018'!AL32/'Vic Oct 2018'!AJ32-'Vic Oct 2018'!K32)*('Vic Oct 2018'!W32/100)*'Vic Oct 2018'!AJ32,('Vic Oct 2018'!L32-'Vic Oct 2018'!K32)*('Vic Oct 2018'!W32/100)*'Vic Oct 2018'!AJ32))</f>
        <v>0</v>
      </c>
      <c r="M38" s="198">
        <f>IF($C$5*'Vic Oct 2018'!AL32/'Vic Oct 2018'!AJ32&lt;'Vic Oct 2018'!L32,0,IF($C$5*'Vic Oct 2018'!AL32/'Vic Oct 2018'!AJ32&lt;='Vic Oct 2018'!M32,($C$5*'Vic Oct 2018'!AL32/'Vic Oct 2018'!AJ32-'Vic Oct 2018'!L32)*('Vic Oct 2018'!X32/100)*'Vic Oct 2018'!AJ32,('Vic Oct 2018'!M32-'Vic Oct 2018'!L32)*('Vic Oct 2018'!X32/100)*'Vic Oct 2018'!AJ32))</f>
        <v>0</v>
      </c>
      <c r="N38" s="198">
        <f>IF(($C$5*'Vic Oct 2018'!AL32/'Vic Oct 2018'!AJ32&gt;'Vic Oct 2018'!M32),($C$5*'Vic Oct 2018'!AL32/'Vic Oct 2018'!AJ32-'Vic Oct 2018'!M32)*'Vic Oct 2018'!Y32/100*'Vic Oct 2018'!AJ32,0)</f>
        <v>0</v>
      </c>
      <c r="O38" s="201">
        <f t="shared" si="0"/>
        <v>1939.29</v>
      </c>
      <c r="P38" s="202">
        <f>'Vic Oct 2018'!AM32</f>
        <v>0</v>
      </c>
      <c r="Q38" s="202">
        <f>'Vic Oct 2018'!AN32</f>
        <v>15</v>
      </c>
      <c r="R38" s="202">
        <f>'Vic Oct 2018'!AO32</f>
        <v>0</v>
      </c>
      <c r="S38" s="202">
        <f>'Vic Oct 2018'!AP32</f>
        <v>0</v>
      </c>
      <c r="T38" s="201">
        <f>(O38-(O38-D38)*Q38/100)</f>
        <v>1699.3139999999999</v>
      </c>
      <c r="U38" s="201">
        <f t="shared" si="5"/>
        <v>1699.3139999999999</v>
      </c>
      <c r="V38" s="201">
        <f t="shared" si="1"/>
        <v>1869.2454</v>
      </c>
      <c r="W38" s="201">
        <f t="shared" si="1"/>
        <v>1869.2454</v>
      </c>
      <c r="X38" s="203">
        <f>'Vic Oct 2018'!AW32</f>
        <v>12</v>
      </c>
      <c r="Y38" s="204" t="str">
        <f>'Vic Oct 2018'!AX32</f>
        <v>y</v>
      </c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175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  <c r="BM38" s="175"/>
      <c r="BN38" s="175"/>
      <c r="BO38" s="175"/>
      <c r="BP38" s="175"/>
      <c r="BQ38" s="175"/>
      <c r="BR38" s="175"/>
      <c r="BS38" s="175"/>
      <c r="BT38" s="175"/>
      <c r="BU38" s="175"/>
      <c r="BV38" s="175"/>
      <c r="BW38" s="175"/>
      <c r="BX38" s="175"/>
      <c r="BY38" s="175"/>
      <c r="BZ38" s="175"/>
      <c r="CA38" s="175"/>
      <c r="CB38" s="175"/>
      <c r="CC38" s="175"/>
      <c r="CD38" s="175"/>
      <c r="CE38" s="175"/>
      <c r="CF38" s="175"/>
      <c r="CG38" s="175"/>
      <c r="CH38" s="175"/>
      <c r="CI38" s="179"/>
      <c r="CJ38" s="179"/>
      <c r="CK38" s="179"/>
      <c r="CL38" s="179"/>
      <c r="CM38" s="179"/>
      <c r="CN38" s="179"/>
      <c r="CO38" s="179"/>
      <c r="CP38" s="179"/>
      <c r="CQ38" s="179"/>
      <c r="CR38" s="179"/>
      <c r="CS38" s="179"/>
      <c r="CT38" s="179"/>
      <c r="CU38" s="179"/>
      <c r="CV38" s="179"/>
      <c r="CW38" s="179"/>
      <c r="CX38" s="179"/>
      <c r="CY38" s="179"/>
      <c r="CZ38" s="179"/>
      <c r="DA38" s="179"/>
      <c r="DB38" s="179"/>
      <c r="DC38" s="179"/>
      <c r="DD38" s="179"/>
      <c r="DE38" s="179"/>
      <c r="DF38" s="179"/>
      <c r="DG38" s="179"/>
      <c r="DH38" s="179"/>
      <c r="DI38" s="179"/>
      <c r="DJ38" s="179"/>
      <c r="DK38" s="179"/>
      <c r="DL38" s="179"/>
      <c r="DM38" s="179"/>
      <c r="DN38" s="179"/>
      <c r="DO38" s="179"/>
      <c r="DP38" s="179"/>
      <c r="DQ38" s="179"/>
      <c r="DR38" s="179"/>
      <c r="DS38" s="179"/>
      <c r="DT38" s="179"/>
      <c r="DU38" s="179"/>
      <c r="DV38" s="179"/>
      <c r="DW38" s="179"/>
      <c r="DX38" s="179"/>
      <c r="DY38" s="179"/>
      <c r="DZ38" s="179"/>
      <c r="EA38" s="179"/>
      <c r="EB38" s="179"/>
      <c r="EC38" s="179"/>
      <c r="ED38" s="179"/>
      <c r="EE38" s="179"/>
      <c r="EF38" s="179"/>
      <c r="EG38" s="179"/>
      <c r="EH38" s="179"/>
      <c r="EI38" s="179"/>
      <c r="EJ38" s="179"/>
    </row>
    <row r="39" spans="1:140" s="182" customFormat="1" ht="17" customHeight="1" thickTop="1" thickBot="1">
      <c r="A39" s="260"/>
      <c r="B39" s="221" t="str">
        <f>'Vic Oct 2018'!F33</f>
        <v>Simply Energy</v>
      </c>
      <c r="C39" s="221" t="str">
        <f>'Vic Oct 2018'!G33</f>
        <v>Business Save</v>
      </c>
      <c r="D39" s="115">
        <f>365*'Vic Oct 2018'!H33/100</f>
        <v>341.96850000000001</v>
      </c>
      <c r="E39" s="113">
        <f>IF($C$5*'Vic Oct 2018'!AK33/'Vic Oct 2018'!AI33&gt;='Vic Oct 2018'!J33,('Vic Oct 2018'!J33*'Vic Oct 2018'!O33/100)*'Vic Oct 2018'!AI33,($C$5*'Vic Oct 2018'!AK33/'Vic Oct 2018'!AI33*'Vic Oct 2018'!O33/100)*'Vic Oct 2018'!AI33)</f>
        <v>290.76740000000001</v>
      </c>
      <c r="F39" s="114">
        <f>IF($C$5*'Vic Oct 2018'!AK33/'Vic Oct 2018'!AI33&lt;'Vic Oct 2018'!J33,0,IF($C$5*'Vic Oct 2018'!AK33/'Vic Oct 2018'!AI33&lt;='Vic Oct 2018'!K33,($C$5*'Vic Oct 2018'!AK33/'Vic Oct 2018'!AI33-'Vic Oct 2018'!J33)*('Vic Oct 2018'!P33/100)*'Vic Oct 2018'!AI33,('Vic Oct 2018'!K33-'Vic Oct 2018'!J33)*('Vic Oct 2018'!P33/100)*'Vic Oct 2018'!AI33))</f>
        <v>285.90100000000001</v>
      </c>
      <c r="G39" s="115">
        <f>IF($C$5*'Vic Oct 2018'!AK33/'Vic Oct 2018'!AI33&lt;'Vic Oct 2018'!K33,0,IF($C$5*'Vic Oct 2018'!AK33/'Vic Oct 2018'!AI33&lt;='Vic Oct 2018'!L33,($C$5*'Vic Oct 2018'!AK33/'Vic Oct 2018'!AI33-'Vic Oct 2018'!K33)*('Vic Oct 2018'!Q33/100)*'Vic Oct 2018'!AI33,('Vic Oct 2018'!L33-'Vic Oct 2018'!K33)*('Vic Oct 2018'!Q33/100)*'Vic Oct 2018'!AI33))</f>
        <v>120.5732</v>
      </c>
      <c r="H39" s="113">
        <f>IF($C$5*'Vic Oct 2018'!AK33/'Vic Oct 2018'!AI33&lt;'Vic Oct 2018'!L33,0,IF($C$5*'Vic Oct 2018'!AK33/'Vic Oct 2018'!AI33&lt;='Vic Oct 2018'!M33,($C$5*'Vic Oct 2018'!AK33/'Vic Oct 2018'!AI33-'Vic Oct 2018'!L33)*('Vic Oct 2018'!R33/100)*'Vic Oct 2018'!AI33,('Vic Oct 2018'!M33-'Vic Oct 2018'!L33)*('Vic Oct 2018'!R33/100)*'Vic Oct 2018'!AI33))</f>
        <v>0</v>
      </c>
      <c r="I39" s="115">
        <f>IF(($C$5*'Vic Oct 2018'!AK33/'Vic Oct 2018'!AI33&gt;'Vic Oct 2018'!M33),($C$5*'Vic Oct 2018'!AK33/'Vic Oct 2018'!AI33-'Vic Oct 2018'!M33)*'Vic Oct 2018'!S33/100*'Vic Oct 2018'!AI33,0)</f>
        <v>0</v>
      </c>
      <c r="J39" s="115">
        <f>IF($C$5*'Vic Oct 2018'!AL33/'Vic Oct 2018'!AJ33&gt;='Vic Oct 2018'!J33,('Vic Oct 2018'!J33*'Vic Oct 2018'!U33/100)*'Vic Oct 2018'!AJ33,($C$5*'Vic Oct 2018'!AL33/'Vic Oct 2018'!AJ33*'Vic Oct 2018'!U33/100)*'Vic Oct 2018'!AJ33)</f>
        <v>576.66840000000002</v>
      </c>
      <c r="K39" s="115">
        <f>IF($C$5*'Vic Oct 2018'!AL33/'Vic Oct 2018'!AJ33&lt;'Vic Oct 2018'!J33,0,IF($C$5*'Vic Oct 2018'!AL33/'Vic Oct 2018'!AJ33&lt;='Vic Oct 2018'!K33,($C$5*'Vic Oct 2018'!AL33/'Vic Oct 2018'!AJ33-'Vic Oct 2018'!J33)*('Vic Oct 2018'!V33/100)*'Vic Oct 2018'!AJ33,('Vic Oct 2018'!K33-'Vic Oct 2018'!J33)*('Vic Oct 2018'!V33/100)*'Vic Oct 2018'!AJ33))</f>
        <v>554.28296</v>
      </c>
      <c r="L39" s="115">
        <f>IF($C$5*'Vic Oct 2018'!AL33/'Vic Oct 2018'!AJ33&lt;'Vic Oct 2018'!K33,0,IF($C$5*'Vic Oct 2018'!AL33/'Vic Oct 2018'!AJ33&lt;='Vic Oct 2018'!L33,($C$5*'Vic Oct 2018'!AL33/'Vic Oct 2018'!AJ33-'Vic Oct 2018'!K33)*('Vic Oct 2018'!W33/100)*'Vic Oct 2018'!AJ33,('Vic Oct 2018'!L33-'Vic Oct 2018'!K33)*('Vic Oct 2018'!W33/100)*'Vic Oct 2018'!AJ33))</f>
        <v>403.11040000000008</v>
      </c>
      <c r="M39" s="115">
        <f>IF($C$5*'Vic Oct 2018'!AL33/'Vic Oct 2018'!AJ33&lt;'Vic Oct 2018'!L33,0,IF($C$5*'Vic Oct 2018'!AL33/'Vic Oct 2018'!AJ33&lt;='Vic Oct 2018'!M33,($C$5*'Vic Oct 2018'!AL33/'Vic Oct 2018'!AJ33-'Vic Oct 2018'!L33)*('Vic Oct 2018'!X33/100)*'Vic Oct 2018'!AJ33,('Vic Oct 2018'!M33-'Vic Oct 2018'!L33)*('Vic Oct 2018'!X33/100)*'Vic Oct 2018'!AJ33))</f>
        <v>0</v>
      </c>
      <c r="N39" s="115">
        <f>IF(($C$5*'Vic Oct 2018'!AL33/'Vic Oct 2018'!AJ33&gt;'Vic Oct 2018'!M33),($C$5*'Vic Oct 2018'!AL33/'Vic Oct 2018'!AJ33-'Vic Oct 2018'!M33)*'Vic Oct 2018'!Y33/100*'Vic Oct 2018'!AJ33,0)</f>
        <v>0</v>
      </c>
      <c r="O39" s="222">
        <f t="shared" si="0"/>
        <v>2573.2718600000003</v>
      </c>
      <c r="P39" s="223">
        <f>'Vic Oct 2018'!AM33</f>
        <v>0</v>
      </c>
      <c r="Q39" s="223">
        <f>'Vic Oct 2018'!AN33</f>
        <v>30</v>
      </c>
      <c r="R39" s="223">
        <f>'Vic Oct 2018'!AO33</f>
        <v>0</v>
      </c>
      <c r="S39" s="223">
        <f>'Vic Oct 2018'!AP33</f>
        <v>0</v>
      </c>
      <c r="T39" s="222">
        <f>(O39-(O39-D39)*Q39/100)</f>
        <v>1903.8808520000002</v>
      </c>
      <c r="U39" s="222">
        <f t="shared" si="5"/>
        <v>1903.8808520000002</v>
      </c>
      <c r="V39" s="222">
        <f t="shared" si="1"/>
        <v>2094.2689372000004</v>
      </c>
      <c r="W39" s="222">
        <f t="shared" si="1"/>
        <v>2094.2689372000004</v>
      </c>
      <c r="X39" s="224">
        <f>'Vic Oct 2018'!AW33</f>
        <v>0</v>
      </c>
      <c r="Y39" s="225" t="str">
        <f>'Vic Oct 2018'!AX33</f>
        <v>n</v>
      </c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  <c r="BM39" s="175"/>
      <c r="BN39" s="175"/>
      <c r="BO39" s="175"/>
      <c r="BP39" s="175"/>
      <c r="BQ39" s="175"/>
      <c r="BR39" s="175"/>
      <c r="BS39" s="175"/>
      <c r="BT39" s="175"/>
      <c r="BU39" s="175"/>
      <c r="BV39" s="175"/>
      <c r="BW39" s="175"/>
      <c r="BX39" s="175"/>
      <c r="BY39" s="175"/>
      <c r="BZ39" s="175"/>
      <c r="CA39" s="175"/>
      <c r="CB39" s="175"/>
      <c r="CC39" s="175"/>
      <c r="CD39" s="175"/>
      <c r="CE39" s="175"/>
      <c r="CF39" s="175"/>
      <c r="CG39" s="175"/>
      <c r="CH39" s="175"/>
      <c r="CI39" s="181"/>
      <c r="CJ39" s="181"/>
      <c r="CK39" s="181"/>
      <c r="CL39" s="181"/>
      <c r="CM39" s="181"/>
      <c r="CN39" s="181"/>
      <c r="CO39" s="181"/>
      <c r="CP39" s="181"/>
      <c r="CQ39" s="181"/>
      <c r="CR39" s="181"/>
      <c r="CS39" s="181"/>
      <c r="CT39" s="181"/>
      <c r="CU39" s="181"/>
      <c r="CV39" s="181"/>
      <c r="CW39" s="181"/>
      <c r="CX39" s="181"/>
      <c r="CY39" s="181"/>
      <c r="CZ39" s="181"/>
      <c r="DA39" s="181"/>
      <c r="DB39" s="181"/>
      <c r="DC39" s="181"/>
      <c r="DD39" s="181"/>
      <c r="DE39" s="181"/>
      <c r="DF39" s="181"/>
      <c r="DG39" s="181"/>
      <c r="DH39" s="181"/>
      <c r="DI39" s="181"/>
      <c r="DJ39" s="181"/>
      <c r="DK39" s="181"/>
      <c r="DL39" s="181"/>
      <c r="DM39" s="181"/>
      <c r="DN39" s="181"/>
      <c r="DO39" s="181"/>
      <c r="DP39" s="181"/>
      <c r="DQ39" s="181"/>
      <c r="DR39" s="181"/>
      <c r="DS39" s="181"/>
      <c r="DT39" s="181"/>
      <c r="DU39" s="181"/>
      <c r="DV39" s="181"/>
      <c r="DW39" s="181"/>
      <c r="DX39" s="181"/>
      <c r="DY39" s="181"/>
      <c r="DZ39" s="181"/>
      <c r="EA39" s="181"/>
      <c r="EB39" s="181"/>
      <c r="EC39" s="181"/>
      <c r="ED39" s="181"/>
      <c r="EE39" s="181"/>
      <c r="EF39" s="181"/>
      <c r="EG39" s="181"/>
      <c r="EH39" s="181"/>
      <c r="EI39" s="181"/>
      <c r="EJ39" s="181"/>
    </row>
    <row r="40" spans="1:140" ht="17" customHeight="1" thickTop="1">
      <c r="A40" s="261" t="str">
        <f>'Vic Oct 2018'!D34</f>
        <v>Ausnet West</v>
      </c>
      <c r="B40" s="116" t="str">
        <f>'Vic Oct 2018'!F34</f>
        <v>AGL</v>
      </c>
      <c r="C40" s="116" t="str">
        <f>'Vic Oct 2018'!G34</f>
        <v>Business Savers</v>
      </c>
      <c r="D40" s="198">
        <f>365*'Vic Oct 2018'!H34/100</f>
        <v>357.7</v>
      </c>
      <c r="E40" s="199">
        <f>IF($C$5*'Vic Oct 2018'!AK34/'Vic Oct 2018'!AI34&gt;='Vic Oct 2018'!J34,('Vic Oct 2018'!J34*'Vic Oct 2018'!O34/100)*'Vic Oct 2018'!AI34,($C$5*'Vic Oct 2018'!AK34/'Vic Oct 2018'!AI34*'Vic Oct 2018'!O34/100)*'Vic Oct 2018'!AI34)</f>
        <v>264.00000000000006</v>
      </c>
      <c r="F40" s="200">
        <f>IF($C$5*'Vic Oct 2018'!AK34/'Vic Oct 2018'!AI34&lt;'Vic Oct 2018'!J34,0,IF($C$5*'Vic Oct 2018'!AK34/'Vic Oct 2018'!AI34&lt;='Vic Oct 2018'!K34,($C$5*'Vic Oct 2018'!AK34/'Vic Oct 2018'!AI34-'Vic Oct 2018'!J34)*('Vic Oct 2018'!P34/100)*'Vic Oct 2018'!AI34,('Vic Oct 2018'!K34-'Vic Oct 2018'!J34)*('Vic Oct 2018'!P34/100)*'Vic Oct 2018'!AI34))</f>
        <v>249.6</v>
      </c>
      <c r="G40" s="198">
        <f>IF($C$5*'Vic Oct 2018'!AK34/'Vic Oct 2018'!AI34&lt;'Vic Oct 2018'!K34,0,IF($C$5*'Vic Oct 2018'!AK34/'Vic Oct 2018'!AI34&lt;='Vic Oct 2018'!L34,($C$5*'Vic Oct 2018'!AK34/'Vic Oct 2018'!AI34-'Vic Oct 2018'!K34)*('Vic Oct 2018'!Q34/100)*'Vic Oct 2018'!AI34,('Vic Oct 2018'!L34-'Vic Oct 2018'!K34)*('Vic Oct 2018'!Q34/100)*'Vic Oct 2018'!AI34))</f>
        <v>183.80099999999999</v>
      </c>
      <c r="H40" s="199">
        <f>IF($C$5*'Vic Oct 2018'!AK34/'Vic Oct 2018'!AI34&lt;'Vic Oct 2018'!L34,0,IF($C$5*'Vic Oct 2018'!AK34/'Vic Oct 2018'!AI34&lt;='Vic Oct 2018'!M34,($C$5*'Vic Oct 2018'!AK34/'Vic Oct 2018'!AI34-'Vic Oct 2018'!L34)*('Vic Oct 2018'!R34/100)*'Vic Oct 2018'!AI34,('Vic Oct 2018'!M34-'Vic Oct 2018'!L34)*('Vic Oct 2018'!R34/100)*'Vic Oct 2018'!AI34))</f>
        <v>0</v>
      </c>
      <c r="I40" s="198">
        <f>IF(($C$5*'Vic Oct 2018'!AK34/'Vic Oct 2018'!AI34&gt;'Vic Oct 2018'!M34),($C$5*'Vic Oct 2018'!AK34/'Vic Oct 2018'!AI34-'Vic Oct 2018'!M34)*'Vic Oct 2018'!S34/100*'Vic Oct 2018'!AI34,0)</f>
        <v>0</v>
      </c>
      <c r="J40" s="198">
        <f>IF($C$5*'Vic Oct 2018'!AL34/'Vic Oct 2018'!AJ34&gt;='Vic Oct 2018'!J34,('Vic Oct 2018'!J34*'Vic Oct 2018'!U34/100)*'Vic Oct 2018'!AJ34,($C$5*'Vic Oct 2018'!AL34/'Vic Oct 2018'!AJ34*'Vic Oct 2018'!U34/100)*'Vic Oct 2018'!AJ34)</f>
        <v>511.2</v>
      </c>
      <c r="K40" s="198">
        <f>IF($C$5*'Vic Oct 2018'!AL34/'Vic Oct 2018'!AJ34&lt;'Vic Oct 2018'!J34,0,IF($C$5*'Vic Oct 2018'!AL34/'Vic Oct 2018'!AJ34&lt;='Vic Oct 2018'!K34,($C$5*'Vic Oct 2018'!AL34/'Vic Oct 2018'!AJ34-'Vic Oct 2018'!J34)*('Vic Oct 2018'!V34/100)*'Vic Oct 2018'!AJ34,('Vic Oct 2018'!K34-'Vic Oct 2018'!J34)*('Vic Oct 2018'!V34/100)*'Vic Oct 2018'!AJ34))</f>
        <v>494.40000000000003</v>
      </c>
      <c r="L40" s="198">
        <f>IF($C$5*'Vic Oct 2018'!AL34/'Vic Oct 2018'!AJ34&lt;'Vic Oct 2018'!K34,0,IF($C$5*'Vic Oct 2018'!AL34/'Vic Oct 2018'!AJ34&lt;='Vic Oct 2018'!L34,($C$5*'Vic Oct 2018'!AL34/'Vic Oct 2018'!AJ34-'Vic Oct 2018'!K34)*('Vic Oct 2018'!W34/100)*'Vic Oct 2018'!AJ34,('Vic Oct 2018'!L34-'Vic Oct 2018'!K34)*('Vic Oct 2018'!W34/100)*'Vic Oct 2018'!AJ34))</f>
        <v>354.53999999999996</v>
      </c>
      <c r="M40" s="198">
        <f>IF($C$5*'Vic Oct 2018'!AL34/'Vic Oct 2018'!AJ34&lt;'Vic Oct 2018'!L34,0,IF($C$5*'Vic Oct 2018'!AL34/'Vic Oct 2018'!AJ34&lt;='Vic Oct 2018'!M34,($C$5*'Vic Oct 2018'!AL34/'Vic Oct 2018'!AJ34-'Vic Oct 2018'!L34)*('Vic Oct 2018'!X34/100)*'Vic Oct 2018'!AJ34,('Vic Oct 2018'!M34-'Vic Oct 2018'!L34)*('Vic Oct 2018'!X34/100)*'Vic Oct 2018'!AJ34))</f>
        <v>0</v>
      </c>
      <c r="N40" s="198">
        <f>IF(($C$5*'Vic Oct 2018'!AL34/'Vic Oct 2018'!AJ34&gt;'Vic Oct 2018'!M34),($C$5*'Vic Oct 2018'!AL34/'Vic Oct 2018'!AJ34-'Vic Oct 2018'!M34)*'Vic Oct 2018'!Y34/100*'Vic Oct 2018'!AJ34,0)</f>
        <v>0</v>
      </c>
      <c r="O40" s="201">
        <f t="shared" si="0"/>
        <v>2415.241</v>
      </c>
      <c r="P40" s="202">
        <f>'Vic Oct 2018'!AM34</f>
        <v>0</v>
      </c>
      <c r="Q40" s="202">
        <f>'Vic Oct 2018'!AN34</f>
        <v>15</v>
      </c>
      <c r="R40" s="202">
        <f>'Vic Oct 2018'!AO34</f>
        <v>0</v>
      </c>
      <c r="S40" s="202">
        <f>'Vic Oct 2018'!AP34</f>
        <v>0</v>
      </c>
      <c r="T40" s="201">
        <f>(O40-(O40-D40)*Q40/100)</f>
        <v>2106.6098499999998</v>
      </c>
      <c r="U40" s="201">
        <f t="shared" si="5"/>
        <v>2106.6098499999998</v>
      </c>
      <c r="V40" s="201">
        <f t="shared" si="1"/>
        <v>2317.2708349999998</v>
      </c>
      <c r="W40" s="201">
        <f t="shared" si="1"/>
        <v>2317.2708349999998</v>
      </c>
      <c r="X40" s="203">
        <f>'Vic Oct 2018'!AW34</f>
        <v>0</v>
      </c>
      <c r="Y40" s="204" t="str">
        <f>'Vic Oct 2018'!AX34</f>
        <v>n</v>
      </c>
      <c r="CI40" s="178"/>
      <c r="CJ40" s="178"/>
      <c r="CK40" s="178"/>
      <c r="CL40" s="178"/>
      <c r="CM40" s="178"/>
      <c r="CN40" s="178"/>
      <c r="CO40" s="178"/>
      <c r="CP40" s="178"/>
      <c r="CQ40" s="178"/>
      <c r="CR40" s="178"/>
      <c r="CS40" s="178"/>
      <c r="CT40" s="178"/>
      <c r="CU40" s="178"/>
      <c r="CV40" s="178"/>
      <c r="CW40" s="178"/>
      <c r="CX40" s="178"/>
      <c r="CY40" s="178"/>
      <c r="CZ40" s="178"/>
      <c r="DA40" s="178"/>
      <c r="DB40" s="178"/>
      <c r="DC40" s="178"/>
      <c r="DD40" s="178"/>
      <c r="DE40" s="178"/>
      <c r="DF40" s="178"/>
      <c r="DG40" s="178"/>
      <c r="DH40" s="178"/>
      <c r="DI40" s="178"/>
      <c r="DJ40" s="178"/>
      <c r="DK40" s="178"/>
      <c r="DL40" s="178"/>
      <c r="DM40" s="178"/>
      <c r="DN40" s="178"/>
      <c r="DO40" s="178"/>
      <c r="DP40" s="178"/>
      <c r="DQ40" s="178"/>
      <c r="DR40" s="178"/>
      <c r="DS40" s="178"/>
      <c r="DT40" s="178"/>
      <c r="DU40" s="178"/>
      <c r="DV40" s="178"/>
      <c r="DW40" s="178"/>
      <c r="DX40" s="178"/>
      <c r="DY40" s="178"/>
      <c r="DZ40" s="178"/>
      <c r="EA40" s="178"/>
      <c r="EB40" s="178"/>
      <c r="EC40" s="178"/>
      <c r="ED40" s="178"/>
      <c r="EE40" s="178"/>
      <c r="EF40" s="178"/>
      <c r="EG40" s="178"/>
      <c r="EH40" s="178"/>
      <c r="EI40" s="178"/>
      <c r="EJ40" s="178"/>
    </row>
    <row r="41" spans="1:140" ht="17" customHeight="1">
      <c r="A41" s="259"/>
      <c r="B41" s="116" t="str">
        <f>'Vic Oct 2018'!F35</f>
        <v>Click Energy</v>
      </c>
      <c r="C41" s="116" t="str">
        <f>'Vic Oct 2018'!G35</f>
        <v>Business Business Prime</v>
      </c>
      <c r="D41" s="198">
        <f>365*'Vic Oct 2018'!H35/100</f>
        <v>375.95</v>
      </c>
      <c r="E41" s="199">
        <f>IF($C$5*'Vic Oct 2018'!AK35/'Vic Oct 2018'!AI35&gt;='Vic Oct 2018'!J35,('Vic Oct 2018'!J35*'Vic Oct 2018'!O35/100)*'Vic Oct 2018'!AI35,($C$5*'Vic Oct 2018'!AK35/'Vic Oct 2018'!AI35*'Vic Oct 2018'!O35/100)*'Vic Oct 2018'!AI35)</f>
        <v>265.2</v>
      </c>
      <c r="F41" s="200">
        <f>IF($C$5*'Vic Oct 2018'!AK35/'Vic Oct 2018'!AI35&lt;'Vic Oct 2018'!J35,0,IF($C$5*'Vic Oct 2018'!AK35/'Vic Oct 2018'!AI35&lt;='Vic Oct 2018'!K35,($C$5*'Vic Oct 2018'!AK35/'Vic Oct 2018'!AI35-'Vic Oct 2018'!J35)*('Vic Oct 2018'!P35/100)*'Vic Oct 2018'!AI35,('Vic Oct 2018'!K35-'Vic Oct 2018'!J35)*('Vic Oct 2018'!P35/100)*'Vic Oct 2018'!AI35))</f>
        <v>259.2</v>
      </c>
      <c r="G41" s="198">
        <f>IF($C$5*'Vic Oct 2018'!AK35/'Vic Oct 2018'!AI35&lt;'Vic Oct 2018'!K35,0,IF($C$5*'Vic Oct 2018'!AK35/'Vic Oct 2018'!AI35&lt;='Vic Oct 2018'!L35,($C$5*'Vic Oct 2018'!AK35/'Vic Oct 2018'!AI35-'Vic Oct 2018'!K35)*('Vic Oct 2018'!Q35/100)*'Vic Oct 2018'!AI35,('Vic Oct 2018'!L35-'Vic Oct 2018'!K35)*('Vic Oct 2018'!Q35/100)*'Vic Oct 2018'!AI35))</f>
        <v>192.19800000000001</v>
      </c>
      <c r="H41" s="199">
        <f>IF($C$5*'Vic Oct 2018'!AK35/'Vic Oct 2018'!AI35&lt;'Vic Oct 2018'!L35,0,IF($C$5*'Vic Oct 2018'!AK35/'Vic Oct 2018'!AI35&lt;='Vic Oct 2018'!M35,($C$5*'Vic Oct 2018'!AK35/'Vic Oct 2018'!AI35-'Vic Oct 2018'!L35)*('Vic Oct 2018'!R35/100)*'Vic Oct 2018'!AI35,('Vic Oct 2018'!M35-'Vic Oct 2018'!L35)*('Vic Oct 2018'!R35/100)*'Vic Oct 2018'!AI35))</f>
        <v>0</v>
      </c>
      <c r="I41" s="198">
        <f>IF(($C$5*'Vic Oct 2018'!AK35/'Vic Oct 2018'!AI35&gt;'Vic Oct 2018'!M35),($C$5*'Vic Oct 2018'!AK35/'Vic Oct 2018'!AI35-'Vic Oct 2018'!M35)*'Vic Oct 2018'!S35/100*'Vic Oct 2018'!AI35,0)</f>
        <v>0</v>
      </c>
      <c r="J41" s="198">
        <f>IF($C$5*'Vic Oct 2018'!AL35/'Vic Oct 2018'!AJ35&gt;='Vic Oct 2018'!J35,('Vic Oct 2018'!J35*'Vic Oct 2018'!U35/100)*'Vic Oct 2018'!AJ35,($C$5*'Vic Oct 2018'!AL35/'Vic Oct 2018'!AJ35*'Vic Oct 2018'!U35/100)*'Vic Oct 2018'!AJ35)</f>
        <v>494.4</v>
      </c>
      <c r="K41" s="198">
        <f>IF($C$5*'Vic Oct 2018'!AL35/'Vic Oct 2018'!AJ35&lt;'Vic Oct 2018'!J35,0,IF($C$5*'Vic Oct 2018'!AL35/'Vic Oct 2018'!AJ35&lt;='Vic Oct 2018'!K35,($C$5*'Vic Oct 2018'!AL35/'Vic Oct 2018'!AJ35-'Vic Oct 2018'!J35)*('Vic Oct 2018'!V35/100)*'Vic Oct 2018'!AJ35,('Vic Oct 2018'!K35-'Vic Oct 2018'!J35)*('Vic Oct 2018'!V35/100)*'Vic Oct 2018'!AJ35))</f>
        <v>482.39999999999992</v>
      </c>
      <c r="L41" s="198">
        <f>IF($C$5*'Vic Oct 2018'!AL35/'Vic Oct 2018'!AJ35&lt;'Vic Oct 2018'!K35,0,IF($C$5*'Vic Oct 2018'!AL35/'Vic Oct 2018'!AJ35&lt;='Vic Oct 2018'!L35,($C$5*'Vic Oct 2018'!AL35/'Vic Oct 2018'!AJ35-'Vic Oct 2018'!K35)*('Vic Oct 2018'!W35/100)*'Vic Oct 2018'!AJ35,('Vic Oct 2018'!L35-'Vic Oct 2018'!K35)*('Vic Oct 2018'!W35/100)*'Vic Oct 2018'!AJ35))</f>
        <v>365.73599999999999</v>
      </c>
      <c r="M41" s="198">
        <f>IF($C$5*'Vic Oct 2018'!AL35/'Vic Oct 2018'!AJ35&lt;'Vic Oct 2018'!L35,0,IF($C$5*'Vic Oct 2018'!AL35/'Vic Oct 2018'!AJ35&lt;='Vic Oct 2018'!M35,($C$5*'Vic Oct 2018'!AL35/'Vic Oct 2018'!AJ35-'Vic Oct 2018'!L35)*('Vic Oct 2018'!X35/100)*'Vic Oct 2018'!AJ35,('Vic Oct 2018'!M35-'Vic Oct 2018'!L35)*('Vic Oct 2018'!X35/100)*'Vic Oct 2018'!AJ35))</f>
        <v>0</v>
      </c>
      <c r="N41" s="198">
        <f>IF(($C$5*'Vic Oct 2018'!AL35/'Vic Oct 2018'!AJ35&gt;'Vic Oct 2018'!M35),($C$5*'Vic Oct 2018'!AL35/'Vic Oct 2018'!AJ35-'Vic Oct 2018'!M35)*'Vic Oct 2018'!Y35/100*'Vic Oct 2018'!AJ35,0)</f>
        <v>0</v>
      </c>
      <c r="O41" s="201">
        <f t="shared" si="0"/>
        <v>2435.0839999999998</v>
      </c>
      <c r="P41" s="202">
        <f>'Vic Oct 2018'!AM35</f>
        <v>0</v>
      </c>
      <c r="Q41" s="202">
        <f>'Vic Oct 2018'!AN35</f>
        <v>0</v>
      </c>
      <c r="R41" s="202">
        <f>'Vic Oct 2018'!AO35</f>
        <v>10</v>
      </c>
      <c r="S41" s="202">
        <f>'Vic Oct 2018'!AP35</f>
        <v>0</v>
      </c>
      <c r="T41" s="201">
        <f>O41</f>
        <v>2435.0839999999998</v>
      </c>
      <c r="U41" s="201">
        <f>T41-(T41*R41/100)</f>
        <v>2191.5755999999997</v>
      </c>
      <c r="V41" s="201">
        <f t="shared" si="1"/>
        <v>2678.5924</v>
      </c>
      <c r="W41" s="201">
        <f t="shared" si="1"/>
        <v>2410.7331599999998</v>
      </c>
      <c r="X41" s="203">
        <f>'Vic Oct 2018'!AW35</f>
        <v>0</v>
      </c>
      <c r="Y41" s="204" t="str">
        <f>'Vic Oct 2018'!AX35</f>
        <v>n</v>
      </c>
      <c r="CI41" s="178"/>
      <c r="CJ41" s="178"/>
      <c r="CK41" s="178"/>
      <c r="CL41" s="178"/>
      <c r="CM41" s="178"/>
      <c r="CN41" s="178"/>
      <c r="CO41" s="178"/>
      <c r="CP41" s="178"/>
      <c r="CQ41" s="178"/>
      <c r="CR41" s="178"/>
      <c r="CS41" s="178"/>
      <c r="CT41" s="178"/>
      <c r="CU41" s="178"/>
      <c r="CV41" s="178"/>
      <c r="CW41" s="178"/>
      <c r="CX41" s="178"/>
      <c r="CY41" s="178"/>
      <c r="CZ41" s="178"/>
      <c r="DA41" s="178"/>
      <c r="DB41" s="178"/>
      <c r="DC41" s="178"/>
      <c r="DD41" s="178"/>
      <c r="DE41" s="178"/>
      <c r="DF41" s="178"/>
      <c r="DG41" s="178"/>
      <c r="DH41" s="178"/>
      <c r="DI41" s="178"/>
      <c r="DJ41" s="178"/>
      <c r="DK41" s="178"/>
      <c r="DL41" s="178"/>
      <c r="DM41" s="178"/>
      <c r="DN41" s="178"/>
      <c r="DO41" s="178"/>
      <c r="DP41" s="178"/>
      <c r="DQ41" s="178"/>
      <c r="DR41" s="178"/>
      <c r="DS41" s="178"/>
      <c r="DT41" s="178"/>
      <c r="DU41" s="178"/>
      <c r="DV41" s="178"/>
      <c r="DW41" s="178"/>
      <c r="DX41" s="178"/>
      <c r="DY41" s="178"/>
      <c r="DZ41" s="178"/>
      <c r="EA41" s="178"/>
      <c r="EB41" s="178"/>
      <c r="EC41" s="178"/>
      <c r="ED41" s="178"/>
      <c r="EE41" s="178"/>
      <c r="EF41" s="178"/>
      <c r="EG41" s="178"/>
      <c r="EH41" s="178"/>
      <c r="EI41" s="178"/>
      <c r="EJ41" s="178"/>
    </row>
    <row r="42" spans="1:140" ht="17" customHeight="1">
      <c r="A42" s="259"/>
      <c r="B42" s="116" t="str">
        <f>'Vic Oct 2018'!F36</f>
        <v>Covau</v>
      </c>
      <c r="C42" s="116" t="str">
        <f>'Vic Oct 2018'!G36</f>
        <v>Smart Saver</v>
      </c>
      <c r="D42" s="198">
        <f>365*'Vic Oct 2018'!H36/100</f>
        <v>328.5</v>
      </c>
      <c r="E42" s="199">
        <f>IF($C$5*'Vic Oct 2018'!AK36/'Vic Oct 2018'!AI36&gt;='Vic Oct 2018'!J36,('Vic Oct 2018'!J36*'Vic Oct 2018'!O36/100)*'Vic Oct 2018'!AI36,($C$5*'Vic Oct 2018'!AK36/'Vic Oct 2018'!AI36*'Vic Oct 2018'!O36/100)*'Vic Oct 2018'!AI36)</f>
        <v>396.00000000000011</v>
      </c>
      <c r="F42" s="200">
        <f>IF($C$5*'Vic Oct 2018'!AK36/'Vic Oct 2018'!AI36&lt;'Vic Oct 2018'!J36,0,IF($C$5*'Vic Oct 2018'!AK36/'Vic Oct 2018'!AI36&lt;='Vic Oct 2018'!K36,($C$5*'Vic Oct 2018'!AK36/'Vic Oct 2018'!AI36-'Vic Oct 2018'!J36)*('Vic Oct 2018'!P36/100)*'Vic Oct 2018'!AI36,('Vic Oct 2018'!K36-'Vic Oct 2018'!J36)*('Vic Oct 2018'!P36/100)*'Vic Oct 2018'!AI36))</f>
        <v>385.20000000000005</v>
      </c>
      <c r="G42" s="198">
        <f>IF($C$5*'Vic Oct 2018'!AK36/'Vic Oct 2018'!AI36&lt;'Vic Oct 2018'!K36,0,IF($C$5*'Vic Oct 2018'!AK36/'Vic Oct 2018'!AI36&lt;='Vic Oct 2018'!L36,($C$5*'Vic Oct 2018'!AK36/'Vic Oct 2018'!AI36-'Vic Oct 2018'!K36)*('Vic Oct 2018'!Q36/100)*'Vic Oct 2018'!AI36,('Vic Oct 2018'!L36-'Vic Oct 2018'!K36)*('Vic Oct 2018'!Q36/100)*'Vic Oct 2018'!AI36))</f>
        <v>282.80000000000007</v>
      </c>
      <c r="H42" s="199">
        <f>IF($C$5*'Vic Oct 2018'!AK36/'Vic Oct 2018'!AI36&lt;'Vic Oct 2018'!L36,0,IF($C$5*'Vic Oct 2018'!AK36/'Vic Oct 2018'!AI36&lt;='Vic Oct 2018'!M36,($C$5*'Vic Oct 2018'!AK36/'Vic Oct 2018'!AI36-'Vic Oct 2018'!L36)*('Vic Oct 2018'!R36/100)*'Vic Oct 2018'!AI36,('Vic Oct 2018'!M36-'Vic Oct 2018'!L36)*('Vic Oct 2018'!R36/100)*'Vic Oct 2018'!AI36))</f>
        <v>0</v>
      </c>
      <c r="I42" s="198">
        <f>IF(($C$5*'Vic Oct 2018'!AK36/'Vic Oct 2018'!AI36&gt;'Vic Oct 2018'!M36),($C$5*'Vic Oct 2018'!AK36/'Vic Oct 2018'!AI36-'Vic Oct 2018'!M36)*'Vic Oct 2018'!S36/100*'Vic Oct 2018'!AI36,0)</f>
        <v>0</v>
      </c>
      <c r="J42" s="198">
        <f>IF($C$5*'Vic Oct 2018'!AL36/'Vic Oct 2018'!AJ36&gt;='Vic Oct 2018'!J36,('Vic Oct 2018'!J36*'Vic Oct 2018'!U36/100)*'Vic Oct 2018'!AJ36,($C$5*'Vic Oct 2018'!AL36/'Vic Oct 2018'!AJ36*'Vic Oct 2018'!U36/100)*'Vic Oct 2018'!AJ36)</f>
        <v>396.00000000000011</v>
      </c>
      <c r="K42" s="198">
        <f>IF($C$5*'Vic Oct 2018'!AL36/'Vic Oct 2018'!AJ36&lt;'Vic Oct 2018'!J36,0,IF($C$5*'Vic Oct 2018'!AL36/'Vic Oct 2018'!AJ36&lt;='Vic Oct 2018'!K36,($C$5*'Vic Oct 2018'!AL36/'Vic Oct 2018'!AJ36-'Vic Oct 2018'!J36)*('Vic Oct 2018'!V36/100)*'Vic Oct 2018'!AJ36,('Vic Oct 2018'!K36-'Vic Oct 2018'!J36)*('Vic Oct 2018'!V36/100)*'Vic Oct 2018'!AJ36))</f>
        <v>368.99999999999994</v>
      </c>
      <c r="L42" s="198">
        <f>IF($C$5*'Vic Oct 2018'!AL36/'Vic Oct 2018'!AJ36&lt;'Vic Oct 2018'!K36,0,IF($C$5*'Vic Oct 2018'!AL36/'Vic Oct 2018'!AJ36&lt;='Vic Oct 2018'!L36,($C$5*'Vic Oct 2018'!AL36/'Vic Oct 2018'!AJ36-'Vic Oct 2018'!K36)*('Vic Oct 2018'!W36/100)*'Vic Oct 2018'!AJ36,('Vic Oct 2018'!L36-'Vic Oct 2018'!K36)*('Vic Oct 2018'!W36/100)*'Vic Oct 2018'!AJ36))</f>
        <v>266.00000000000006</v>
      </c>
      <c r="M42" s="198">
        <f>IF($C$5*'Vic Oct 2018'!AL36/'Vic Oct 2018'!AJ36&lt;'Vic Oct 2018'!L36,0,IF($C$5*'Vic Oct 2018'!AL36/'Vic Oct 2018'!AJ36&lt;='Vic Oct 2018'!M36,($C$5*'Vic Oct 2018'!AL36/'Vic Oct 2018'!AJ36-'Vic Oct 2018'!L36)*('Vic Oct 2018'!X36/100)*'Vic Oct 2018'!AJ36,('Vic Oct 2018'!M36-'Vic Oct 2018'!L36)*('Vic Oct 2018'!X36/100)*'Vic Oct 2018'!AJ36))</f>
        <v>0</v>
      </c>
      <c r="N42" s="198">
        <f>IF(($C$5*'Vic Oct 2018'!AL36/'Vic Oct 2018'!AJ36&gt;'Vic Oct 2018'!M36),($C$5*'Vic Oct 2018'!AL36/'Vic Oct 2018'!AJ36-'Vic Oct 2018'!M36)*'Vic Oct 2018'!Y36/100*'Vic Oct 2018'!AJ36,0)</f>
        <v>0</v>
      </c>
      <c r="O42" s="201">
        <f t="shared" si="0"/>
        <v>2423.5000000000005</v>
      </c>
      <c r="P42" s="202">
        <f>'Vic Oct 2018'!AM36</f>
        <v>0</v>
      </c>
      <c r="Q42" s="202">
        <f>'Vic Oct 2018'!AN36</f>
        <v>0</v>
      </c>
      <c r="R42" s="202">
        <f>'Vic Oct 2018'!AO36</f>
        <v>0</v>
      </c>
      <c r="S42" s="202">
        <f>'Vic Oct 2018'!AP36</f>
        <v>20</v>
      </c>
      <c r="T42" s="201">
        <f>O42</f>
        <v>2423.5000000000005</v>
      </c>
      <c r="U42" s="201">
        <f>(T42-(T42-D42)*S42/100)</f>
        <v>2004.5000000000005</v>
      </c>
      <c r="V42" s="201">
        <f t="shared" si="1"/>
        <v>2665.8500000000008</v>
      </c>
      <c r="W42" s="201">
        <f t="shared" si="1"/>
        <v>2204.9500000000007</v>
      </c>
      <c r="X42" s="203">
        <f>'Vic Oct 2018'!AW36</f>
        <v>0</v>
      </c>
      <c r="Y42" s="204" t="str">
        <f>'Vic Oct 2018'!AX36</f>
        <v>n</v>
      </c>
      <c r="CI42" s="178"/>
      <c r="CJ42" s="178"/>
      <c r="CK42" s="178"/>
      <c r="CL42" s="178"/>
      <c r="CM42" s="178"/>
      <c r="CN42" s="178"/>
      <c r="CO42" s="178"/>
      <c r="CP42" s="178"/>
      <c r="CQ42" s="178"/>
      <c r="CR42" s="178"/>
      <c r="CS42" s="178"/>
      <c r="CT42" s="178"/>
      <c r="CU42" s="178"/>
      <c r="CV42" s="178"/>
      <c r="CW42" s="178"/>
      <c r="CX42" s="178"/>
      <c r="CY42" s="178"/>
      <c r="CZ42" s="178"/>
      <c r="DA42" s="178"/>
      <c r="DB42" s="178"/>
      <c r="DC42" s="178"/>
      <c r="DD42" s="178"/>
      <c r="DE42" s="178"/>
      <c r="DF42" s="178"/>
      <c r="DG42" s="178"/>
      <c r="DH42" s="178"/>
      <c r="DI42" s="178"/>
      <c r="DJ42" s="178"/>
      <c r="DK42" s="178"/>
      <c r="DL42" s="178"/>
      <c r="DM42" s="178"/>
      <c r="DN42" s="178"/>
      <c r="DO42" s="178"/>
      <c r="DP42" s="178"/>
      <c r="DQ42" s="178"/>
      <c r="DR42" s="178"/>
      <c r="DS42" s="178"/>
      <c r="DT42" s="178"/>
      <c r="DU42" s="178"/>
      <c r="DV42" s="178"/>
      <c r="DW42" s="178"/>
      <c r="DX42" s="178"/>
      <c r="DY42" s="178"/>
      <c r="DZ42" s="178"/>
      <c r="EA42" s="178"/>
      <c r="EB42" s="178"/>
      <c r="EC42" s="178"/>
      <c r="ED42" s="178"/>
      <c r="EE42" s="178"/>
      <c r="EF42" s="178"/>
      <c r="EG42" s="178"/>
      <c r="EH42" s="178"/>
      <c r="EI42" s="178"/>
      <c r="EJ42" s="178"/>
    </row>
    <row r="43" spans="1:140" ht="17" customHeight="1">
      <c r="A43" s="259"/>
      <c r="B43" s="116" t="str">
        <f>'Vic Oct 2018'!F37</f>
        <v>EnergyAustralia</v>
      </c>
      <c r="C43" s="116" t="str">
        <f>'Vic Oct 2018'!G37</f>
        <v>Everyday Saver Business</v>
      </c>
      <c r="D43" s="198">
        <f>365*'Vic Oct 2018'!H37/100</f>
        <v>419.75</v>
      </c>
      <c r="E43" s="199">
        <f>IF($C$5*'Vic Oct 2018'!AK37/'Vic Oct 2018'!AI37&gt;='Vic Oct 2018'!J37,('Vic Oct 2018'!J37*'Vic Oct 2018'!O37/100)*'Vic Oct 2018'!AI37,($C$5*'Vic Oct 2018'!AK37/'Vic Oct 2018'!AI37*'Vic Oct 2018'!O37/100)*'Vic Oct 2018'!AI37)</f>
        <v>283.2</v>
      </c>
      <c r="F43" s="200">
        <f>IF($C$5*'Vic Oct 2018'!AK37/'Vic Oct 2018'!AI37&lt;'Vic Oct 2018'!J37,0,IF($C$5*'Vic Oct 2018'!AK37/'Vic Oct 2018'!AI37&lt;='Vic Oct 2018'!K37,($C$5*'Vic Oct 2018'!AK37/'Vic Oct 2018'!AI37-'Vic Oct 2018'!J37)*('Vic Oct 2018'!P37/100)*'Vic Oct 2018'!AI37,('Vic Oct 2018'!K37-'Vic Oct 2018'!J37)*('Vic Oct 2018'!P37/100)*'Vic Oct 2018'!AI37))</f>
        <v>268.8</v>
      </c>
      <c r="G43" s="198">
        <f>IF($C$5*'Vic Oct 2018'!AK37/'Vic Oct 2018'!AI37&lt;'Vic Oct 2018'!K37,0,IF($C$5*'Vic Oct 2018'!AK37/'Vic Oct 2018'!AI37&lt;='Vic Oct 2018'!L37,($C$5*'Vic Oct 2018'!AK37/'Vic Oct 2018'!AI37-'Vic Oct 2018'!K37)*('Vic Oct 2018'!Q37/100)*'Vic Oct 2018'!AI37,('Vic Oct 2018'!L37-'Vic Oct 2018'!K37)*('Vic Oct 2018'!Q37/100)*'Vic Oct 2018'!AI37))</f>
        <v>182.86799999999999</v>
      </c>
      <c r="H43" s="199">
        <f>IF($C$5*'Vic Oct 2018'!AK37/'Vic Oct 2018'!AI37&lt;'Vic Oct 2018'!L37,0,IF($C$5*'Vic Oct 2018'!AK37/'Vic Oct 2018'!AI37&lt;='Vic Oct 2018'!M37,($C$5*'Vic Oct 2018'!AK37/'Vic Oct 2018'!AI37-'Vic Oct 2018'!L37)*('Vic Oct 2018'!R37/100)*'Vic Oct 2018'!AI37,('Vic Oct 2018'!M37-'Vic Oct 2018'!L37)*('Vic Oct 2018'!R37/100)*'Vic Oct 2018'!AI37))</f>
        <v>0</v>
      </c>
      <c r="I43" s="198">
        <f>IF(($C$5*'Vic Oct 2018'!AK37/'Vic Oct 2018'!AI37&gt;'Vic Oct 2018'!M37),($C$5*'Vic Oct 2018'!AK37/'Vic Oct 2018'!AI37-'Vic Oct 2018'!M37)*'Vic Oct 2018'!S37/100*'Vic Oct 2018'!AI37,0)</f>
        <v>0</v>
      </c>
      <c r="J43" s="198">
        <f>IF($C$5*'Vic Oct 2018'!AL37/'Vic Oct 2018'!AJ37&gt;='Vic Oct 2018'!J37,('Vic Oct 2018'!J37*'Vic Oct 2018'!U37/100)*'Vic Oct 2018'!AJ37,($C$5*'Vic Oct 2018'!AL37/'Vic Oct 2018'!AJ37*'Vic Oct 2018'!U37/100)*'Vic Oct 2018'!AJ37)</f>
        <v>468</v>
      </c>
      <c r="K43" s="198">
        <f>IF($C$5*'Vic Oct 2018'!AL37/'Vic Oct 2018'!AJ37&lt;'Vic Oct 2018'!J37,0,IF($C$5*'Vic Oct 2018'!AL37/'Vic Oct 2018'!AJ37&lt;='Vic Oct 2018'!K37,($C$5*'Vic Oct 2018'!AL37/'Vic Oct 2018'!AJ37-'Vic Oct 2018'!J37)*('Vic Oct 2018'!V37/100)*'Vic Oct 2018'!AJ37,('Vic Oct 2018'!K37-'Vic Oct 2018'!J37)*('Vic Oct 2018'!V37/100)*'Vic Oct 2018'!AJ37))</f>
        <v>453.6</v>
      </c>
      <c r="L43" s="198">
        <f>IF($C$5*'Vic Oct 2018'!AL37/'Vic Oct 2018'!AJ37&lt;'Vic Oct 2018'!K37,0,IF($C$5*'Vic Oct 2018'!AL37/'Vic Oct 2018'!AJ37&lt;='Vic Oct 2018'!L37,($C$5*'Vic Oct 2018'!AL37/'Vic Oct 2018'!AJ37-'Vic Oct 2018'!K37)*('Vic Oct 2018'!W37/100)*'Vic Oct 2018'!AJ37,('Vic Oct 2018'!L37-'Vic Oct 2018'!K37)*('Vic Oct 2018'!W37/100)*'Vic Oct 2018'!AJ37))</f>
        <v>328.416</v>
      </c>
      <c r="M43" s="198">
        <f>IF($C$5*'Vic Oct 2018'!AL37/'Vic Oct 2018'!AJ37&lt;'Vic Oct 2018'!L37,0,IF($C$5*'Vic Oct 2018'!AL37/'Vic Oct 2018'!AJ37&lt;='Vic Oct 2018'!M37,($C$5*'Vic Oct 2018'!AL37/'Vic Oct 2018'!AJ37-'Vic Oct 2018'!L37)*('Vic Oct 2018'!X37/100)*'Vic Oct 2018'!AJ37,('Vic Oct 2018'!M37-'Vic Oct 2018'!L37)*('Vic Oct 2018'!X37/100)*'Vic Oct 2018'!AJ37))</f>
        <v>0</v>
      </c>
      <c r="N43" s="198">
        <f>IF(($C$5*'Vic Oct 2018'!AL37/'Vic Oct 2018'!AJ37&gt;'Vic Oct 2018'!M37),($C$5*'Vic Oct 2018'!AL37/'Vic Oct 2018'!AJ37-'Vic Oct 2018'!M37)*'Vic Oct 2018'!Y37/100*'Vic Oct 2018'!AJ37,0)</f>
        <v>0</v>
      </c>
      <c r="O43" s="201">
        <f t="shared" si="0"/>
        <v>2404.634</v>
      </c>
      <c r="P43" s="202">
        <f>'Vic Oct 2018'!AM37</f>
        <v>0</v>
      </c>
      <c r="Q43" s="202">
        <f>'Vic Oct 2018'!AN37</f>
        <v>22</v>
      </c>
      <c r="R43" s="202">
        <f>'Vic Oct 2018'!AO37</f>
        <v>0</v>
      </c>
      <c r="S43" s="202">
        <f>'Vic Oct 2018'!AP37</f>
        <v>0</v>
      </c>
      <c r="T43" s="201">
        <f>(O43-(O43-D43)*Q43/100)</f>
        <v>1967.9595199999999</v>
      </c>
      <c r="U43" s="201">
        <f t="shared" ref="U43:U48" si="6">T43</f>
        <v>1967.9595199999999</v>
      </c>
      <c r="V43" s="201">
        <f t="shared" si="1"/>
        <v>2164.7554719999998</v>
      </c>
      <c r="W43" s="201">
        <f t="shared" si="1"/>
        <v>2164.7554719999998</v>
      </c>
      <c r="X43" s="203">
        <f>'Vic Oct 2018'!AW37</f>
        <v>24</v>
      </c>
      <c r="Y43" s="204" t="str">
        <f>'Vic Oct 2018'!AX37</f>
        <v>y</v>
      </c>
      <c r="CI43" s="178"/>
      <c r="CJ43" s="178"/>
      <c r="CK43" s="178"/>
      <c r="CL43" s="178"/>
      <c r="CM43" s="178"/>
      <c r="CN43" s="178"/>
      <c r="CO43" s="178"/>
      <c r="CP43" s="178"/>
      <c r="CQ43" s="178"/>
      <c r="CR43" s="178"/>
      <c r="CS43" s="178"/>
      <c r="CT43" s="178"/>
      <c r="CU43" s="178"/>
      <c r="CV43" s="178"/>
      <c r="CW43" s="178"/>
      <c r="CX43" s="178"/>
      <c r="CY43" s="178"/>
      <c r="CZ43" s="178"/>
      <c r="DA43" s="178"/>
      <c r="DB43" s="178"/>
      <c r="DC43" s="178"/>
      <c r="DD43" s="178"/>
      <c r="DE43" s="178"/>
      <c r="DF43" s="178"/>
      <c r="DG43" s="178"/>
      <c r="DH43" s="178"/>
      <c r="DI43" s="178"/>
      <c r="DJ43" s="178"/>
      <c r="DK43" s="178"/>
      <c r="DL43" s="178"/>
      <c r="DM43" s="178"/>
      <c r="DN43" s="178"/>
      <c r="DO43" s="178"/>
      <c r="DP43" s="178"/>
      <c r="DQ43" s="178"/>
      <c r="DR43" s="178"/>
      <c r="DS43" s="178"/>
      <c r="DT43" s="178"/>
      <c r="DU43" s="178"/>
      <c r="DV43" s="178"/>
      <c r="DW43" s="178"/>
      <c r="DX43" s="178"/>
      <c r="DY43" s="178"/>
      <c r="DZ43" s="178"/>
      <c r="EA43" s="178"/>
      <c r="EB43" s="178"/>
      <c r="EC43" s="178"/>
      <c r="ED43" s="178"/>
      <c r="EE43" s="178"/>
      <c r="EF43" s="178"/>
      <c r="EG43" s="178"/>
      <c r="EH43" s="178"/>
      <c r="EI43" s="178"/>
      <c r="EJ43" s="178"/>
    </row>
    <row r="44" spans="1:140" ht="17" customHeight="1">
      <c r="A44" s="259"/>
      <c r="B44" s="116" t="str">
        <f>'Vic Oct 2018'!F38</f>
        <v>Lumo Energy</v>
      </c>
      <c r="C44" s="116" t="str">
        <f>'Vic Oct 2018'!G38</f>
        <v>Business Premium</v>
      </c>
      <c r="D44" s="198">
        <f>365*'Vic Oct 2018'!H38/100</f>
        <v>299.66499999999996</v>
      </c>
      <c r="E44" s="199">
        <f>IF($C$5*'Vic Oct 2018'!AK38/'Vic Oct 2018'!AI38&gt;='Vic Oct 2018'!J38,('Vic Oct 2018'!J38*'Vic Oct 2018'!O38/100)*'Vic Oct 2018'!AI38,($C$5*'Vic Oct 2018'!AK38/'Vic Oct 2018'!AI38*'Vic Oct 2018'!O38/100)*'Vic Oct 2018'!AI38)</f>
        <v>181.27340000000001</v>
      </c>
      <c r="F44" s="200">
        <f>IF($C$5*'Vic Oct 2018'!AK38/'Vic Oct 2018'!AI38&lt;'Vic Oct 2018'!J38,0,IF($C$5*'Vic Oct 2018'!AK38/'Vic Oct 2018'!AI38&lt;='Vic Oct 2018'!K38,($C$5*'Vic Oct 2018'!AK38/'Vic Oct 2018'!AI38-'Vic Oct 2018'!J38)*('Vic Oct 2018'!P38/100)*'Vic Oct 2018'!AI38,('Vic Oct 2018'!K38-'Vic Oct 2018'!J38)*('Vic Oct 2018'!P38/100)*'Vic Oct 2018'!AI38))</f>
        <v>175.19039999999998</v>
      </c>
      <c r="G44" s="198">
        <f>IF($C$5*'Vic Oct 2018'!AK38/'Vic Oct 2018'!AI38&lt;'Vic Oct 2018'!K38,0,IF($C$5*'Vic Oct 2018'!AK38/'Vic Oct 2018'!AI38&lt;='Vic Oct 2018'!L38,($C$5*'Vic Oct 2018'!AK38/'Vic Oct 2018'!AI38-'Vic Oct 2018'!K38)*('Vic Oct 2018'!Q38/100)*'Vic Oct 2018'!AI38,('Vic Oct 2018'!L38-'Vic Oct 2018'!K38)*('Vic Oct 2018'!Q38/100)*'Vic Oct 2018'!AI38))</f>
        <v>120.5732</v>
      </c>
      <c r="H44" s="199">
        <f>IF($C$5*'Vic Oct 2018'!AK38/'Vic Oct 2018'!AI38&lt;'Vic Oct 2018'!L38,0,IF($C$5*'Vic Oct 2018'!AK38/'Vic Oct 2018'!AI38&lt;='Vic Oct 2018'!M38,($C$5*'Vic Oct 2018'!AK38/'Vic Oct 2018'!AI38-'Vic Oct 2018'!L38)*('Vic Oct 2018'!R38/100)*'Vic Oct 2018'!AI38,('Vic Oct 2018'!M38-'Vic Oct 2018'!L38)*('Vic Oct 2018'!R38/100)*'Vic Oct 2018'!AI38))</f>
        <v>0</v>
      </c>
      <c r="I44" s="198">
        <f>IF(($C$5*'Vic Oct 2018'!AK38/'Vic Oct 2018'!AI38&gt;'Vic Oct 2018'!M38),($C$5*'Vic Oct 2018'!AK38/'Vic Oct 2018'!AI38-'Vic Oct 2018'!M38)*'Vic Oct 2018'!S38/100*'Vic Oct 2018'!AI38,0)</f>
        <v>0</v>
      </c>
      <c r="J44" s="198">
        <f>IF($C$5*'Vic Oct 2018'!AL38/'Vic Oct 2018'!AJ38&gt;='Vic Oct 2018'!J38,('Vic Oct 2018'!J38*'Vic Oct 2018'!U38/100)*'Vic Oct 2018'!AJ38,($C$5*'Vic Oct 2018'!AL38/'Vic Oct 2018'!AJ38*'Vic Oct 2018'!U38/100)*'Vic Oct 2018'!AJ38)</f>
        <v>323.61560000000003</v>
      </c>
      <c r="K44" s="198">
        <f>IF($C$5*'Vic Oct 2018'!AL38/'Vic Oct 2018'!AJ38&lt;'Vic Oct 2018'!J38,0,IF($C$5*'Vic Oct 2018'!AL38/'Vic Oct 2018'!AJ38&lt;='Vic Oct 2018'!K38,($C$5*'Vic Oct 2018'!AL38/'Vic Oct 2018'!AJ38-'Vic Oct 2018'!J38)*('Vic Oct 2018'!V38/100)*'Vic Oct 2018'!AJ38,('Vic Oct 2018'!K38-'Vic Oct 2018'!J38)*('Vic Oct 2018'!V38/100)*'Vic Oct 2018'!AJ38))</f>
        <v>318.74920000000003</v>
      </c>
      <c r="L44" s="198">
        <f>IF($C$5*'Vic Oct 2018'!AL38/'Vic Oct 2018'!AJ38&lt;'Vic Oct 2018'!K38,0,IF($C$5*'Vic Oct 2018'!AL38/'Vic Oct 2018'!AJ38&lt;='Vic Oct 2018'!L38,($C$5*'Vic Oct 2018'!AL38/'Vic Oct 2018'!AJ38-'Vic Oct 2018'!K38)*('Vic Oct 2018'!W38/100)*'Vic Oct 2018'!AJ38,('Vic Oct 2018'!L38-'Vic Oct 2018'!K38)*('Vic Oct 2018'!W38/100)*'Vic Oct 2018'!AJ38))</f>
        <v>228.54919999999998</v>
      </c>
      <c r="M44" s="198">
        <f>IF($C$5*'Vic Oct 2018'!AL38/'Vic Oct 2018'!AJ38&lt;'Vic Oct 2018'!L38,0,IF($C$5*'Vic Oct 2018'!AL38/'Vic Oct 2018'!AJ38&lt;='Vic Oct 2018'!M38,($C$5*'Vic Oct 2018'!AL38/'Vic Oct 2018'!AJ38-'Vic Oct 2018'!L38)*('Vic Oct 2018'!X38/100)*'Vic Oct 2018'!AJ38,('Vic Oct 2018'!M38-'Vic Oct 2018'!L38)*('Vic Oct 2018'!X38/100)*'Vic Oct 2018'!AJ38))</f>
        <v>0</v>
      </c>
      <c r="N44" s="198">
        <f>IF(($C$5*'Vic Oct 2018'!AL38/'Vic Oct 2018'!AJ38&gt;'Vic Oct 2018'!M38),($C$5*'Vic Oct 2018'!AL38/'Vic Oct 2018'!AJ38-'Vic Oct 2018'!M38)*'Vic Oct 2018'!Y38/100*'Vic Oct 2018'!AJ38,0)</f>
        <v>0</v>
      </c>
      <c r="O44" s="201">
        <f>SUM(D44:N44)</f>
        <v>1647.616</v>
      </c>
      <c r="P44" s="202">
        <f>'Vic Oct 2018'!AM38</f>
        <v>0</v>
      </c>
      <c r="Q44" s="202">
        <f>'Vic Oct 2018'!AN38</f>
        <v>0</v>
      </c>
      <c r="R44" s="202">
        <f>'Vic Oct 2018'!AO38</f>
        <v>0</v>
      </c>
      <c r="S44" s="202">
        <f>'Vic Oct 2018'!AP38</f>
        <v>0</v>
      </c>
      <c r="T44" s="201">
        <f>O44</f>
        <v>1647.616</v>
      </c>
      <c r="U44" s="201">
        <f t="shared" si="6"/>
        <v>1647.616</v>
      </c>
      <c r="V44" s="201">
        <f t="shared" si="1"/>
        <v>1812.3776</v>
      </c>
      <c r="W44" s="201">
        <f t="shared" si="1"/>
        <v>1812.3776</v>
      </c>
      <c r="X44" s="203">
        <f>'Vic Oct 2018'!AW38</f>
        <v>36</v>
      </c>
      <c r="Y44" s="204" t="str">
        <f>'Vic Oct 2018'!AX38</f>
        <v>n</v>
      </c>
      <c r="CI44" s="178"/>
      <c r="CJ44" s="178"/>
      <c r="CK44" s="178"/>
      <c r="CL44" s="178"/>
      <c r="CM44" s="178"/>
      <c r="CN44" s="178"/>
      <c r="CO44" s="178"/>
      <c r="CP44" s="178"/>
      <c r="CQ44" s="178"/>
      <c r="CR44" s="178"/>
      <c r="CS44" s="178"/>
      <c r="CT44" s="178"/>
      <c r="CU44" s="178"/>
      <c r="CV44" s="178"/>
      <c r="CW44" s="178"/>
      <c r="CX44" s="178"/>
      <c r="CY44" s="178"/>
      <c r="CZ44" s="178"/>
      <c r="DA44" s="178"/>
      <c r="DB44" s="178"/>
      <c r="DC44" s="178"/>
      <c r="DD44" s="178"/>
      <c r="DE44" s="178"/>
      <c r="DF44" s="178"/>
      <c r="DG44" s="178"/>
      <c r="DH44" s="178"/>
      <c r="DI44" s="178"/>
      <c r="DJ44" s="178"/>
      <c r="DK44" s="178"/>
      <c r="DL44" s="178"/>
      <c r="DM44" s="178"/>
      <c r="DN44" s="178"/>
      <c r="DO44" s="178"/>
      <c r="DP44" s="178"/>
      <c r="DQ44" s="178"/>
      <c r="DR44" s="178"/>
      <c r="DS44" s="178"/>
      <c r="DT44" s="178"/>
      <c r="DU44" s="178"/>
      <c r="DV44" s="178"/>
      <c r="DW44" s="178"/>
      <c r="DX44" s="178"/>
      <c r="DY44" s="178"/>
      <c r="DZ44" s="178"/>
      <c r="EA44" s="178"/>
      <c r="EB44" s="178"/>
      <c r="EC44" s="178"/>
      <c r="ED44" s="178"/>
      <c r="EE44" s="178"/>
      <c r="EF44" s="178"/>
      <c r="EG44" s="178"/>
      <c r="EH44" s="178"/>
      <c r="EI44" s="178"/>
      <c r="EJ44" s="178"/>
    </row>
    <row r="45" spans="1:140" ht="17" customHeight="1">
      <c r="A45" s="259"/>
      <c r="B45" s="116" t="str">
        <f>'Vic Oct 2018'!F39</f>
        <v>Momentum Energy</v>
      </c>
      <c r="C45" s="116" t="str">
        <f>'Vic Oct 2018'!G39</f>
        <v>Market offer</v>
      </c>
      <c r="D45" s="198">
        <f>365*'Vic Oct 2018'!H39/100</f>
        <v>356.16699999999997</v>
      </c>
      <c r="E45" s="199">
        <f>IF($C$5*'Vic Oct 2018'!AK39/'Vic Oct 2018'!AI39&gt;='Vic Oct 2018'!J39,('Vic Oct 2018'!J39*'Vic Oct 2018'!O39/100)*'Vic Oct 2018'!AI39,($C$5*'Vic Oct 2018'!AK39/'Vic Oct 2018'!AI39*'Vic Oct 2018'!O39/100)*'Vic Oct 2018'!AI39)</f>
        <v>180</v>
      </c>
      <c r="F45" s="200">
        <f>IF($C$5*'Vic Oct 2018'!AK39/'Vic Oct 2018'!AI39&lt;'Vic Oct 2018'!J39,0,IF($C$5*'Vic Oct 2018'!AK39/'Vic Oct 2018'!AI39&lt;='Vic Oct 2018'!K39,($C$5*'Vic Oct 2018'!AK39/'Vic Oct 2018'!AI39-'Vic Oct 2018'!J39)*('Vic Oct 2018'!P39/100)*'Vic Oct 2018'!AI39,('Vic Oct 2018'!K39-'Vic Oct 2018'!J39)*('Vic Oct 2018'!P39/100)*'Vic Oct 2018'!AI39))</f>
        <v>176.4</v>
      </c>
      <c r="G45" s="198">
        <f>IF($C$5*'Vic Oct 2018'!AK39/'Vic Oct 2018'!AI39&lt;'Vic Oct 2018'!K39,0,IF($C$5*'Vic Oct 2018'!AK39/'Vic Oct 2018'!AI39&lt;='Vic Oct 2018'!L39,($C$5*'Vic Oct 2018'!AK39/'Vic Oct 2018'!AI39-'Vic Oct 2018'!K39)*('Vic Oct 2018'!Q39/100)*'Vic Oct 2018'!AI39,('Vic Oct 2018'!L39-'Vic Oct 2018'!K39)*('Vic Oct 2018'!Q39/100)*'Vic Oct 2018'!AI39))</f>
        <v>131.553</v>
      </c>
      <c r="H45" s="199">
        <f>IF($C$5*'Vic Oct 2018'!AK39/'Vic Oct 2018'!AI39&lt;'Vic Oct 2018'!L39,0,IF($C$5*'Vic Oct 2018'!AK39/'Vic Oct 2018'!AI39&lt;='Vic Oct 2018'!M39,($C$5*'Vic Oct 2018'!AK39/'Vic Oct 2018'!AI39-'Vic Oct 2018'!L39)*('Vic Oct 2018'!R39/100)*'Vic Oct 2018'!AI39,('Vic Oct 2018'!M39-'Vic Oct 2018'!L39)*('Vic Oct 2018'!R39/100)*'Vic Oct 2018'!AI39))</f>
        <v>0</v>
      </c>
      <c r="I45" s="198">
        <f>IF(($C$5*'Vic Oct 2018'!AK39/'Vic Oct 2018'!AI39&gt;'Vic Oct 2018'!M39),($C$5*'Vic Oct 2018'!AK39/'Vic Oct 2018'!AI39-'Vic Oct 2018'!M39)*'Vic Oct 2018'!S39/100*'Vic Oct 2018'!AI39,0)</f>
        <v>0</v>
      </c>
      <c r="J45" s="198">
        <f>IF($C$5*'Vic Oct 2018'!AL39/'Vic Oct 2018'!AJ39&gt;='Vic Oct 2018'!J39,('Vic Oct 2018'!J39*'Vic Oct 2018'!U39/100)*'Vic Oct 2018'!AJ39,($C$5*'Vic Oct 2018'!AL39/'Vic Oct 2018'!AJ39*'Vic Oct 2018'!U39/100)*'Vic Oct 2018'!AJ39)</f>
        <v>324.00000000000006</v>
      </c>
      <c r="K45" s="198">
        <f>IF($C$5*'Vic Oct 2018'!AL39/'Vic Oct 2018'!AJ39&lt;'Vic Oct 2018'!J39,0,IF($C$5*'Vic Oct 2018'!AL39/'Vic Oct 2018'!AJ39&lt;='Vic Oct 2018'!K39,($C$5*'Vic Oct 2018'!AL39/'Vic Oct 2018'!AJ39-'Vic Oct 2018'!J39)*('Vic Oct 2018'!V39/100)*'Vic Oct 2018'!AJ39,('Vic Oct 2018'!K39-'Vic Oct 2018'!J39)*('Vic Oct 2018'!V39/100)*'Vic Oct 2018'!AJ39))</f>
        <v>321.60000000000002</v>
      </c>
      <c r="L45" s="198">
        <f>IF($C$5*'Vic Oct 2018'!AL39/'Vic Oct 2018'!AJ39&lt;'Vic Oct 2018'!K39,0,IF($C$5*'Vic Oct 2018'!AL39/'Vic Oct 2018'!AJ39&lt;='Vic Oct 2018'!L39,($C$5*'Vic Oct 2018'!AL39/'Vic Oct 2018'!AJ39-'Vic Oct 2018'!K39)*('Vic Oct 2018'!W39/100)*'Vic Oct 2018'!AJ39,('Vic Oct 2018'!L39-'Vic Oct 2018'!K39)*('Vic Oct 2018'!W39/100)*'Vic Oct 2018'!AJ39))</f>
        <v>244.446</v>
      </c>
      <c r="M45" s="198">
        <f>IF($C$5*'Vic Oct 2018'!AL39/'Vic Oct 2018'!AJ39&lt;'Vic Oct 2018'!L39,0,IF($C$5*'Vic Oct 2018'!AL39/'Vic Oct 2018'!AJ39&lt;='Vic Oct 2018'!M39,($C$5*'Vic Oct 2018'!AL39/'Vic Oct 2018'!AJ39-'Vic Oct 2018'!L39)*('Vic Oct 2018'!X39/100)*'Vic Oct 2018'!AJ39,('Vic Oct 2018'!M39-'Vic Oct 2018'!L39)*('Vic Oct 2018'!X39/100)*'Vic Oct 2018'!AJ39))</f>
        <v>0</v>
      </c>
      <c r="N45" s="198">
        <f>IF(($C$5*'Vic Oct 2018'!AL39/'Vic Oct 2018'!AJ39&gt;'Vic Oct 2018'!M39),($C$5*'Vic Oct 2018'!AL39/'Vic Oct 2018'!AJ39-'Vic Oct 2018'!M39)*'Vic Oct 2018'!Y39/100*'Vic Oct 2018'!AJ39,0)</f>
        <v>0</v>
      </c>
      <c r="O45" s="201">
        <f t="shared" si="0"/>
        <v>1734.1659999999997</v>
      </c>
      <c r="P45" s="202">
        <f>'Vic Oct 2018'!AM39</f>
        <v>0</v>
      </c>
      <c r="Q45" s="202">
        <f>'Vic Oct 2018'!AN39</f>
        <v>0</v>
      </c>
      <c r="R45" s="202">
        <f>'Vic Oct 2018'!AO39</f>
        <v>0</v>
      </c>
      <c r="S45" s="202">
        <f>'Vic Oct 2018'!AP39</f>
        <v>0</v>
      </c>
      <c r="T45" s="201">
        <f>O45</f>
        <v>1734.1659999999997</v>
      </c>
      <c r="U45" s="201">
        <f t="shared" si="6"/>
        <v>1734.1659999999997</v>
      </c>
      <c r="V45" s="201">
        <f t="shared" si="1"/>
        <v>1907.5825999999997</v>
      </c>
      <c r="W45" s="201">
        <f t="shared" si="1"/>
        <v>1907.5825999999997</v>
      </c>
      <c r="X45" s="203">
        <f>'Vic Oct 2018'!AW39</f>
        <v>0</v>
      </c>
      <c r="Y45" s="204" t="str">
        <f>'Vic Oct 2018'!AX39</f>
        <v>n</v>
      </c>
      <c r="CI45" s="178"/>
      <c r="CJ45" s="178"/>
      <c r="CK45" s="178"/>
      <c r="CL45" s="178"/>
      <c r="CM45" s="178"/>
      <c r="CN45" s="178"/>
      <c r="CO45" s="178"/>
      <c r="CP45" s="178"/>
      <c r="CQ45" s="178"/>
      <c r="CR45" s="178"/>
      <c r="CS45" s="178"/>
      <c r="CT45" s="178"/>
      <c r="CU45" s="178"/>
      <c r="CV45" s="178"/>
      <c r="CW45" s="178"/>
      <c r="CX45" s="178"/>
      <c r="CY45" s="178"/>
      <c r="CZ45" s="178"/>
      <c r="DA45" s="178"/>
      <c r="DB45" s="178"/>
      <c r="DC45" s="178"/>
      <c r="DD45" s="178"/>
      <c r="DE45" s="178"/>
      <c r="DF45" s="178"/>
      <c r="DG45" s="178"/>
      <c r="DH45" s="178"/>
      <c r="DI45" s="178"/>
      <c r="DJ45" s="178"/>
      <c r="DK45" s="178"/>
      <c r="DL45" s="178"/>
      <c r="DM45" s="178"/>
      <c r="DN45" s="178"/>
      <c r="DO45" s="178"/>
      <c r="DP45" s="178"/>
      <c r="DQ45" s="178"/>
      <c r="DR45" s="178"/>
      <c r="DS45" s="178"/>
      <c r="DT45" s="178"/>
      <c r="DU45" s="178"/>
      <c r="DV45" s="178"/>
      <c r="DW45" s="178"/>
      <c r="DX45" s="178"/>
      <c r="DY45" s="178"/>
      <c r="DZ45" s="178"/>
      <c r="EA45" s="178"/>
      <c r="EB45" s="178"/>
      <c r="EC45" s="178"/>
      <c r="ED45" s="178"/>
      <c r="EE45" s="178"/>
      <c r="EF45" s="178"/>
      <c r="EG45" s="178"/>
      <c r="EH45" s="178"/>
      <c r="EI45" s="178"/>
      <c r="EJ45" s="178"/>
    </row>
    <row r="46" spans="1:140" s="182" customFormat="1" ht="17" customHeight="1">
      <c r="A46" s="259"/>
      <c r="B46" s="116" t="str">
        <f>'Vic Oct 2018'!F40</f>
        <v>Origin Energy</v>
      </c>
      <c r="C46" s="116" t="str">
        <f>'Vic Oct 2018'!G40</f>
        <v>Business Saver</v>
      </c>
      <c r="D46" s="198">
        <f>365*'Vic Oct 2018'!H40/100</f>
        <v>335.8</v>
      </c>
      <c r="E46" s="199">
        <f>IF($C$5*'Vic Oct 2018'!AK40/'Vic Oct 2018'!AI40&gt;='Vic Oct 2018'!J40,('Vic Oct 2018'!J40*'Vic Oct 2018'!O40/100)*'Vic Oct 2018'!AI40,($C$5*'Vic Oct 2018'!AK40/'Vic Oct 2018'!AI40*'Vic Oct 2018'!O40/100)*'Vic Oct 2018'!AI40)</f>
        <v>599.94000000000005</v>
      </c>
      <c r="F46" s="200">
        <f>IF($C$5*'Vic Oct 2018'!AK40/'Vic Oct 2018'!AI40&lt;'Vic Oct 2018'!J40,0,IF($C$5*'Vic Oct 2018'!AK40/'Vic Oct 2018'!AI40&lt;='Vic Oct 2018'!K40,($C$5*'Vic Oct 2018'!AK40/'Vic Oct 2018'!AI40-'Vic Oct 2018'!J40)*('Vic Oct 2018'!P40/100)*'Vic Oct 2018'!AI40,('Vic Oct 2018'!K40-'Vic Oct 2018'!J40)*('Vic Oct 2018'!P40/100)*'Vic Oct 2018'!AI40))</f>
        <v>0</v>
      </c>
      <c r="G46" s="198">
        <f>IF($C$5*'Vic Oct 2018'!AK40/'Vic Oct 2018'!AI40&lt;'Vic Oct 2018'!K40,0,IF($C$5*'Vic Oct 2018'!AK40/'Vic Oct 2018'!AI40&lt;='Vic Oct 2018'!L40,($C$5*'Vic Oct 2018'!AK40/'Vic Oct 2018'!AI40-'Vic Oct 2018'!K40)*('Vic Oct 2018'!Q40/100)*'Vic Oct 2018'!AI40,('Vic Oct 2018'!L40-'Vic Oct 2018'!K40)*('Vic Oct 2018'!Q40/100)*'Vic Oct 2018'!AI40))</f>
        <v>0</v>
      </c>
      <c r="H46" s="199">
        <f>IF($C$5*'Vic Oct 2018'!AK40/'Vic Oct 2018'!AI40&lt;'Vic Oct 2018'!L40,0,IF($C$5*'Vic Oct 2018'!AK40/'Vic Oct 2018'!AI40&lt;='Vic Oct 2018'!M40,($C$5*'Vic Oct 2018'!AK40/'Vic Oct 2018'!AI40-'Vic Oct 2018'!L40)*('Vic Oct 2018'!R40/100)*'Vic Oct 2018'!AI40,('Vic Oct 2018'!M40-'Vic Oct 2018'!L40)*('Vic Oct 2018'!R40/100)*'Vic Oct 2018'!AI40))</f>
        <v>0</v>
      </c>
      <c r="I46" s="198">
        <f>IF(($C$5*'Vic Oct 2018'!AK40/'Vic Oct 2018'!AI40&gt;'Vic Oct 2018'!M40),($C$5*'Vic Oct 2018'!AK40/'Vic Oct 2018'!AI40-'Vic Oct 2018'!M40)*'Vic Oct 2018'!S40/100*'Vic Oct 2018'!AI40,0)</f>
        <v>0</v>
      </c>
      <c r="J46" s="198">
        <f>IF($C$5*'Vic Oct 2018'!AL40/'Vic Oct 2018'!AJ40&gt;='Vic Oct 2018'!J40,('Vic Oct 2018'!J40*'Vic Oct 2018'!U40/100)*'Vic Oct 2018'!AJ40,($C$5*'Vic Oct 2018'!AL40/'Vic Oct 2018'!AJ40*'Vic Oct 2018'!U40/100)*'Vic Oct 2018'!AJ40)</f>
        <v>1099.8900000000001</v>
      </c>
      <c r="K46" s="198">
        <f>IF($C$5*'Vic Oct 2018'!AL40/'Vic Oct 2018'!AJ40&lt;'Vic Oct 2018'!J40,0,IF($C$5*'Vic Oct 2018'!AL40/'Vic Oct 2018'!AJ40&lt;='Vic Oct 2018'!K40,($C$5*'Vic Oct 2018'!AL40/'Vic Oct 2018'!AJ40-'Vic Oct 2018'!J40)*('Vic Oct 2018'!V40/100)*'Vic Oct 2018'!AJ40,('Vic Oct 2018'!K40-'Vic Oct 2018'!J40)*('Vic Oct 2018'!V40/100)*'Vic Oct 2018'!AJ40))</f>
        <v>0</v>
      </c>
      <c r="L46" s="198">
        <f>IF($C$5*'Vic Oct 2018'!AL40/'Vic Oct 2018'!AJ40&lt;'Vic Oct 2018'!K40,0,IF($C$5*'Vic Oct 2018'!AL40/'Vic Oct 2018'!AJ40&lt;='Vic Oct 2018'!L40,($C$5*'Vic Oct 2018'!AL40/'Vic Oct 2018'!AJ40-'Vic Oct 2018'!K40)*('Vic Oct 2018'!W40/100)*'Vic Oct 2018'!AJ40,('Vic Oct 2018'!L40-'Vic Oct 2018'!K40)*('Vic Oct 2018'!W40/100)*'Vic Oct 2018'!AJ40))</f>
        <v>0</v>
      </c>
      <c r="M46" s="198">
        <f>IF($C$5*'Vic Oct 2018'!AL40/'Vic Oct 2018'!AJ40&lt;'Vic Oct 2018'!L40,0,IF($C$5*'Vic Oct 2018'!AL40/'Vic Oct 2018'!AJ40&lt;='Vic Oct 2018'!M40,($C$5*'Vic Oct 2018'!AL40/'Vic Oct 2018'!AJ40-'Vic Oct 2018'!L40)*('Vic Oct 2018'!X40/100)*'Vic Oct 2018'!AJ40,('Vic Oct 2018'!M40-'Vic Oct 2018'!L40)*('Vic Oct 2018'!X40/100)*'Vic Oct 2018'!AJ40))</f>
        <v>0</v>
      </c>
      <c r="N46" s="198">
        <f>IF(($C$5*'Vic Oct 2018'!AL40/'Vic Oct 2018'!AJ40&gt;'Vic Oct 2018'!M40),($C$5*'Vic Oct 2018'!AL40/'Vic Oct 2018'!AJ40-'Vic Oct 2018'!M40)*'Vic Oct 2018'!Y40/100*'Vic Oct 2018'!AJ40,0)</f>
        <v>0</v>
      </c>
      <c r="O46" s="201">
        <f t="shared" si="0"/>
        <v>2035.63</v>
      </c>
      <c r="P46" s="202">
        <f>'Vic Oct 2018'!AM40</f>
        <v>0</v>
      </c>
      <c r="Q46" s="202">
        <f>'Vic Oct 2018'!AN40</f>
        <v>15</v>
      </c>
      <c r="R46" s="202">
        <f>'Vic Oct 2018'!AO40</f>
        <v>0</v>
      </c>
      <c r="S46" s="202">
        <f>'Vic Oct 2018'!AP40</f>
        <v>0</v>
      </c>
      <c r="T46" s="201">
        <f>(O46-(O46-D46)*Q46/100)</f>
        <v>1780.6555000000001</v>
      </c>
      <c r="U46" s="201">
        <f t="shared" si="6"/>
        <v>1780.6555000000001</v>
      </c>
      <c r="V46" s="201">
        <f t="shared" si="1"/>
        <v>1958.7210500000003</v>
      </c>
      <c r="W46" s="201">
        <f t="shared" si="1"/>
        <v>1958.7210500000003</v>
      </c>
      <c r="X46" s="203">
        <f>'Vic Oct 2018'!AW40</f>
        <v>12</v>
      </c>
      <c r="Y46" s="204" t="str">
        <f>'Vic Oct 2018'!AX40</f>
        <v>y</v>
      </c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5"/>
      <c r="BP46" s="175"/>
      <c r="BQ46" s="175"/>
      <c r="BR46" s="175"/>
      <c r="BS46" s="175"/>
      <c r="BT46" s="175"/>
      <c r="BU46" s="175"/>
      <c r="BV46" s="175"/>
      <c r="BW46" s="175"/>
      <c r="BX46" s="175"/>
      <c r="BY46" s="175"/>
      <c r="BZ46" s="175"/>
      <c r="CA46" s="175"/>
      <c r="CB46" s="175"/>
      <c r="CC46" s="175"/>
      <c r="CD46" s="175"/>
      <c r="CE46" s="175"/>
      <c r="CF46" s="175"/>
      <c r="CG46" s="175"/>
      <c r="CH46" s="175"/>
      <c r="CI46" s="181"/>
      <c r="CJ46" s="181"/>
      <c r="CK46" s="181"/>
      <c r="CL46" s="181"/>
      <c r="CM46" s="181"/>
      <c r="CN46" s="181"/>
      <c r="CO46" s="181"/>
      <c r="CP46" s="181"/>
      <c r="CQ46" s="181"/>
      <c r="CR46" s="181"/>
      <c r="CS46" s="181"/>
      <c r="CT46" s="181"/>
      <c r="CU46" s="181"/>
      <c r="CV46" s="181"/>
      <c r="CW46" s="181"/>
      <c r="CX46" s="181"/>
      <c r="CY46" s="181"/>
      <c r="CZ46" s="181"/>
      <c r="DA46" s="181"/>
      <c r="DB46" s="181"/>
      <c r="DC46" s="181"/>
      <c r="DD46" s="181"/>
      <c r="DE46" s="181"/>
      <c r="DF46" s="181"/>
      <c r="DG46" s="181"/>
      <c r="DH46" s="181"/>
      <c r="DI46" s="181"/>
      <c r="DJ46" s="181"/>
      <c r="DK46" s="181"/>
      <c r="DL46" s="181"/>
      <c r="DM46" s="181"/>
      <c r="DN46" s="181"/>
      <c r="DO46" s="181"/>
      <c r="DP46" s="181"/>
      <c r="DQ46" s="181"/>
      <c r="DR46" s="181"/>
      <c r="DS46" s="181"/>
      <c r="DT46" s="181"/>
      <c r="DU46" s="181"/>
      <c r="DV46" s="181"/>
      <c r="DW46" s="181"/>
      <c r="DX46" s="181"/>
      <c r="DY46" s="181"/>
      <c r="DZ46" s="181"/>
      <c r="EA46" s="181"/>
      <c r="EB46" s="181"/>
      <c r="EC46" s="181"/>
      <c r="ED46" s="181"/>
      <c r="EE46" s="181"/>
      <c r="EF46" s="181"/>
      <c r="EG46" s="181"/>
      <c r="EH46" s="181"/>
      <c r="EI46" s="181"/>
      <c r="EJ46" s="181"/>
    </row>
    <row r="47" spans="1:140" s="182" customFormat="1" ht="17" customHeight="1" thickBot="1">
      <c r="A47" s="260"/>
      <c r="B47" s="221" t="str">
        <f>'Vic Oct 2018'!F41</f>
        <v>Simply Energy</v>
      </c>
      <c r="C47" s="221" t="str">
        <f>'Vic Oct 2018'!G41</f>
        <v>Business Save</v>
      </c>
      <c r="D47" s="115">
        <f>365*'Vic Oct 2018'!H41/100</f>
        <v>232.43200000000002</v>
      </c>
      <c r="E47" s="113">
        <f>IF($C$5*'Vic Oct 2018'!AK41/'Vic Oct 2018'!AI41&gt;='Vic Oct 2018'!J41,('Vic Oct 2018'!J41*'Vic Oct 2018'!O41/100)*'Vic Oct 2018'!AI41,($C$5*'Vic Oct 2018'!AK41/'Vic Oct 2018'!AI41*'Vic Oct 2018'!O41/100)*'Vic Oct 2018'!AI41)</f>
        <v>336.9982</v>
      </c>
      <c r="F47" s="114">
        <f>IF($C$5*'Vic Oct 2018'!AK41/'Vic Oct 2018'!AI41&lt;'Vic Oct 2018'!J41,0,IF($C$5*'Vic Oct 2018'!AK41/'Vic Oct 2018'!AI41&lt;='Vic Oct 2018'!K41,($C$5*'Vic Oct 2018'!AK41/'Vic Oct 2018'!AI41-'Vic Oct 2018'!J41)*('Vic Oct 2018'!P41/100)*'Vic Oct 2018'!AI41,('Vic Oct 2018'!K41-'Vic Oct 2018'!J41)*('Vic Oct 2018'!P41/100)*'Vic Oct 2018'!AI41))</f>
        <v>326.04880000000003</v>
      </c>
      <c r="G47" s="115">
        <f>IF($C$5*'Vic Oct 2018'!AK41/'Vic Oct 2018'!AI41&lt;'Vic Oct 2018'!K41,0,IF($C$5*'Vic Oct 2018'!AK41/'Vic Oct 2018'!AI41&lt;='Vic Oct 2018'!L41,($C$5*'Vic Oct 2018'!AK41/'Vic Oct 2018'!AI41-'Vic Oct 2018'!K41)*('Vic Oct 2018'!Q41/100)*'Vic Oct 2018'!AI41,('Vic Oct 2018'!L41-'Vic Oct 2018'!K41)*('Vic Oct 2018'!Q41/100)*'Vic Oct 2018'!AI41))</f>
        <v>221.35079999999999</v>
      </c>
      <c r="H47" s="113">
        <f>IF($C$5*'Vic Oct 2018'!AK41/'Vic Oct 2018'!AI41&lt;'Vic Oct 2018'!L41,0,IF($C$5*'Vic Oct 2018'!AK41/'Vic Oct 2018'!AI41&lt;='Vic Oct 2018'!M41,($C$5*'Vic Oct 2018'!AK41/'Vic Oct 2018'!AI41-'Vic Oct 2018'!L41)*('Vic Oct 2018'!R41/100)*'Vic Oct 2018'!AI41,('Vic Oct 2018'!M41-'Vic Oct 2018'!L41)*('Vic Oct 2018'!R41/100)*'Vic Oct 2018'!AI41))</f>
        <v>0</v>
      </c>
      <c r="I47" s="115">
        <f>IF(($C$5*'Vic Oct 2018'!AK41/'Vic Oct 2018'!AI41&gt;'Vic Oct 2018'!M41),($C$5*'Vic Oct 2018'!AK41/'Vic Oct 2018'!AI41-'Vic Oct 2018'!M41)*'Vic Oct 2018'!S41/100*'Vic Oct 2018'!AI41,0)</f>
        <v>0</v>
      </c>
      <c r="J47" s="115">
        <f>IF($C$5*'Vic Oct 2018'!AL41/'Vic Oct 2018'!AJ41&gt;='Vic Oct 2018'!J41,('Vic Oct 2018'!J41*'Vic Oct 2018'!U41/100)*'Vic Oct 2018'!AJ41,($C$5*'Vic Oct 2018'!AL41/'Vic Oct 2018'!AJ41*'Vic Oct 2018'!U41/100)*'Vic Oct 2018'!AJ41)</f>
        <v>593.70080000000007</v>
      </c>
      <c r="K47" s="115">
        <f>IF($C$5*'Vic Oct 2018'!AL41/'Vic Oct 2018'!AJ41&lt;'Vic Oct 2018'!J41,0,IF($C$5*'Vic Oct 2018'!AL41/'Vic Oct 2018'!AJ41&lt;='Vic Oct 2018'!K41,($C$5*'Vic Oct 2018'!AL41/'Vic Oct 2018'!AJ41-'Vic Oct 2018'!J41)*('Vic Oct 2018'!V41/100)*'Vic Oct 2018'!AJ41,('Vic Oct 2018'!K41-'Vic Oct 2018'!J41)*('Vic Oct 2018'!V41/100)*'Vic Oct 2018'!AJ41))</f>
        <v>583.96799999999996</v>
      </c>
      <c r="L47" s="115">
        <f>IF($C$5*'Vic Oct 2018'!AL41/'Vic Oct 2018'!AJ41&lt;'Vic Oct 2018'!K41,0,IF($C$5*'Vic Oct 2018'!AL41/'Vic Oct 2018'!AJ41&lt;='Vic Oct 2018'!L41,($C$5*'Vic Oct 2018'!AL41/'Vic Oct 2018'!AJ41-'Vic Oct 2018'!K41)*('Vic Oct 2018'!W41/100)*'Vic Oct 2018'!AJ41,('Vic Oct 2018'!L41-'Vic Oct 2018'!K41)*('Vic Oct 2018'!W41/100)*'Vic Oct 2018'!AJ41))</f>
        <v>415.70759999999996</v>
      </c>
      <c r="M47" s="115">
        <f>IF($C$5*'Vic Oct 2018'!AL41/'Vic Oct 2018'!AJ41&lt;'Vic Oct 2018'!L41,0,IF($C$5*'Vic Oct 2018'!AL41/'Vic Oct 2018'!AJ41&lt;='Vic Oct 2018'!M41,($C$5*'Vic Oct 2018'!AL41/'Vic Oct 2018'!AJ41-'Vic Oct 2018'!L41)*('Vic Oct 2018'!X41/100)*'Vic Oct 2018'!AJ41,('Vic Oct 2018'!M41-'Vic Oct 2018'!L41)*('Vic Oct 2018'!X41/100)*'Vic Oct 2018'!AJ41))</f>
        <v>0</v>
      </c>
      <c r="N47" s="115">
        <f>IF(($C$5*'Vic Oct 2018'!AL41/'Vic Oct 2018'!AJ41&gt;'Vic Oct 2018'!M41),($C$5*'Vic Oct 2018'!AL41/'Vic Oct 2018'!AJ41-'Vic Oct 2018'!M41)*'Vic Oct 2018'!Y41/100*'Vic Oct 2018'!AJ41,0)</f>
        <v>0</v>
      </c>
      <c r="O47" s="222">
        <f t="shared" si="0"/>
        <v>2710.2061999999996</v>
      </c>
      <c r="P47" s="223">
        <f>'Vic Oct 2018'!AM41</f>
        <v>0</v>
      </c>
      <c r="Q47" s="223">
        <f>'Vic Oct 2018'!AN41</f>
        <v>30</v>
      </c>
      <c r="R47" s="223">
        <f>'Vic Oct 2018'!AO41</f>
        <v>0</v>
      </c>
      <c r="S47" s="223">
        <f>'Vic Oct 2018'!AP41</f>
        <v>0</v>
      </c>
      <c r="T47" s="222">
        <f>(O47-(O47-D47)*Q47/100)</f>
        <v>1966.8739399999997</v>
      </c>
      <c r="U47" s="222">
        <f t="shared" si="6"/>
        <v>1966.8739399999997</v>
      </c>
      <c r="V47" s="222">
        <f t="shared" si="1"/>
        <v>2163.561334</v>
      </c>
      <c r="W47" s="222">
        <f t="shared" si="1"/>
        <v>2163.561334</v>
      </c>
      <c r="X47" s="224">
        <f>'Vic Oct 2018'!AW41</f>
        <v>0</v>
      </c>
      <c r="Y47" s="225" t="str">
        <f>'Vic Oct 2018'!AX41</f>
        <v>n</v>
      </c>
      <c r="CI47" s="181"/>
      <c r="CJ47" s="181"/>
      <c r="CK47" s="181"/>
      <c r="CL47" s="181"/>
      <c r="CM47" s="181"/>
      <c r="CN47" s="181"/>
      <c r="CO47" s="181"/>
      <c r="CP47" s="181"/>
      <c r="CQ47" s="181"/>
      <c r="CR47" s="181"/>
      <c r="CS47" s="181"/>
      <c r="CT47" s="181"/>
      <c r="CU47" s="181"/>
      <c r="CV47" s="181"/>
      <c r="CW47" s="181"/>
      <c r="CX47" s="181"/>
      <c r="CY47" s="181"/>
      <c r="CZ47" s="181"/>
      <c r="DA47" s="181"/>
      <c r="DB47" s="181"/>
      <c r="DC47" s="181"/>
      <c r="DD47" s="181"/>
      <c r="DE47" s="181"/>
      <c r="DF47" s="181"/>
      <c r="DG47" s="181"/>
      <c r="DH47" s="181"/>
      <c r="DI47" s="181"/>
      <c r="DJ47" s="181"/>
      <c r="DK47" s="181"/>
      <c r="DL47" s="181"/>
      <c r="DM47" s="181"/>
      <c r="DN47" s="181"/>
      <c r="DO47" s="181"/>
      <c r="DP47" s="181"/>
      <c r="DQ47" s="181"/>
      <c r="DR47" s="181"/>
      <c r="DS47" s="181"/>
      <c r="DT47" s="181"/>
      <c r="DU47" s="181"/>
      <c r="DV47" s="181"/>
      <c r="DW47" s="181"/>
      <c r="DX47" s="181"/>
      <c r="DY47" s="181"/>
      <c r="DZ47" s="181"/>
      <c r="EA47" s="181"/>
      <c r="EB47" s="181"/>
      <c r="EC47" s="181"/>
      <c r="ED47" s="181"/>
      <c r="EE47" s="181"/>
      <c r="EF47" s="181"/>
      <c r="EG47" s="181"/>
      <c r="EH47" s="181"/>
      <c r="EI47" s="181"/>
      <c r="EJ47" s="181"/>
    </row>
    <row r="48" spans="1:140" ht="17" customHeight="1" thickTop="1">
      <c r="A48" s="261" t="str">
        <f>'Vic Oct 2018'!D42</f>
        <v>Envestra Central 1</v>
      </c>
      <c r="B48" s="116" t="str">
        <f>'Vic Oct 2018'!F42</f>
        <v>AGL</v>
      </c>
      <c r="C48" s="116" t="str">
        <f>'Vic Oct 2018'!G42</f>
        <v>Business Savers</v>
      </c>
      <c r="D48" s="198">
        <f>365*'Vic Oct 2018'!H42/100</f>
        <v>365</v>
      </c>
      <c r="E48" s="199">
        <f>IF($C$5*'Vic Oct 2018'!AK42/'Vic Oct 2018'!AI42&gt;='Vic Oct 2018'!J42,('Vic Oct 2018'!J42*'Vic Oct 2018'!O42/100)*'Vic Oct 2018'!AI42,($C$5*'Vic Oct 2018'!AK42/'Vic Oct 2018'!AI42*'Vic Oct 2018'!O42/100)*'Vic Oct 2018'!AI42)</f>
        <v>234.89999999999998</v>
      </c>
      <c r="F48" s="200">
        <f>IF($C$5*'Vic Oct 2018'!AK42/'Vic Oct 2018'!AI42&lt;'Vic Oct 2018'!J42,0,IF($C$5*'Vic Oct 2018'!AK42/'Vic Oct 2018'!AI42&lt;='Vic Oct 2018'!K42,($C$5*'Vic Oct 2018'!AK42/'Vic Oct 2018'!AI42-'Vic Oct 2018'!J42)*('Vic Oct 2018'!P42/100)*'Vic Oct 2018'!AI42,('Vic Oct 2018'!K42-'Vic Oct 2018'!J42)*('Vic Oct 2018'!P42/100)*'Vic Oct 2018'!AI42))</f>
        <v>840.49999999999989</v>
      </c>
      <c r="G48" s="198">
        <f>IF($C$5*'Vic Oct 2018'!AK42/'Vic Oct 2018'!AI42&lt;'Vic Oct 2018'!K42,0,IF($C$5*'Vic Oct 2018'!AK42/'Vic Oct 2018'!AI42&lt;='Vic Oct 2018'!L42,($C$5*'Vic Oct 2018'!AK42/'Vic Oct 2018'!AI42-'Vic Oct 2018'!K42)*('Vic Oct 2018'!Q42/100)*'Vic Oct 2018'!AI42,('Vic Oct 2018'!L42-'Vic Oct 2018'!K42)*('Vic Oct 2018'!Q42/100)*'Vic Oct 2018'!AI42))</f>
        <v>0</v>
      </c>
      <c r="H48" s="199">
        <f>IF($C$5*'Vic Oct 2018'!AK42/'Vic Oct 2018'!AI42&lt;'Vic Oct 2018'!L42,0,IF($C$5*'Vic Oct 2018'!AK42/'Vic Oct 2018'!AI42&lt;='Vic Oct 2018'!M42,($C$5*'Vic Oct 2018'!AK42/'Vic Oct 2018'!AI42-'Vic Oct 2018'!L42)*('Vic Oct 2018'!R42/100)*'Vic Oct 2018'!AI42,('Vic Oct 2018'!M42-'Vic Oct 2018'!L42)*('Vic Oct 2018'!R42/100)*'Vic Oct 2018'!AI42))</f>
        <v>0</v>
      </c>
      <c r="I48" s="198">
        <f>IF(($C$5*'Vic Oct 2018'!AK42/'Vic Oct 2018'!AI42&gt;'Vic Oct 2018'!M42),($C$5*'Vic Oct 2018'!AK42/'Vic Oct 2018'!AI42-'Vic Oct 2018'!M42)*'Vic Oct 2018'!S42/100*'Vic Oct 2018'!AI42,0)</f>
        <v>0</v>
      </c>
      <c r="J48" s="198">
        <f>IF($C$5*'Vic Oct 2018'!AL42/'Vic Oct 2018'!AJ42&gt;='Vic Oct 2018'!J42,('Vic Oct 2018'!J42*'Vic Oct 2018'!U42/100)*'Vic Oct 2018'!AJ42,($C$5*'Vic Oct 2018'!AL42/'Vic Oct 2018'!AJ42*'Vic Oct 2018'!U42/100)*'Vic Oct 2018'!AJ42)</f>
        <v>234.89999999999998</v>
      </c>
      <c r="K48" s="198">
        <f>IF($C$5*'Vic Oct 2018'!AL42/'Vic Oct 2018'!AJ42&lt;'Vic Oct 2018'!J42,0,IF($C$5*'Vic Oct 2018'!AL42/'Vic Oct 2018'!AJ42&lt;='Vic Oct 2018'!K42,($C$5*'Vic Oct 2018'!AL42/'Vic Oct 2018'!AJ42-'Vic Oct 2018'!J42)*('Vic Oct 2018'!V42/100)*'Vic Oct 2018'!AJ42,('Vic Oct 2018'!K42-'Vic Oct 2018'!J42)*('Vic Oct 2018'!V42/100)*'Vic Oct 2018'!AJ42))</f>
        <v>840.49999999999989</v>
      </c>
      <c r="L48" s="198">
        <f>IF($C$5*'Vic Oct 2018'!AL42/'Vic Oct 2018'!AJ42&lt;'Vic Oct 2018'!K42,0,IF($C$5*'Vic Oct 2018'!AL42/'Vic Oct 2018'!AJ42&lt;='Vic Oct 2018'!L42,($C$5*'Vic Oct 2018'!AL42/'Vic Oct 2018'!AJ42-'Vic Oct 2018'!K42)*('Vic Oct 2018'!W42/100)*'Vic Oct 2018'!AJ42,('Vic Oct 2018'!L42-'Vic Oct 2018'!K42)*('Vic Oct 2018'!W42/100)*'Vic Oct 2018'!AJ42))</f>
        <v>0</v>
      </c>
      <c r="M48" s="198">
        <f>IF($C$5*'Vic Oct 2018'!AL42/'Vic Oct 2018'!AJ42&lt;'Vic Oct 2018'!L42,0,IF($C$5*'Vic Oct 2018'!AL42/'Vic Oct 2018'!AJ42&lt;='Vic Oct 2018'!M42,($C$5*'Vic Oct 2018'!AL42/'Vic Oct 2018'!AJ42-'Vic Oct 2018'!L42)*('Vic Oct 2018'!X42/100)*'Vic Oct 2018'!AJ42,('Vic Oct 2018'!M42-'Vic Oct 2018'!L42)*('Vic Oct 2018'!X42/100)*'Vic Oct 2018'!AJ42))</f>
        <v>0</v>
      </c>
      <c r="N48" s="198">
        <f>IF(($C$5*'Vic Oct 2018'!AL42/'Vic Oct 2018'!AJ42&gt;'Vic Oct 2018'!M42),($C$5*'Vic Oct 2018'!AL42/'Vic Oct 2018'!AJ42-'Vic Oct 2018'!M42)*'Vic Oct 2018'!Y42/100*'Vic Oct 2018'!AJ42,0)</f>
        <v>0</v>
      </c>
      <c r="O48" s="201">
        <f t="shared" si="0"/>
        <v>2515.7999999999997</v>
      </c>
      <c r="P48" s="202">
        <f>'Vic Oct 2018'!AM42</f>
        <v>0</v>
      </c>
      <c r="Q48" s="202">
        <f>'Vic Oct 2018'!AN42</f>
        <v>15</v>
      </c>
      <c r="R48" s="202">
        <f>'Vic Oct 2018'!AO42</f>
        <v>0</v>
      </c>
      <c r="S48" s="202">
        <f>'Vic Oct 2018'!AP42</f>
        <v>0</v>
      </c>
      <c r="T48" s="201">
        <f>(O48-(O48-D48)*Q48/100)</f>
        <v>2193.1799999999998</v>
      </c>
      <c r="U48" s="201">
        <f t="shared" si="6"/>
        <v>2193.1799999999998</v>
      </c>
      <c r="V48" s="201">
        <f t="shared" si="1"/>
        <v>2412.498</v>
      </c>
      <c r="W48" s="201">
        <f t="shared" si="1"/>
        <v>2412.498</v>
      </c>
      <c r="X48" s="203">
        <f>'Vic Oct 2018'!AW42</f>
        <v>0</v>
      </c>
      <c r="Y48" s="204" t="str">
        <f>'Vic Oct 2018'!AX42</f>
        <v>n</v>
      </c>
      <c r="CI48" s="178"/>
      <c r="CJ48" s="178"/>
      <c r="CK48" s="178"/>
      <c r="CL48" s="178"/>
      <c r="CM48" s="178"/>
      <c r="CN48" s="178"/>
      <c r="CO48" s="178"/>
      <c r="CP48" s="178"/>
      <c r="CQ48" s="178"/>
      <c r="CR48" s="178"/>
      <c r="CS48" s="178"/>
      <c r="CT48" s="178"/>
      <c r="CU48" s="178"/>
      <c r="CV48" s="178"/>
      <c r="CW48" s="178"/>
      <c r="CX48" s="178"/>
      <c r="CY48" s="178"/>
      <c r="CZ48" s="178"/>
      <c r="DA48" s="178"/>
      <c r="DB48" s="178"/>
      <c r="DC48" s="178"/>
      <c r="DD48" s="178"/>
      <c r="DE48" s="178"/>
      <c r="DF48" s="178"/>
      <c r="DG48" s="178"/>
      <c r="DH48" s="178"/>
      <c r="DI48" s="178"/>
      <c r="DJ48" s="178"/>
      <c r="DK48" s="178"/>
      <c r="DL48" s="178"/>
      <c r="DM48" s="178"/>
      <c r="DN48" s="178"/>
      <c r="DO48" s="178"/>
      <c r="DP48" s="178"/>
      <c r="DQ48" s="178"/>
      <c r="DR48" s="178"/>
      <c r="DS48" s="178"/>
      <c r="DT48" s="178"/>
      <c r="DU48" s="178"/>
      <c r="DV48" s="178"/>
      <c r="DW48" s="178"/>
      <c r="DX48" s="178"/>
      <c r="DY48" s="178"/>
      <c r="DZ48" s="178"/>
      <c r="EA48" s="178"/>
      <c r="EB48" s="178"/>
      <c r="EC48" s="178"/>
      <c r="ED48" s="178"/>
      <c r="EE48" s="178"/>
      <c r="EF48" s="178"/>
      <c r="EG48" s="178"/>
      <c r="EH48" s="178"/>
      <c r="EI48" s="178"/>
      <c r="EJ48" s="178"/>
    </row>
    <row r="49" spans="1:140" ht="17" customHeight="1">
      <c r="A49" s="259"/>
      <c r="B49" s="116" t="str">
        <f>'Vic Oct 2018'!F43</f>
        <v>Click Energy</v>
      </c>
      <c r="C49" s="116" t="str">
        <f>'Vic Oct 2018'!G43</f>
        <v>Business Business Prime</v>
      </c>
      <c r="D49" s="198">
        <f>365*'Vic Oct 2018'!H43/100</f>
        <v>313.17</v>
      </c>
      <c r="E49" s="199">
        <f>IF($C$5*'Vic Oct 2018'!AK43/'Vic Oct 2018'!AI43&gt;='Vic Oct 2018'!J43,('Vic Oct 2018'!J43*'Vic Oct 2018'!O43/100)*'Vic Oct 2018'!AI43,($C$5*'Vic Oct 2018'!AK43/'Vic Oct 2018'!AI43*'Vic Oct 2018'!O43/100)*'Vic Oct 2018'!AI43)</f>
        <v>261.89999999999998</v>
      </c>
      <c r="F49" s="200">
        <f>IF($C$5*'Vic Oct 2018'!AK43/'Vic Oct 2018'!AI43&lt;'Vic Oct 2018'!J43,0,IF($C$5*'Vic Oct 2018'!AK43/'Vic Oct 2018'!AI43&lt;='Vic Oct 2018'!K43,($C$5*'Vic Oct 2018'!AK43/'Vic Oct 2018'!AI43-'Vic Oct 2018'!J43)*('Vic Oct 2018'!P43/100)*'Vic Oct 2018'!AI43,('Vic Oct 2018'!K43-'Vic Oct 2018'!J43)*('Vic Oct 2018'!P43/100)*'Vic Oct 2018'!AI43))</f>
        <v>926.6</v>
      </c>
      <c r="G49" s="198">
        <f>IF($C$5*'Vic Oct 2018'!AK43/'Vic Oct 2018'!AI43&lt;'Vic Oct 2018'!K43,0,IF($C$5*'Vic Oct 2018'!AK43/'Vic Oct 2018'!AI43&lt;='Vic Oct 2018'!L43,($C$5*'Vic Oct 2018'!AK43/'Vic Oct 2018'!AI43-'Vic Oct 2018'!K43)*('Vic Oct 2018'!Q43/100)*'Vic Oct 2018'!AI43,('Vic Oct 2018'!L43-'Vic Oct 2018'!K43)*('Vic Oct 2018'!Q43/100)*'Vic Oct 2018'!AI43))</f>
        <v>0</v>
      </c>
      <c r="H49" s="199">
        <f>IF($C$5*'Vic Oct 2018'!AK43/'Vic Oct 2018'!AI43&lt;'Vic Oct 2018'!L43,0,IF($C$5*'Vic Oct 2018'!AK43/'Vic Oct 2018'!AI43&lt;='Vic Oct 2018'!M43,($C$5*'Vic Oct 2018'!AK43/'Vic Oct 2018'!AI43-'Vic Oct 2018'!L43)*('Vic Oct 2018'!R43/100)*'Vic Oct 2018'!AI43,('Vic Oct 2018'!M43-'Vic Oct 2018'!L43)*('Vic Oct 2018'!R43/100)*'Vic Oct 2018'!AI43))</f>
        <v>0</v>
      </c>
      <c r="I49" s="198">
        <f>IF(($C$5*'Vic Oct 2018'!AK43/'Vic Oct 2018'!AI43&gt;'Vic Oct 2018'!M43),($C$5*'Vic Oct 2018'!AK43/'Vic Oct 2018'!AI43-'Vic Oct 2018'!M43)*'Vic Oct 2018'!S43/100*'Vic Oct 2018'!AI43,0)</f>
        <v>0</v>
      </c>
      <c r="J49" s="198">
        <f>IF($C$5*'Vic Oct 2018'!AL43/'Vic Oct 2018'!AJ43&gt;='Vic Oct 2018'!J43,('Vic Oct 2018'!J43*'Vic Oct 2018'!U43/100)*'Vic Oct 2018'!AJ43,($C$5*'Vic Oct 2018'!AL43/'Vic Oct 2018'!AJ43*'Vic Oct 2018'!U43/100)*'Vic Oct 2018'!AJ43)</f>
        <v>261.89999999999998</v>
      </c>
      <c r="K49" s="198">
        <f>IF($C$5*'Vic Oct 2018'!AL43/'Vic Oct 2018'!AJ43&lt;'Vic Oct 2018'!J43,0,IF($C$5*'Vic Oct 2018'!AL43/'Vic Oct 2018'!AJ43&lt;='Vic Oct 2018'!K43,($C$5*'Vic Oct 2018'!AL43/'Vic Oct 2018'!AJ43-'Vic Oct 2018'!J43)*('Vic Oct 2018'!V43/100)*'Vic Oct 2018'!AJ43,('Vic Oct 2018'!K43-'Vic Oct 2018'!J43)*('Vic Oct 2018'!V43/100)*'Vic Oct 2018'!AJ43))</f>
        <v>926.6</v>
      </c>
      <c r="L49" s="198">
        <f>IF($C$5*'Vic Oct 2018'!AL43/'Vic Oct 2018'!AJ43&lt;'Vic Oct 2018'!K43,0,IF($C$5*'Vic Oct 2018'!AL43/'Vic Oct 2018'!AJ43&lt;='Vic Oct 2018'!L43,($C$5*'Vic Oct 2018'!AL43/'Vic Oct 2018'!AJ43-'Vic Oct 2018'!K43)*('Vic Oct 2018'!W43/100)*'Vic Oct 2018'!AJ43,('Vic Oct 2018'!L43-'Vic Oct 2018'!K43)*('Vic Oct 2018'!W43/100)*'Vic Oct 2018'!AJ43))</f>
        <v>0</v>
      </c>
      <c r="M49" s="198">
        <f>IF($C$5*'Vic Oct 2018'!AL43/'Vic Oct 2018'!AJ43&lt;'Vic Oct 2018'!L43,0,IF($C$5*'Vic Oct 2018'!AL43/'Vic Oct 2018'!AJ43&lt;='Vic Oct 2018'!M43,($C$5*'Vic Oct 2018'!AL43/'Vic Oct 2018'!AJ43-'Vic Oct 2018'!L43)*('Vic Oct 2018'!X43/100)*'Vic Oct 2018'!AJ43,('Vic Oct 2018'!M43-'Vic Oct 2018'!L43)*('Vic Oct 2018'!X43/100)*'Vic Oct 2018'!AJ43))</f>
        <v>0</v>
      </c>
      <c r="N49" s="198">
        <f>IF(($C$5*'Vic Oct 2018'!AL43/'Vic Oct 2018'!AJ43&gt;'Vic Oct 2018'!M43),($C$5*'Vic Oct 2018'!AL43/'Vic Oct 2018'!AJ43-'Vic Oct 2018'!M43)*'Vic Oct 2018'!Y43/100*'Vic Oct 2018'!AJ43,0)</f>
        <v>0</v>
      </c>
      <c r="O49" s="201">
        <f t="shared" si="0"/>
        <v>2690.17</v>
      </c>
      <c r="P49" s="202">
        <f>'Vic Oct 2018'!AM43</f>
        <v>0</v>
      </c>
      <c r="Q49" s="202">
        <f>'Vic Oct 2018'!AN43</f>
        <v>0</v>
      </c>
      <c r="R49" s="202">
        <f>'Vic Oct 2018'!AO43</f>
        <v>10</v>
      </c>
      <c r="S49" s="202">
        <f>'Vic Oct 2018'!AP43</f>
        <v>0</v>
      </c>
      <c r="T49" s="201">
        <f>O49</f>
        <v>2690.17</v>
      </c>
      <c r="U49" s="201">
        <f>T49-(T49*R49/100)</f>
        <v>2421.1530000000002</v>
      </c>
      <c r="V49" s="201">
        <f t="shared" si="1"/>
        <v>2959.1870000000004</v>
      </c>
      <c r="W49" s="201">
        <f t="shared" si="1"/>
        <v>2663.2683000000006</v>
      </c>
      <c r="X49" s="203">
        <f>'Vic Oct 2018'!AW43</f>
        <v>0</v>
      </c>
      <c r="Y49" s="204" t="str">
        <f>'Vic Oct 2018'!AX43</f>
        <v>n</v>
      </c>
      <c r="CI49" s="178"/>
      <c r="CJ49" s="178"/>
      <c r="CK49" s="178"/>
      <c r="CL49" s="178"/>
      <c r="CM49" s="178"/>
      <c r="CN49" s="178"/>
      <c r="CO49" s="178"/>
      <c r="CP49" s="178"/>
      <c r="CQ49" s="178"/>
      <c r="CR49" s="178"/>
      <c r="CS49" s="178"/>
      <c r="CT49" s="178"/>
      <c r="CU49" s="178"/>
      <c r="CV49" s="178"/>
      <c r="CW49" s="178"/>
      <c r="CX49" s="178"/>
      <c r="CY49" s="178"/>
      <c r="CZ49" s="178"/>
      <c r="DA49" s="178"/>
      <c r="DB49" s="178"/>
      <c r="DC49" s="178"/>
      <c r="DD49" s="178"/>
      <c r="DE49" s="178"/>
      <c r="DF49" s="178"/>
      <c r="DG49" s="178"/>
      <c r="DH49" s="178"/>
      <c r="DI49" s="178"/>
      <c r="DJ49" s="178"/>
      <c r="DK49" s="178"/>
      <c r="DL49" s="178"/>
      <c r="DM49" s="178"/>
      <c r="DN49" s="178"/>
      <c r="DO49" s="178"/>
      <c r="DP49" s="178"/>
      <c r="DQ49" s="178"/>
      <c r="DR49" s="178"/>
      <c r="DS49" s="178"/>
      <c r="DT49" s="178"/>
      <c r="DU49" s="178"/>
      <c r="DV49" s="178"/>
      <c r="DW49" s="178"/>
      <c r="DX49" s="178"/>
      <c r="DY49" s="178"/>
      <c r="DZ49" s="178"/>
      <c r="EA49" s="178"/>
      <c r="EB49" s="178"/>
      <c r="EC49" s="178"/>
      <c r="ED49" s="178"/>
      <c r="EE49" s="178"/>
      <c r="EF49" s="178"/>
      <c r="EG49" s="178"/>
      <c r="EH49" s="178"/>
      <c r="EI49" s="178"/>
      <c r="EJ49" s="178"/>
    </row>
    <row r="50" spans="1:140" ht="17" customHeight="1">
      <c r="A50" s="259"/>
      <c r="B50" s="116" t="str">
        <f>'Vic Oct 2018'!F44</f>
        <v>Covau</v>
      </c>
      <c r="C50" s="116" t="str">
        <f>'Vic Oct 2018'!G44</f>
        <v>Smart Saver</v>
      </c>
      <c r="D50" s="198">
        <f>365*'Vic Oct 2018'!H44/100</f>
        <v>354.05</v>
      </c>
      <c r="E50" s="199">
        <f>IF($C$5*'Vic Oct 2018'!AK44/'Vic Oct 2018'!AI44&gt;='Vic Oct 2018'!J44,('Vic Oct 2018'!J44*'Vic Oct 2018'!O44/100)*'Vic Oct 2018'!AI44,($C$5*'Vic Oct 2018'!AK44/'Vic Oct 2018'!AI44*'Vic Oct 2018'!O44/100)*'Vic Oct 2018'!AI44)</f>
        <v>261</v>
      </c>
      <c r="F50" s="200">
        <f>IF($C$5*'Vic Oct 2018'!AK44/'Vic Oct 2018'!AI44&lt;'Vic Oct 2018'!J44,0,IF($C$5*'Vic Oct 2018'!AK44/'Vic Oct 2018'!AI44&lt;='Vic Oct 2018'!K44,($C$5*'Vic Oct 2018'!AK44/'Vic Oct 2018'!AI44-'Vic Oct 2018'!J44)*('Vic Oct 2018'!P44/100)*'Vic Oct 2018'!AI44,('Vic Oct 2018'!K44-'Vic Oct 2018'!J44)*('Vic Oct 2018'!P44/100)*'Vic Oct 2018'!AI44))</f>
        <v>984.00000000000023</v>
      </c>
      <c r="G50" s="198">
        <f>IF($C$5*'Vic Oct 2018'!AK44/'Vic Oct 2018'!AI44&lt;'Vic Oct 2018'!K44,0,IF($C$5*'Vic Oct 2018'!AK44/'Vic Oct 2018'!AI44&lt;='Vic Oct 2018'!L44,($C$5*'Vic Oct 2018'!AK44/'Vic Oct 2018'!AI44-'Vic Oct 2018'!K44)*('Vic Oct 2018'!Q44/100)*'Vic Oct 2018'!AI44,('Vic Oct 2018'!L44-'Vic Oct 2018'!K44)*('Vic Oct 2018'!Q44/100)*'Vic Oct 2018'!AI44))</f>
        <v>0</v>
      </c>
      <c r="H50" s="199">
        <f>IF($C$5*'Vic Oct 2018'!AK44/'Vic Oct 2018'!AI44&lt;'Vic Oct 2018'!L44,0,IF($C$5*'Vic Oct 2018'!AK44/'Vic Oct 2018'!AI44&lt;='Vic Oct 2018'!M44,($C$5*'Vic Oct 2018'!AK44/'Vic Oct 2018'!AI44-'Vic Oct 2018'!L44)*('Vic Oct 2018'!R44/100)*'Vic Oct 2018'!AI44,('Vic Oct 2018'!M44-'Vic Oct 2018'!L44)*('Vic Oct 2018'!R44/100)*'Vic Oct 2018'!AI44))</f>
        <v>0</v>
      </c>
      <c r="I50" s="198">
        <f>IF(($C$5*'Vic Oct 2018'!AK44/'Vic Oct 2018'!AI44&gt;'Vic Oct 2018'!M44),($C$5*'Vic Oct 2018'!AK44/'Vic Oct 2018'!AI44-'Vic Oct 2018'!M44)*'Vic Oct 2018'!S44/100*'Vic Oct 2018'!AI44,0)</f>
        <v>0</v>
      </c>
      <c r="J50" s="198">
        <f>IF($C$5*'Vic Oct 2018'!AL44/'Vic Oct 2018'!AJ44&gt;='Vic Oct 2018'!J44,('Vic Oct 2018'!J44*'Vic Oct 2018'!U44/100)*'Vic Oct 2018'!AJ44,($C$5*'Vic Oct 2018'!AL44/'Vic Oct 2018'!AJ44*'Vic Oct 2018'!U44/100)*'Vic Oct 2018'!AJ44)</f>
        <v>261</v>
      </c>
      <c r="K50" s="198">
        <f>IF($C$5*'Vic Oct 2018'!AL44/'Vic Oct 2018'!AJ44&lt;'Vic Oct 2018'!J44,0,IF($C$5*'Vic Oct 2018'!AL44/'Vic Oct 2018'!AJ44&lt;='Vic Oct 2018'!K44,($C$5*'Vic Oct 2018'!AL44/'Vic Oct 2018'!AJ44-'Vic Oct 2018'!J44)*('Vic Oct 2018'!V44/100)*'Vic Oct 2018'!AJ44,('Vic Oct 2018'!K44-'Vic Oct 2018'!J44)*('Vic Oct 2018'!V44/100)*'Vic Oct 2018'!AJ44))</f>
        <v>984.00000000000023</v>
      </c>
      <c r="L50" s="198">
        <f>IF($C$5*'Vic Oct 2018'!AL44/'Vic Oct 2018'!AJ44&lt;'Vic Oct 2018'!K44,0,IF($C$5*'Vic Oct 2018'!AL44/'Vic Oct 2018'!AJ44&lt;='Vic Oct 2018'!L44,($C$5*'Vic Oct 2018'!AL44/'Vic Oct 2018'!AJ44-'Vic Oct 2018'!K44)*('Vic Oct 2018'!W44/100)*'Vic Oct 2018'!AJ44,('Vic Oct 2018'!L44-'Vic Oct 2018'!K44)*('Vic Oct 2018'!W44/100)*'Vic Oct 2018'!AJ44))</f>
        <v>0</v>
      </c>
      <c r="M50" s="198">
        <f>IF($C$5*'Vic Oct 2018'!AL44/'Vic Oct 2018'!AJ44&lt;'Vic Oct 2018'!L44,0,IF($C$5*'Vic Oct 2018'!AL44/'Vic Oct 2018'!AJ44&lt;='Vic Oct 2018'!M44,($C$5*'Vic Oct 2018'!AL44/'Vic Oct 2018'!AJ44-'Vic Oct 2018'!L44)*('Vic Oct 2018'!X44/100)*'Vic Oct 2018'!AJ44,('Vic Oct 2018'!M44-'Vic Oct 2018'!L44)*('Vic Oct 2018'!X44/100)*'Vic Oct 2018'!AJ44))</f>
        <v>0</v>
      </c>
      <c r="N50" s="198">
        <f>IF(($C$5*'Vic Oct 2018'!AL44/'Vic Oct 2018'!AJ44&gt;'Vic Oct 2018'!M44),($C$5*'Vic Oct 2018'!AL44/'Vic Oct 2018'!AJ44-'Vic Oct 2018'!M44)*'Vic Oct 2018'!Y44/100*'Vic Oct 2018'!AJ44,0)</f>
        <v>0</v>
      </c>
      <c r="O50" s="201">
        <f t="shared" si="0"/>
        <v>2844.05</v>
      </c>
      <c r="P50" s="202">
        <f>'Vic Oct 2018'!AM44</f>
        <v>0</v>
      </c>
      <c r="Q50" s="202">
        <f>'Vic Oct 2018'!AN44</f>
        <v>0</v>
      </c>
      <c r="R50" s="202">
        <f>'Vic Oct 2018'!AO44</f>
        <v>0</v>
      </c>
      <c r="S50" s="202">
        <f>'Vic Oct 2018'!AP44</f>
        <v>20</v>
      </c>
      <c r="T50" s="201">
        <f>O50</f>
        <v>2844.05</v>
      </c>
      <c r="U50" s="201">
        <f>(T50-(T50-D50)*S50/100)</f>
        <v>2346.0500000000002</v>
      </c>
      <c r="V50" s="201">
        <f t="shared" si="1"/>
        <v>3128.4550000000004</v>
      </c>
      <c r="W50" s="201">
        <f t="shared" si="1"/>
        <v>2580.6550000000002</v>
      </c>
      <c r="X50" s="203">
        <f>'Vic Oct 2018'!AW44</f>
        <v>0</v>
      </c>
      <c r="Y50" s="204" t="str">
        <f>'Vic Oct 2018'!AX44</f>
        <v>n</v>
      </c>
      <c r="CI50" s="178"/>
      <c r="CJ50" s="178"/>
      <c r="CK50" s="178"/>
      <c r="CL50" s="178"/>
      <c r="CM50" s="178"/>
      <c r="CN50" s="178"/>
      <c r="CO50" s="178"/>
      <c r="CP50" s="178"/>
      <c r="CQ50" s="178"/>
      <c r="CR50" s="178"/>
      <c r="CS50" s="178"/>
      <c r="CT50" s="178"/>
      <c r="CU50" s="178"/>
      <c r="CV50" s="178"/>
      <c r="CW50" s="178"/>
      <c r="CX50" s="178"/>
      <c r="CY50" s="178"/>
      <c r="CZ50" s="178"/>
      <c r="DA50" s="178"/>
      <c r="DB50" s="178"/>
      <c r="DC50" s="178"/>
      <c r="DD50" s="178"/>
      <c r="DE50" s="178"/>
      <c r="DF50" s="178"/>
      <c r="DG50" s="178"/>
      <c r="DH50" s="178"/>
      <c r="DI50" s="178"/>
      <c r="DJ50" s="178"/>
      <c r="DK50" s="178"/>
      <c r="DL50" s="178"/>
      <c r="DM50" s="178"/>
      <c r="DN50" s="178"/>
      <c r="DO50" s="178"/>
      <c r="DP50" s="178"/>
      <c r="DQ50" s="178"/>
      <c r="DR50" s="178"/>
      <c r="DS50" s="178"/>
      <c r="DT50" s="178"/>
      <c r="DU50" s="178"/>
      <c r="DV50" s="178"/>
      <c r="DW50" s="178"/>
      <c r="DX50" s="178"/>
      <c r="DY50" s="178"/>
      <c r="DZ50" s="178"/>
      <c r="EA50" s="178"/>
      <c r="EB50" s="178"/>
      <c r="EC50" s="178"/>
      <c r="ED50" s="178"/>
      <c r="EE50" s="178"/>
      <c r="EF50" s="178"/>
      <c r="EG50" s="178"/>
      <c r="EH50" s="178"/>
      <c r="EI50" s="178"/>
      <c r="EJ50" s="178"/>
    </row>
    <row r="51" spans="1:140" ht="17" customHeight="1">
      <c r="A51" s="259"/>
      <c r="B51" s="116" t="str">
        <f>'Vic Oct 2018'!F45</f>
        <v>EnergyAustralia</v>
      </c>
      <c r="C51" s="116" t="str">
        <f>'Vic Oct 2018'!G45</f>
        <v>Everyday Saver Business</v>
      </c>
      <c r="D51" s="198">
        <f>365*'Vic Oct 2018'!H45/100</f>
        <v>375.95</v>
      </c>
      <c r="E51" s="199">
        <f>IF($C$5*'Vic Oct 2018'!AK45/'Vic Oct 2018'!AI45&gt;='Vic Oct 2018'!J45,('Vic Oct 2018'!J45*'Vic Oct 2018'!O45/100)*'Vic Oct 2018'!AI45,($C$5*'Vic Oct 2018'!AK45/'Vic Oct 2018'!AI45*'Vic Oct 2018'!O45/100)*'Vic Oct 2018'!AI45)</f>
        <v>159.6</v>
      </c>
      <c r="F51" s="200">
        <f>IF($C$5*'Vic Oct 2018'!AK45/'Vic Oct 2018'!AI45&lt;'Vic Oct 2018'!J45,0,IF($C$5*'Vic Oct 2018'!AK45/'Vic Oct 2018'!AI45&lt;='Vic Oct 2018'!K45,($C$5*'Vic Oct 2018'!AK45/'Vic Oct 2018'!AI45-'Vic Oct 2018'!J45)*('Vic Oct 2018'!P45/100)*'Vic Oct 2018'!AI45,('Vic Oct 2018'!K45-'Vic Oct 2018'!J45)*('Vic Oct 2018'!P45/100)*'Vic Oct 2018'!AI45))</f>
        <v>554.79899999999998</v>
      </c>
      <c r="G51" s="198">
        <f>IF($C$5*'Vic Oct 2018'!AK45/'Vic Oct 2018'!AI45&lt;'Vic Oct 2018'!K45,0,IF($C$5*'Vic Oct 2018'!AK45/'Vic Oct 2018'!AI45&lt;='Vic Oct 2018'!L45,($C$5*'Vic Oct 2018'!AK45/'Vic Oct 2018'!AI45-'Vic Oct 2018'!K45)*('Vic Oct 2018'!Q45/100)*'Vic Oct 2018'!AI45,('Vic Oct 2018'!L45-'Vic Oct 2018'!K45)*('Vic Oct 2018'!Q45/100)*'Vic Oct 2018'!AI45))</f>
        <v>0</v>
      </c>
      <c r="H51" s="199">
        <f>IF($C$5*'Vic Oct 2018'!AK45/'Vic Oct 2018'!AI45&lt;'Vic Oct 2018'!L45,0,IF($C$5*'Vic Oct 2018'!AK45/'Vic Oct 2018'!AI45&lt;='Vic Oct 2018'!M45,($C$5*'Vic Oct 2018'!AK45/'Vic Oct 2018'!AI45-'Vic Oct 2018'!L45)*('Vic Oct 2018'!R45/100)*'Vic Oct 2018'!AI45,('Vic Oct 2018'!M45-'Vic Oct 2018'!L45)*('Vic Oct 2018'!R45/100)*'Vic Oct 2018'!AI45))</f>
        <v>0</v>
      </c>
      <c r="I51" s="198">
        <f>IF(($C$5*'Vic Oct 2018'!AK45/'Vic Oct 2018'!AI45&gt;'Vic Oct 2018'!M45),($C$5*'Vic Oct 2018'!AK45/'Vic Oct 2018'!AI45-'Vic Oct 2018'!M45)*'Vic Oct 2018'!S45/100*'Vic Oct 2018'!AI45,0)</f>
        <v>0</v>
      </c>
      <c r="J51" s="198">
        <f>IF($C$5*'Vic Oct 2018'!AL45/'Vic Oct 2018'!AJ45&gt;='Vic Oct 2018'!J45,('Vic Oct 2018'!J45*'Vic Oct 2018'!U45/100)*'Vic Oct 2018'!AJ45,($C$5*'Vic Oct 2018'!AL45/'Vic Oct 2018'!AJ45*'Vic Oct 2018'!U45/100)*'Vic Oct 2018'!AJ45)</f>
        <v>319.2</v>
      </c>
      <c r="K51" s="198">
        <f>IF($C$5*'Vic Oct 2018'!AL45/'Vic Oct 2018'!AJ45&lt;'Vic Oct 2018'!J45,0,IF($C$5*'Vic Oct 2018'!AL45/'Vic Oct 2018'!AJ45&lt;='Vic Oct 2018'!K45,($C$5*'Vic Oct 2018'!AL45/'Vic Oct 2018'!AJ45-'Vic Oct 2018'!J45)*('Vic Oct 2018'!V45/100)*'Vic Oct 2018'!AJ45,('Vic Oct 2018'!K45-'Vic Oct 2018'!J45)*('Vic Oct 2018'!V45/100)*'Vic Oct 2018'!AJ45))</f>
        <v>1109.598</v>
      </c>
      <c r="L51" s="198">
        <f>IF($C$5*'Vic Oct 2018'!AL45/'Vic Oct 2018'!AJ45&lt;'Vic Oct 2018'!K45,0,IF($C$5*'Vic Oct 2018'!AL45/'Vic Oct 2018'!AJ45&lt;='Vic Oct 2018'!L45,($C$5*'Vic Oct 2018'!AL45/'Vic Oct 2018'!AJ45-'Vic Oct 2018'!K45)*('Vic Oct 2018'!W45/100)*'Vic Oct 2018'!AJ45,('Vic Oct 2018'!L45-'Vic Oct 2018'!K45)*('Vic Oct 2018'!W45/100)*'Vic Oct 2018'!AJ45))</f>
        <v>0</v>
      </c>
      <c r="M51" s="198">
        <f>IF($C$5*'Vic Oct 2018'!AL45/'Vic Oct 2018'!AJ45&lt;'Vic Oct 2018'!L45,0,IF($C$5*'Vic Oct 2018'!AL45/'Vic Oct 2018'!AJ45&lt;='Vic Oct 2018'!M45,($C$5*'Vic Oct 2018'!AL45/'Vic Oct 2018'!AJ45-'Vic Oct 2018'!L45)*('Vic Oct 2018'!X45/100)*'Vic Oct 2018'!AJ45,('Vic Oct 2018'!M45-'Vic Oct 2018'!L45)*('Vic Oct 2018'!X45/100)*'Vic Oct 2018'!AJ45))</f>
        <v>0</v>
      </c>
      <c r="N51" s="198">
        <f>IF(($C$5*'Vic Oct 2018'!AL45/'Vic Oct 2018'!AJ45&gt;'Vic Oct 2018'!M45),($C$5*'Vic Oct 2018'!AL45/'Vic Oct 2018'!AJ45-'Vic Oct 2018'!M45)*'Vic Oct 2018'!Y45/100*'Vic Oct 2018'!AJ45,0)</f>
        <v>0</v>
      </c>
      <c r="O51" s="201">
        <f t="shared" si="0"/>
        <v>2519.1469999999999</v>
      </c>
      <c r="P51" s="202">
        <f>'Vic Oct 2018'!AM45</f>
        <v>0</v>
      </c>
      <c r="Q51" s="202">
        <f>'Vic Oct 2018'!AN45</f>
        <v>22</v>
      </c>
      <c r="R51" s="202">
        <f>'Vic Oct 2018'!AO45</f>
        <v>0</v>
      </c>
      <c r="S51" s="202">
        <f>'Vic Oct 2018'!AP45</f>
        <v>0</v>
      </c>
      <c r="T51" s="201">
        <f>(O51-(O51-D51)*Q51/100)</f>
        <v>2047.64366</v>
      </c>
      <c r="U51" s="201">
        <f t="shared" ref="U51:U56" si="7">T51</f>
        <v>2047.64366</v>
      </c>
      <c r="V51" s="201">
        <f t="shared" si="1"/>
        <v>2252.4080260000001</v>
      </c>
      <c r="W51" s="201">
        <f t="shared" si="1"/>
        <v>2252.4080260000001</v>
      </c>
      <c r="X51" s="203">
        <f>'Vic Oct 2018'!AW45</f>
        <v>24</v>
      </c>
      <c r="Y51" s="204" t="str">
        <f>'Vic Oct 2018'!AX45</f>
        <v>y</v>
      </c>
      <c r="CI51" s="178"/>
      <c r="CJ51" s="178"/>
      <c r="CK51" s="178"/>
      <c r="CL51" s="178"/>
      <c r="CM51" s="178"/>
      <c r="CN51" s="178"/>
      <c r="CO51" s="178"/>
      <c r="CP51" s="178"/>
      <c r="CQ51" s="178"/>
      <c r="CR51" s="178"/>
      <c r="CS51" s="178"/>
      <c r="CT51" s="178"/>
      <c r="CU51" s="178"/>
      <c r="CV51" s="178"/>
      <c r="CW51" s="178"/>
      <c r="CX51" s="178"/>
      <c r="CY51" s="178"/>
      <c r="CZ51" s="178"/>
      <c r="DA51" s="178"/>
      <c r="DB51" s="178"/>
      <c r="DC51" s="178"/>
      <c r="DD51" s="178"/>
      <c r="DE51" s="178"/>
      <c r="DF51" s="178"/>
      <c r="DG51" s="178"/>
      <c r="DH51" s="178"/>
      <c r="DI51" s="178"/>
      <c r="DJ51" s="178"/>
      <c r="DK51" s="178"/>
      <c r="DL51" s="178"/>
      <c r="DM51" s="178"/>
      <c r="DN51" s="178"/>
      <c r="DO51" s="178"/>
      <c r="DP51" s="178"/>
      <c r="DQ51" s="178"/>
      <c r="DR51" s="178"/>
      <c r="DS51" s="178"/>
      <c r="DT51" s="178"/>
      <c r="DU51" s="178"/>
      <c r="DV51" s="178"/>
      <c r="DW51" s="178"/>
      <c r="DX51" s="178"/>
      <c r="DY51" s="178"/>
      <c r="DZ51" s="178"/>
      <c r="EA51" s="178"/>
      <c r="EB51" s="178"/>
      <c r="EC51" s="178"/>
      <c r="ED51" s="178"/>
      <c r="EE51" s="178"/>
      <c r="EF51" s="178"/>
      <c r="EG51" s="178"/>
      <c r="EH51" s="178"/>
      <c r="EI51" s="178"/>
      <c r="EJ51" s="178"/>
    </row>
    <row r="52" spans="1:140" ht="17" customHeight="1">
      <c r="A52" s="259"/>
      <c r="B52" s="116" t="str">
        <f>'Vic Oct 2018'!F46</f>
        <v>Lumo Energy</v>
      </c>
      <c r="C52" s="116" t="str">
        <f>'Vic Oct 2018'!G46</f>
        <v>Business Premium</v>
      </c>
      <c r="D52" s="198">
        <f>365*'Vic Oct 2018'!H46/100</f>
        <v>361.35</v>
      </c>
      <c r="E52" s="199">
        <f>IF($C$5*'Vic Oct 2018'!AK46/'Vic Oct 2018'!AI46&gt;='Vic Oct 2018'!J46,('Vic Oct 2018'!J46*'Vic Oct 2018'!O46/100)*'Vic Oct 2018'!AI46,($C$5*'Vic Oct 2018'!AK46/'Vic Oct 2018'!AI46*'Vic Oct 2018'!O46/100)*'Vic Oct 2018'!AI46)</f>
        <v>176.13179999999997</v>
      </c>
      <c r="F52" s="200">
        <f>IF($C$5*'Vic Oct 2018'!AK46/'Vic Oct 2018'!AI46&lt;'Vic Oct 2018'!J46,0,IF($C$5*'Vic Oct 2018'!AK46/'Vic Oct 2018'!AI46&lt;='Vic Oct 2018'!K46,($C$5*'Vic Oct 2018'!AK46/'Vic Oct 2018'!AI46-'Vic Oct 2018'!J46)*('Vic Oct 2018'!P46/100)*'Vic Oct 2018'!AI46,('Vic Oct 2018'!K46-'Vic Oct 2018'!J46)*('Vic Oct 2018'!P46/100)*'Vic Oct 2018'!AI46))</f>
        <v>617.19740000000002</v>
      </c>
      <c r="G52" s="198">
        <f>IF($C$5*'Vic Oct 2018'!AK46/'Vic Oct 2018'!AI46&lt;'Vic Oct 2018'!K46,0,IF($C$5*'Vic Oct 2018'!AK46/'Vic Oct 2018'!AI46&lt;='Vic Oct 2018'!L46,($C$5*'Vic Oct 2018'!AK46/'Vic Oct 2018'!AI46-'Vic Oct 2018'!K46)*('Vic Oct 2018'!Q46/100)*'Vic Oct 2018'!AI46,('Vic Oct 2018'!L46-'Vic Oct 2018'!K46)*('Vic Oct 2018'!Q46/100)*'Vic Oct 2018'!AI46))</f>
        <v>0</v>
      </c>
      <c r="H52" s="199">
        <f>IF($C$5*'Vic Oct 2018'!AK46/'Vic Oct 2018'!AI46&lt;'Vic Oct 2018'!L46,0,IF($C$5*'Vic Oct 2018'!AK46/'Vic Oct 2018'!AI46&lt;='Vic Oct 2018'!M46,($C$5*'Vic Oct 2018'!AK46/'Vic Oct 2018'!AI46-'Vic Oct 2018'!L46)*('Vic Oct 2018'!R46/100)*'Vic Oct 2018'!AI46,('Vic Oct 2018'!M46-'Vic Oct 2018'!L46)*('Vic Oct 2018'!R46/100)*'Vic Oct 2018'!AI46))</f>
        <v>0</v>
      </c>
      <c r="I52" s="198">
        <f>IF(($C$5*'Vic Oct 2018'!AK46/'Vic Oct 2018'!AI46&gt;'Vic Oct 2018'!M46),($C$5*'Vic Oct 2018'!AK46/'Vic Oct 2018'!AI46-'Vic Oct 2018'!M46)*'Vic Oct 2018'!S46/100*'Vic Oct 2018'!AI46,0)</f>
        <v>0</v>
      </c>
      <c r="J52" s="198">
        <f>IF($C$5*'Vic Oct 2018'!AL46/'Vic Oct 2018'!AJ46&gt;='Vic Oct 2018'!J46,('Vic Oct 2018'!J46*'Vic Oct 2018'!U46/100)*'Vic Oct 2018'!AJ46,($C$5*'Vic Oct 2018'!AL46/'Vic Oct 2018'!AJ46*'Vic Oct 2018'!U46/100)*'Vic Oct 2018'!AJ46)</f>
        <v>176.13179999999997</v>
      </c>
      <c r="K52" s="198">
        <f>IF($C$5*'Vic Oct 2018'!AL46/'Vic Oct 2018'!AJ46&lt;'Vic Oct 2018'!J46,0,IF($C$5*'Vic Oct 2018'!AL46/'Vic Oct 2018'!AJ46&lt;='Vic Oct 2018'!K46,($C$5*'Vic Oct 2018'!AL46/'Vic Oct 2018'!AJ46-'Vic Oct 2018'!J46)*('Vic Oct 2018'!V46/100)*'Vic Oct 2018'!AJ46,('Vic Oct 2018'!K46-'Vic Oct 2018'!J46)*('Vic Oct 2018'!V46/100)*'Vic Oct 2018'!AJ46))</f>
        <v>617.19740000000002</v>
      </c>
      <c r="L52" s="198">
        <f>IF($C$5*'Vic Oct 2018'!AL46/'Vic Oct 2018'!AJ46&lt;'Vic Oct 2018'!K46,0,IF($C$5*'Vic Oct 2018'!AL46/'Vic Oct 2018'!AJ46&lt;='Vic Oct 2018'!L46,($C$5*'Vic Oct 2018'!AL46/'Vic Oct 2018'!AJ46-'Vic Oct 2018'!K46)*('Vic Oct 2018'!W46/100)*'Vic Oct 2018'!AJ46,('Vic Oct 2018'!L46-'Vic Oct 2018'!K46)*('Vic Oct 2018'!W46/100)*'Vic Oct 2018'!AJ46))</f>
        <v>0</v>
      </c>
      <c r="M52" s="198">
        <f>IF($C$5*'Vic Oct 2018'!AL46/'Vic Oct 2018'!AJ46&lt;'Vic Oct 2018'!L46,0,IF($C$5*'Vic Oct 2018'!AL46/'Vic Oct 2018'!AJ46&lt;='Vic Oct 2018'!M46,($C$5*'Vic Oct 2018'!AL46/'Vic Oct 2018'!AJ46-'Vic Oct 2018'!L46)*('Vic Oct 2018'!X46/100)*'Vic Oct 2018'!AJ46,('Vic Oct 2018'!M46-'Vic Oct 2018'!L46)*('Vic Oct 2018'!X46/100)*'Vic Oct 2018'!AJ46))</f>
        <v>0</v>
      </c>
      <c r="N52" s="198">
        <f>IF(($C$5*'Vic Oct 2018'!AL46/'Vic Oct 2018'!AJ46&gt;'Vic Oct 2018'!M46),($C$5*'Vic Oct 2018'!AL46/'Vic Oct 2018'!AJ46-'Vic Oct 2018'!M46)*'Vic Oct 2018'!Y46/100*'Vic Oct 2018'!AJ46,0)</f>
        <v>0</v>
      </c>
      <c r="O52" s="201">
        <f t="shared" si="0"/>
        <v>1948.0083999999999</v>
      </c>
      <c r="P52" s="202">
        <f>'Vic Oct 2018'!AM46</f>
        <v>0</v>
      </c>
      <c r="Q52" s="202">
        <f>'Vic Oct 2018'!AN46</f>
        <v>0</v>
      </c>
      <c r="R52" s="202">
        <f>'Vic Oct 2018'!AO46</f>
        <v>0</v>
      </c>
      <c r="S52" s="202">
        <f>'Vic Oct 2018'!AP46</f>
        <v>0</v>
      </c>
      <c r="T52" s="201">
        <f>O52</f>
        <v>1948.0083999999999</v>
      </c>
      <c r="U52" s="201">
        <f t="shared" si="7"/>
        <v>1948.0083999999999</v>
      </c>
      <c r="V52" s="201">
        <f t="shared" si="1"/>
        <v>2142.80924</v>
      </c>
      <c r="W52" s="201">
        <f t="shared" si="1"/>
        <v>2142.80924</v>
      </c>
      <c r="X52" s="203">
        <f>'Vic Oct 2018'!AW46</f>
        <v>36</v>
      </c>
      <c r="Y52" s="204" t="str">
        <f>'Vic Oct 2018'!AX46</f>
        <v>n</v>
      </c>
      <c r="CI52" s="178"/>
      <c r="CJ52" s="178"/>
      <c r="CK52" s="178"/>
      <c r="CL52" s="178"/>
      <c r="CM52" s="178"/>
      <c r="CN52" s="178"/>
      <c r="CO52" s="178"/>
      <c r="CP52" s="178"/>
      <c r="CQ52" s="178"/>
      <c r="CR52" s="178"/>
      <c r="CS52" s="178"/>
      <c r="CT52" s="178"/>
      <c r="CU52" s="178"/>
      <c r="CV52" s="178"/>
      <c r="CW52" s="178"/>
      <c r="CX52" s="178"/>
      <c r="CY52" s="178"/>
      <c r="CZ52" s="178"/>
      <c r="DA52" s="178"/>
      <c r="DB52" s="178"/>
      <c r="DC52" s="178"/>
      <c r="DD52" s="178"/>
      <c r="DE52" s="178"/>
      <c r="DF52" s="178"/>
      <c r="DG52" s="178"/>
      <c r="DH52" s="178"/>
      <c r="DI52" s="178"/>
      <c r="DJ52" s="178"/>
      <c r="DK52" s="178"/>
      <c r="DL52" s="178"/>
      <c r="DM52" s="178"/>
      <c r="DN52" s="178"/>
      <c r="DO52" s="178"/>
      <c r="DP52" s="178"/>
      <c r="DQ52" s="178"/>
      <c r="DR52" s="178"/>
      <c r="DS52" s="178"/>
      <c r="DT52" s="178"/>
      <c r="DU52" s="178"/>
      <c r="DV52" s="178"/>
      <c r="DW52" s="178"/>
      <c r="DX52" s="178"/>
      <c r="DY52" s="178"/>
      <c r="DZ52" s="178"/>
      <c r="EA52" s="178"/>
      <c r="EB52" s="178"/>
      <c r="EC52" s="178"/>
      <c r="ED52" s="178"/>
      <c r="EE52" s="178"/>
      <c r="EF52" s="178"/>
      <c r="EG52" s="178"/>
      <c r="EH52" s="178"/>
      <c r="EI52" s="178"/>
      <c r="EJ52" s="178"/>
    </row>
    <row r="53" spans="1:140" ht="17" customHeight="1">
      <c r="A53" s="259"/>
      <c r="B53" s="116" t="str">
        <f>'Vic Oct 2018'!F47</f>
        <v>Momentum Energy</v>
      </c>
      <c r="C53" s="116" t="str">
        <f>'Vic Oct 2018'!G47</f>
        <v>Market offer</v>
      </c>
      <c r="D53" s="198">
        <f>365*'Vic Oct 2018'!H47/100</f>
        <v>316.601</v>
      </c>
      <c r="E53" s="199">
        <f>IF($C$5*'Vic Oct 2018'!AK47/'Vic Oct 2018'!AI47&gt;='Vic Oct 2018'!J47,('Vic Oct 2018'!J47*'Vic Oct 2018'!O47/100)*'Vic Oct 2018'!AI47,($C$5*'Vic Oct 2018'!AK47/'Vic Oct 2018'!AI47*'Vic Oct 2018'!O47/100)*'Vic Oct 2018'!AI47)</f>
        <v>115.8</v>
      </c>
      <c r="F53" s="200">
        <f>IF($C$5*'Vic Oct 2018'!AK47/'Vic Oct 2018'!AI47&lt;'Vic Oct 2018'!J47,0,IF($C$5*'Vic Oct 2018'!AK47/'Vic Oct 2018'!AI47&lt;='Vic Oct 2018'!K47,($C$5*'Vic Oct 2018'!AK47/'Vic Oct 2018'!AI47-'Vic Oct 2018'!J47)*('Vic Oct 2018'!P47/100)*'Vic Oct 2018'!AI47,('Vic Oct 2018'!K47-'Vic Oct 2018'!J47)*('Vic Oct 2018'!P47/100)*'Vic Oct 2018'!AI47))</f>
        <v>431.81400000000002</v>
      </c>
      <c r="G53" s="198">
        <f>IF($C$5*'Vic Oct 2018'!AK47/'Vic Oct 2018'!AI47&lt;'Vic Oct 2018'!K47,0,IF($C$5*'Vic Oct 2018'!AK47/'Vic Oct 2018'!AI47&lt;='Vic Oct 2018'!L47,($C$5*'Vic Oct 2018'!AK47/'Vic Oct 2018'!AI47-'Vic Oct 2018'!K47)*('Vic Oct 2018'!Q47/100)*'Vic Oct 2018'!AI47,('Vic Oct 2018'!L47-'Vic Oct 2018'!K47)*('Vic Oct 2018'!Q47/100)*'Vic Oct 2018'!AI47))</f>
        <v>0</v>
      </c>
      <c r="H53" s="199">
        <f>IF($C$5*'Vic Oct 2018'!AK47/'Vic Oct 2018'!AI47&lt;'Vic Oct 2018'!L47,0,IF($C$5*'Vic Oct 2018'!AK47/'Vic Oct 2018'!AI47&lt;='Vic Oct 2018'!M47,($C$5*'Vic Oct 2018'!AK47/'Vic Oct 2018'!AI47-'Vic Oct 2018'!L47)*('Vic Oct 2018'!R47/100)*'Vic Oct 2018'!AI47,('Vic Oct 2018'!M47-'Vic Oct 2018'!L47)*('Vic Oct 2018'!R47/100)*'Vic Oct 2018'!AI47))</f>
        <v>0</v>
      </c>
      <c r="I53" s="198">
        <f>IF(($C$5*'Vic Oct 2018'!AK47/'Vic Oct 2018'!AI47&gt;'Vic Oct 2018'!M47),($C$5*'Vic Oct 2018'!AK47/'Vic Oct 2018'!AI47-'Vic Oct 2018'!M47)*'Vic Oct 2018'!S47/100*'Vic Oct 2018'!AI47,0)</f>
        <v>0</v>
      </c>
      <c r="J53" s="198">
        <f>IF($C$5*'Vic Oct 2018'!AL47/'Vic Oct 2018'!AJ47&gt;='Vic Oct 2018'!J47,('Vic Oct 2018'!J47*'Vic Oct 2018'!U47/100)*'Vic Oct 2018'!AJ47,($C$5*'Vic Oct 2018'!AL47/'Vic Oct 2018'!AJ47*'Vic Oct 2018'!U47/100)*'Vic Oct 2018'!AJ47)</f>
        <v>216</v>
      </c>
      <c r="K53" s="198">
        <f>IF($C$5*'Vic Oct 2018'!AL47/'Vic Oct 2018'!AJ47&lt;'Vic Oct 2018'!J47,0,IF($C$5*'Vic Oct 2018'!AL47/'Vic Oct 2018'!AJ47&lt;='Vic Oct 2018'!K47,($C$5*'Vic Oct 2018'!AL47/'Vic Oct 2018'!AJ47-'Vic Oct 2018'!J47)*('Vic Oct 2018'!V47/100)*'Vic Oct 2018'!AJ47,('Vic Oct 2018'!K47-'Vic Oct 2018'!J47)*('Vic Oct 2018'!V47/100)*'Vic Oct 2018'!AJ47))</f>
        <v>798.03600000000006</v>
      </c>
      <c r="L53" s="198">
        <f>IF($C$5*'Vic Oct 2018'!AL47/'Vic Oct 2018'!AJ47&lt;'Vic Oct 2018'!K47,0,IF($C$5*'Vic Oct 2018'!AL47/'Vic Oct 2018'!AJ47&lt;='Vic Oct 2018'!L47,($C$5*'Vic Oct 2018'!AL47/'Vic Oct 2018'!AJ47-'Vic Oct 2018'!K47)*('Vic Oct 2018'!W47/100)*'Vic Oct 2018'!AJ47,('Vic Oct 2018'!L47-'Vic Oct 2018'!K47)*('Vic Oct 2018'!W47/100)*'Vic Oct 2018'!AJ47))</f>
        <v>0</v>
      </c>
      <c r="M53" s="198">
        <f>IF($C$5*'Vic Oct 2018'!AL47/'Vic Oct 2018'!AJ47&lt;'Vic Oct 2018'!L47,0,IF($C$5*'Vic Oct 2018'!AL47/'Vic Oct 2018'!AJ47&lt;='Vic Oct 2018'!M47,($C$5*'Vic Oct 2018'!AL47/'Vic Oct 2018'!AJ47-'Vic Oct 2018'!L47)*('Vic Oct 2018'!X47/100)*'Vic Oct 2018'!AJ47,('Vic Oct 2018'!M47-'Vic Oct 2018'!L47)*('Vic Oct 2018'!X47/100)*'Vic Oct 2018'!AJ47))</f>
        <v>0</v>
      </c>
      <c r="N53" s="198">
        <f>IF(($C$5*'Vic Oct 2018'!AL47/'Vic Oct 2018'!AJ47&gt;'Vic Oct 2018'!M47),($C$5*'Vic Oct 2018'!AL47/'Vic Oct 2018'!AJ47-'Vic Oct 2018'!M47)*'Vic Oct 2018'!Y47/100*'Vic Oct 2018'!AJ47,0)</f>
        <v>0</v>
      </c>
      <c r="O53" s="201">
        <f t="shared" si="0"/>
        <v>1878.2510000000002</v>
      </c>
      <c r="P53" s="202">
        <f>'Vic Oct 2018'!AM47</f>
        <v>0</v>
      </c>
      <c r="Q53" s="202">
        <f>'Vic Oct 2018'!AN47</f>
        <v>0</v>
      </c>
      <c r="R53" s="202">
        <f>'Vic Oct 2018'!AO47</f>
        <v>0</v>
      </c>
      <c r="S53" s="202">
        <f>'Vic Oct 2018'!AP47</f>
        <v>0</v>
      </c>
      <c r="T53" s="201">
        <f>O53</f>
        <v>1878.2510000000002</v>
      </c>
      <c r="U53" s="201">
        <f t="shared" si="7"/>
        <v>1878.2510000000002</v>
      </c>
      <c r="V53" s="201">
        <f t="shared" si="1"/>
        <v>2066.0761000000002</v>
      </c>
      <c r="W53" s="201">
        <f t="shared" si="1"/>
        <v>2066.0761000000002</v>
      </c>
      <c r="X53" s="203">
        <f>'Vic Oct 2018'!AW47</f>
        <v>0</v>
      </c>
      <c r="Y53" s="204" t="str">
        <f>'Vic Oct 2018'!AX47</f>
        <v>n</v>
      </c>
      <c r="CI53" s="178"/>
      <c r="CJ53" s="178"/>
      <c r="CK53" s="178"/>
      <c r="CL53" s="178"/>
      <c r="CM53" s="178"/>
      <c r="CN53" s="178"/>
      <c r="CO53" s="178"/>
      <c r="CP53" s="178"/>
      <c r="CQ53" s="178"/>
      <c r="CR53" s="178"/>
      <c r="CS53" s="178"/>
      <c r="CT53" s="178"/>
      <c r="CU53" s="178"/>
      <c r="CV53" s="178"/>
      <c r="CW53" s="178"/>
      <c r="CX53" s="178"/>
      <c r="CY53" s="178"/>
      <c r="CZ53" s="178"/>
      <c r="DA53" s="178"/>
      <c r="DB53" s="178"/>
      <c r="DC53" s="178"/>
      <c r="DD53" s="178"/>
      <c r="DE53" s="178"/>
      <c r="DF53" s="178"/>
      <c r="DG53" s="178"/>
      <c r="DH53" s="178"/>
      <c r="DI53" s="178"/>
      <c r="DJ53" s="178"/>
      <c r="DK53" s="178"/>
      <c r="DL53" s="178"/>
      <c r="DM53" s="178"/>
      <c r="DN53" s="178"/>
      <c r="DO53" s="178"/>
      <c r="DP53" s="178"/>
      <c r="DQ53" s="178"/>
      <c r="DR53" s="178"/>
      <c r="DS53" s="178"/>
      <c r="DT53" s="178"/>
      <c r="DU53" s="178"/>
      <c r="DV53" s="178"/>
      <c r="DW53" s="178"/>
      <c r="DX53" s="178"/>
      <c r="DY53" s="178"/>
      <c r="DZ53" s="178"/>
      <c r="EA53" s="178"/>
      <c r="EB53" s="178"/>
      <c r="EC53" s="178"/>
      <c r="ED53" s="178"/>
      <c r="EE53" s="178"/>
      <c r="EF53" s="178"/>
      <c r="EG53" s="178"/>
      <c r="EH53" s="178"/>
      <c r="EI53" s="178"/>
      <c r="EJ53" s="178"/>
    </row>
    <row r="54" spans="1:140" s="182" customFormat="1" ht="17" customHeight="1">
      <c r="A54" s="259"/>
      <c r="B54" s="116" t="str">
        <f>'Vic Oct 2018'!F48</f>
        <v>Origin Energy</v>
      </c>
      <c r="C54" s="116" t="str">
        <f>'Vic Oct 2018'!G48</f>
        <v>Business Saver</v>
      </c>
      <c r="D54" s="198">
        <f>365*'Vic Oct 2018'!H48/100</f>
        <v>277.39999999999998</v>
      </c>
      <c r="E54" s="199">
        <f>IF($C$5*'Vic Oct 2018'!AK48/'Vic Oct 2018'!AI48&gt;='Vic Oct 2018'!J48,('Vic Oct 2018'!J48*'Vic Oct 2018'!O48/100)*'Vic Oct 2018'!AI48,($C$5*'Vic Oct 2018'!AK48/'Vic Oct 2018'!AI48*'Vic Oct 2018'!O48/100)*'Vic Oct 2018'!AI48)</f>
        <v>720</v>
      </c>
      <c r="F54" s="200">
        <f>IF($C$5*'Vic Oct 2018'!AK48/'Vic Oct 2018'!AI48&lt;'Vic Oct 2018'!J48,0,IF($C$5*'Vic Oct 2018'!AK48/'Vic Oct 2018'!AI48&lt;='Vic Oct 2018'!K48,($C$5*'Vic Oct 2018'!AK48/'Vic Oct 2018'!AI48-'Vic Oct 2018'!J48)*('Vic Oct 2018'!P48/100)*'Vic Oct 2018'!AI48,('Vic Oct 2018'!K48-'Vic Oct 2018'!J48)*('Vic Oct 2018'!P48/100)*'Vic Oct 2018'!AI48))</f>
        <v>231.00000000000009</v>
      </c>
      <c r="G54" s="198">
        <f>IF($C$5*'Vic Oct 2018'!AK48/'Vic Oct 2018'!AI48&lt;'Vic Oct 2018'!K48,0,IF($C$5*'Vic Oct 2018'!AK48/'Vic Oct 2018'!AI48&lt;='Vic Oct 2018'!L48,($C$5*'Vic Oct 2018'!AK48/'Vic Oct 2018'!AI48-'Vic Oct 2018'!K48)*('Vic Oct 2018'!Q48/100)*'Vic Oct 2018'!AI48,('Vic Oct 2018'!L48-'Vic Oct 2018'!K48)*('Vic Oct 2018'!Q48/100)*'Vic Oct 2018'!AI48))</f>
        <v>0</v>
      </c>
      <c r="H54" s="199">
        <f>IF($C$5*'Vic Oct 2018'!AK48/'Vic Oct 2018'!AI48&lt;'Vic Oct 2018'!L48,0,IF($C$5*'Vic Oct 2018'!AK48/'Vic Oct 2018'!AI48&lt;='Vic Oct 2018'!M48,($C$5*'Vic Oct 2018'!AK48/'Vic Oct 2018'!AI48-'Vic Oct 2018'!L48)*('Vic Oct 2018'!R48/100)*'Vic Oct 2018'!AI48,('Vic Oct 2018'!M48-'Vic Oct 2018'!L48)*('Vic Oct 2018'!R48/100)*'Vic Oct 2018'!AI48))</f>
        <v>0</v>
      </c>
      <c r="I54" s="198">
        <f>IF(($C$5*'Vic Oct 2018'!AK48/'Vic Oct 2018'!AI48&gt;'Vic Oct 2018'!M48),($C$5*'Vic Oct 2018'!AK48/'Vic Oct 2018'!AI48-'Vic Oct 2018'!M48)*'Vic Oct 2018'!S48/100*'Vic Oct 2018'!AI48,0)</f>
        <v>0</v>
      </c>
      <c r="J54" s="198">
        <f>IF($C$5*'Vic Oct 2018'!AL48/'Vic Oct 2018'!AJ48&gt;='Vic Oct 2018'!J48,('Vic Oct 2018'!J48*'Vic Oct 2018'!U48/100)*'Vic Oct 2018'!AJ48,($C$5*'Vic Oct 2018'!AL48/'Vic Oct 2018'!AJ48*'Vic Oct 2018'!U48/100)*'Vic Oct 2018'!AJ48)</f>
        <v>720</v>
      </c>
      <c r="K54" s="198">
        <f>IF($C$5*'Vic Oct 2018'!AL48/'Vic Oct 2018'!AJ48&lt;'Vic Oct 2018'!J48,0,IF($C$5*'Vic Oct 2018'!AL48/'Vic Oct 2018'!AJ48&lt;='Vic Oct 2018'!K48,($C$5*'Vic Oct 2018'!AL48/'Vic Oct 2018'!AJ48-'Vic Oct 2018'!J48)*('Vic Oct 2018'!V48/100)*'Vic Oct 2018'!AJ48,('Vic Oct 2018'!K48-'Vic Oct 2018'!J48)*('Vic Oct 2018'!V48/100)*'Vic Oct 2018'!AJ48))</f>
        <v>231.00000000000009</v>
      </c>
      <c r="L54" s="198">
        <f>IF($C$5*'Vic Oct 2018'!AL48/'Vic Oct 2018'!AJ48&lt;'Vic Oct 2018'!K48,0,IF($C$5*'Vic Oct 2018'!AL48/'Vic Oct 2018'!AJ48&lt;='Vic Oct 2018'!L48,($C$5*'Vic Oct 2018'!AL48/'Vic Oct 2018'!AJ48-'Vic Oct 2018'!K48)*('Vic Oct 2018'!W48/100)*'Vic Oct 2018'!AJ48,('Vic Oct 2018'!L48-'Vic Oct 2018'!K48)*('Vic Oct 2018'!W48/100)*'Vic Oct 2018'!AJ48))</f>
        <v>0</v>
      </c>
      <c r="M54" s="198">
        <f>IF($C$5*'Vic Oct 2018'!AL48/'Vic Oct 2018'!AJ48&lt;'Vic Oct 2018'!L48,0,IF($C$5*'Vic Oct 2018'!AL48/'Vic Oct 2018'!AJ48&lt;='Vic Oct 2018'!M48,($C$5*'Vic Oct 2018'!AL48/'Vic Oct 2018'!AJ48-'Vic Oct 2018'!L48)*('Vic Oct 2018'!X48/100)*'Vic Oct 2018'!AJ48,('Vic Oct 2018'!M48-'Vic Oct 2018'!L48)*('Vic Oct 2018'!X48/100)*'Vic Oct 2018'!AJ48))</f>
        <v>0</v>
      </c>
      <c r="N54" s="198">
        <f>IF(($C$5*'Vic Oct 2018'!AL48/'Vic Oct 2018'!AJ48&gt;'Vic Oct 2018'!M48),($C$5*'Vic Oct 2018'!AL48/'Vic Oct 2018'!AJ48-'Vic Oct 2018'!M48)*'Vic Oct 2018'!Y48/100*'Vic Oct 2018'!AJ48,0)</f>
        <v>0</v>
      </c>
      <c r="O54" s="201">
        <f t="shared" si="0"/>
        <v>2179.4</v>
      </c>
      <c r="P54" s="202">
        <f>'Vic Oct 2018'!AM48</f>
        <v>0</v>
      </c>
      <c r="Q54" s="202">
        <f>'Vic Oct 2018'!AN48</f>
        <v>15</v>
      </c>
      <c r="R54" s="202">
        <f>'Vic Oct 2018'!AO48</f>
        <v>0</v>
      </c>
      <c r="S54" s="202">
        <f>'Vic Oct 2018'!AP48</f>
        <v>0</v>
      </c>
      <c r="T54" s="201">
        <f>(O54-(O54-D54)*Q54/100)</f>
        <v>1894.1000000000001</v>
      </c>
      <c r="U54" s="201">
        <f t="shared" si="7"/>
        <v>1894.1000000000001</v>
      </c>
      <c r="V54" s="201">
        <f t="shared" si="1"/>
        <v>2083.5100000000002</v>
      </c>
      <c r="W54" s="201">
        <f t="shared" si="1"/>
        <v>2083.5100000000002</v>
      </c>
      <c r="X54" s="203">
        <f>'Vic Oct 2018'!AW48</f>
        <v>12</v>
      </c>
      <c r="Y54" s="204" t="str">
        <f>'Vic Oct 2018'!AX48</f>
        <v>y</v>
      </c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5"/>
      <c r="BP54" s="175"/>
      <c r="BQ54" s="175"/>
      <c r="BR54" s="175"/>
      <c r="BS54" s="175"/>
      <c r="BT54" s="175"/>
      <c r="BU54" s="175"/>
      <c r="BV54" s="175"/>
      <c r="BW54" s="175"/>
      <c r="BX54" s="175"/>
      <c r="BY54" s="175"/>
      <c r="BZ54" s="175"/>
      <c r="CA54" s="175"/>
      <c r="CB54" s="175"/>
      <c r="CC54" s="175"/>
      <c r="CD54" s="175"/>
      <c r="CE54" s="175"/>
      <c r="CF54" s="175"/>
      <c r="CG54" s="175"/>
      <c r="CH54" s="175"/>
      <c r="CI54" s="181"/>
      <c r="CJ54" s="181"/>
      <c r="CK54" s="181"/>
      <c r="CL54" s="181"/>
      <c r="CM54" s="181"/>
      <c r="CN54" s="181"/>
      <c r="CO54" s="181"/>
      <c r="CP54" s="181"/>
      <c r="CQ54" s="181"/>
      <c r="CR54" s="181"/>
      <c r="CS54" s="181"/>
      <c r="CT54" s="181"/>
      <c r="CU54" s="181"/>
      <c r="CV54" s="181"/>
      <c r="CW54" s="181"/>
      <c r="CX54" s="181"/>
      <c r="CY54" s="181"/>
      <c r="CZ54" s="181"/>
      <c r="DA54" s="181"/>
      <c r="DB54" s="181"/>
      <c r="DC54" s="181"/>
      <c r="DD54" s="181"/>
      <c r="DE54" s="181"/>
      <c r="DF54" s="181"/>
      <c r="DG54" s="181"/>
      <c r="DH54" s="181"/>
      <c r="DI54" s="181"/>
      <c r="DJ54" s="181"/>
      <c r="DK54" s="181"/>
      <c r="DL54" s="181"/>
      <c r="DM54" s="181"/>
      <c r="DN54" s="181"/>
      <c r="DO54" s="181"/>
      <c r="DP54" s="181"/>
      <c r="DQ54" s="181"/>
      <c r="DR54" s="181"/>
      <c r="DS54" s="181"/>
      <c r="DT54" s="181"/>
      <c r="DU54" s="181"/>
      <c r="DV54" s="181"/>
      <c r="DW54" s="181"/>
      <c r="DX54" s="181"/>
      <c r="DY54" s="181"/>
      <c r="DZ54" s="181"/>
      <c r="EA54" s="181"/>
      <c r="EB54" s="181"/>
      <c r="EC54" s="181"/>
      <c r="ED54" s="181"/>
      <c r="EE54" s="181"/>
      <c r="EF54" s="181"/>
      <c r="EG54" s="181"/>
      <c r="EH54" s="181"/>
      <c r="EI54" s="181"/>
      <c r="EJ54" s="181"/>
    </row>
    <row r="55" spans="1:140" s="182" customFormat="1" ht="17" customHeight="1" thickBot="1">
      <c r="A55" s="260"/>
      <c r="B55" s="221" t="str">
        <f>'Vic Oct 2018'!F49</f>
        <v>Simply Energy</v>
      </c>
      <c r="C55" s="221" t="str">
        <f>'Vic Oct 2018'!G49</f>
        <v>Business Save</v>
      </c>
      <c r="D55" s="115">
        <f>365*'Vic Oct 2018'!H49/100</f>
        <v>295.358</v>
      </c>
      <c r="E55" s="113">
        <f>IF($C$5*'Vic Oct 2018'!AK49/'Vic Oct 2018'!AI49&gt;='Vic Oct 2018'!J49,('Vic Oct 2018'!J49*'Vic Oct 2018'!O49/100)*'Vic Oct 2018'!AI49,($C$5*'Vic Oct 2018'!AK49/'Vic Oct 2018'!AI49*'Vic Oct 2018'!O49/100)*'Vic Oct 2018'!AI49)</f>
        <v>281.99339999999995</v>
      </c>
      <c r="F55" s="114">
        <f>IF($C$5*'Vic Oct 2018'!AK49/'Vic Oct 2018'!AI49&lt;'Vic Oct 2018'!J49,0,IF($C$5*'Vic Oct 2018'!AK49/'Vic Oct 2018'!AI49&lt;='Vic Oct 2018'!K49,($C$5*'Vic Oct 2018'!AK49/'Vic Oct 2018'!AI49-'Vic Oct 2018'!J49)*('Vic Oct 2018'!P49/100)*'Vic Oct 2018'!AI49,('Vic Oct 2018'!K49-'Vic Oct 2018'!J49)*('Vic Oct 2018'!P49/100)*'Vic Oct 2018'!AI49))</f>
        <v>1046.3744000000002</v>
      </c>
      <c r="G55" s="115">
        <f>IF($C$5*'Vic Oct 2018'!AK49/'Vic Oct 2018'!AI49&lt;'Vic Oct 2018'!K49,0,IF($C$5*'Vic Oct 2018'!AK49/'Vic Oct 2018'!AI49&lt;='Vic Oct 2018'!L49,($C$5*'Vic Oct 2018'!AK49/'Vic Oct 2018'!AI49-'Vic Oct 2018'!K49)*('Vic Oct 2018'!Q49/100)*'Vic Oct 2018'!AI49,('Vic Oct 2018'!L49-'Vic Oct 2018'!K49)*('Vic Oct 2018'!Q49/100)*'Vic Oct 2018'!AI49))</f>
        <v>0</v>
      </c>
      <c r="H55" s="113">
        <f>IF($C$5*'Vic Oct 2018'!AK49/'Vic Oct 2018'!AI49&lt;'Vic Oct 2018'!L49,0,IF($C$5*'Vic Oct 2018'!AK49/'Vic Oct 2018'!AI49&lt;='Vic Oct 2018'!M49,($C$5*'Vic Oct 2018'!AK49/'Vic Oct 2018'!AI49-'Vic Oct 2018'!L49)*('Vic Oct 2018'!R49/100)*'Vic Oct 2018'!AI49,('Vic Oct 2018'!M49-'Vic Oct 2018'!L49)*('Vic Oct 2018'!R49/100)*'Vic Oct 2018'!AI49))</f>
        <v>0</v>
      </c>
      <c r="I55" s="115">
        <f>IF(($C$5*'Vic Oct 2018'!AK49/'Vic Oct 2018'!AI49&gt;'Vic Oct 2018'!M49),($C$5*'Vic Oct 2018'!AK49/'Vic Oct 2018'!AI49-'Vic Oct 2018'!M49)*'Vic Oct 2018'!S49/100*'Vic Oct 2018'!AI49,0)</f>
        <v>0</v>
      </c>
      <c r="J55" s="115">
        <f>IF($C$5*'Vic Oct 2018'!AL49/'Vic Oct 2018'!AJ49&gt;='Vic Oct 2018'!J49,('Vic Oct 2018'!J49*'Vic Oct 2018'!U49/100)*'Vic Oct 2018'!AJ49,($C$5*'Vic Oct 2018'!AL49/'Vic Oct 2018'!AJ49*'Vic Oct 2018'!U49/100)*'Vic Oct 2018'!AJ49)</f>
        <v>281.99339999999995</v>
      </c>
      <c r="K55" s="115">
        <f>IF($C$5*'Vic Oct 2018'!AL49/'Vic Oct 2018'!AJ49&lt;'Vic Oct 2018'!J49,0,IF($C$5*'Vic Oct 2018'!AL49/'Vic Oct 2018'!AJ49&lt;='Vic Oct 2018'!K49,($C$5*'Vic Oct 2018'!AL49/'Vic Oct 2018'!AJ49-'Vic Oct 2018'!J49)*('Vic Oct 2018'!V49/100)*'Vic Oct 2018'!AJ49,('Vic Oct 2018'!K49-'Vic Oct 2018'!J49)*('Vic Oct 2018'!V49/100)*'Vic Oct 2018'!AJ49))</f>
        <v>1046.3744000000002</v>
      </c>
      <c r="L55" s="115">
        <f>IF($C$5*'Vic Oct 2018'!AL49/'Vic Oct 2018'!AJ49&lt;'Vic Oct 2018'!K49,0,IF($C$5*'Vic Oct 2018'!AL49/'Vic Oct 2018'!AJ49&lt;='Vic Oct 2018'!L49,($C$5*'Vic Oct 2018'!AL49/'Vic Oct 2018'!AJ49-'Vic Oct 2018'!K49)*('Vic Oct 2018'!W49/100)*'Vic Oct 2018'!AJ49,('Vic Oct 2018'!L49-'Vic Oct 2018'!K49)*('Vic Oct 2018'!W49/100)*'Vic Oct 2018'!AJ49))</f>
        <v>0</v>
      </c>
      <c r="M55" s="115">
        <f>IF($C$5*'Vic Oct 2018'!AL49/'Vic Oct 2018'!AJ49&lt;'Vic Oct 2018'!L49,0,IF($C$5*'Vic Oct 2018'!AL49/'Vic Oct 2018'!AJ49&lt;='Vic Oct 2018'!M49,($C$5*'Vic Oct 2018'!AL49/'Vic Oct 2018'!AJ49-'Vic Oct 2018'!L49)*('Vic Oct 2018'!X49/100)*'Vic Oct 2018'!AJ49,('Vic Oct 2018'!M49-'Vic Oct 2018'!L49)*('Vic Oct 2018'!X49/100)*'Vic Oct 2018'!AJ49))</f>
        <v>0</v>
      </c>
      <c r="N55" s="115">
        <f>IF(($C$5*'Vic Oct 2018'!AL49/'Vic Oct 2018'!AJ49&gt;'Vic Oct 2018'!M49),($C$5*'Vic Oct 2018'!AL49/'Vic Oct 2018'!AJ49-'Vic Oct 2018'!M49)*'Vic Oct 2018'!Y49/100*'Vic Oct 2018'!AJ49,0)</f>
        <v>0</v>
      </c>
      <c r="O55" s="222">
        <f t="shared" si="0"/>
        <v>2952.0936000000002</v>
      </c>
      <c r="P55" s="223">
        <f>'Vic Oct 2018'!AM49</f>
        <v>0</v>
      </c>
      <c r="Q55" s="223">
        <f>'Vic Oct 2018'!AN49</f>
        <v>30</v>
      </c>
      <c r="R55" s="223">
        <f>'Vic Oct 2018'!AO49</f>
        <v>0</v>
      </c>
      <c r="S55" s="223">
        <f>'Vic Oct 2018'!AP49</f>
        <v>0</v>
      </c>
      <c r="T55" s="222">
        <f>(O55-(O55-D55)*Q55/100)</f>
        <v>2155.0729200000001</v>
      </c>
      <c r="U55" s="222">
        <f t="shared" si="7"/>
        <v>2155.0729200000001</v>
      </c>
      <c r="V55" s="222">
        <f t="shared" si="1"/>
        <v>2370.5802120000003</v>
      </c>
      <c r="W55" s="222">
        <f t="shared" si="1"/>
        <v>2370.5802120000003</v>
      </c>
      <c r="X55" s="224">
        <f>'Vic Oct 2018'!AW49</f>
        <v>0</v>
      </c>
      <c r="Y55" s="225" t="str">
        <f>'Vic Oct 2018'!AX49</f>
        <v>n</v>
      </c>
      <c r="CI55" s="181"/>
      <c r="CJ55" s="181"/>
      <c r="CK55" s="181"/>
      <c r="CL55" s="181"/>
      <c r="CM55" s="181"/>
      <c r="CN55" s="181"/>
      <c r="CO55" s="181"/>
      <c r="CP55" s="181"/>
      <c r="CQ55" s="181"/>
      <c r="CR55" s="181"/>
      <c r="CS55" s="181"/>
      <c r="CT55" s="181"/>
      <c r="CU55" s="181"/>
      <c r="CV55" s="181"/>
      <c r="CW55" s="181"/>
      <c r="CX55" s="181"/>
      <c r="CY55" s="181"/>
      <c r="CZ55" s="181"/>
      <c r="DA55" s="181"/>
      <c r="DB55" s="181"/>
      <c r="DC55" s="181"/>
      <c r="DD55" s="181"/>
      <c r="DE55" s="181"/>
      <c r="DF55" s="181"/>
      <c r="DG55" s="181"/>
      <c r="DH55" s="181"/>
      <c r="DI55" s="181"/>
      <c r="DJ55" s="181"/>
      <c r="DK55" s="181"/>
      <c r="DL55" s="181"/>
      <c r="DM55" s="181"/>
      <c r="DN55" s="181"/>
      <c r="DO55" s="181"/>
      <c r="DP55" s="181"/>
      <c r="DQ55" s="181"/>
      <c r="DR55" s="181"/>
      <c r="DS55" s="181"/>
      <c r="DT55" s="181"/>
      <c r="DU55" s="181"/>
      <c r="DV55" s="181"/>
      <c r="DW55" s="181"/>
      <c r="DX55" s="181"/>
      <c r="DY55" s="181"/>
      <c r="DZ55" s="181"/>
      <c r="EA55" s="181"/>
      <c r="EB55" s="181"/>
      <c r="EC55" s="181"/>
      <c r="ED55" s="181"/>
      <c r="EE55" s="181"/>
      <c r="EF55" s="181"/>
      <c r="EG55" s="181"/>
      <c r="EH55" s="181"/>
      <c r="EI55" s="181"/>
      <c r="EJ55" s="181"/>
    </row>
    <row r="56" spans="1:140" ht="17" customHeight="1" thickTop="1">
      <c r="A56" s="261" t="str">
        <f>'Vic Oct 2018'!D50</f>
        <v>Envestra Central 2</v>
      </c>
      <c r="B56" s="116" t="str">
        <f>'Vic Oct 2018'!F50</f>
        <v>AGL</v>
      </c>
      <c r="C56" s="116" t="str">
        <f>'Vic Oct 2018'!G50</f>
        <v>Business Savers</v>
      </c>
      <c r="D56" s="198">
        <f>365*'Vic Oct 2018'!H50/100</f>
        <v>332.15</v>
      </c>
      <c r="E56" s="199">
        <f>IF($C$5*'Vic Oct 2018'!AK50/'Vic Oct 2018'!AI50&gt;='Vic Oct 2018'!J50,('Vic Oct 2018'!J50*'Vic Oct 2018'!O50/100)*'Vic Oct 2018'!AI50,($C$5*'Vic Oct 2018'!AK50/'Vic Oct 2018'!AI50*'Vic Oct 2018'!O50/100)*'Vic Oct 2018'!AI50)</f>
        <v>221.39999999999998</v>
      </c>
      <c r="F56" s="200">
        <f>IF($C$5*'Vic Oct 2018'!AK50/'Vic Oct 2018'!AI50&lt;'Vic Oct 2018'!J50,0,IF($C$5*'Vic Oct 2018'!AK50/'Vic Oct 2018'!AI50&lt;='Vic Oct 2018'!K50,($C$5*'Vic Oct 2018'!AK50/'Vic Oct 2018'!AI50-'Vic Oct 2018'!J50)*('Vic Oct 2018'!P50/100)*'Vic Oct 2018'!AI50,('Vic Oct 2018'!K50-'Vic Oct 2018'!J50)*('Vic Oct 2018'!P50/100)*'Vic Oct 2018'!AI50))</f>
        <v>856.9</v>
      </c>
      <c r="G56" s="198">
        <f>IF($C$5*'Vic Oct 2018'!AK50/'Vic Oct 2018'!AI50&lt;'Vic Oct 2018'!K50,0,IF($C$5*'Vic Oct 2018'!AK50/'Vic Oct 2018'!AI50&lt;='Vic Oct 2018'!L50,($C$5*'Vic Oct 2018'!AK50/'Vic Oct 2018'!AI50-'Vic Oct 2018'!K50)*('Vic Oct 2018'!Q50/100)*'Vic Oct 2018'!AI50,('Vic Oct 2018'!L50-'Vic Oct 2018'!K50)*('Vic Oct 2018'!Q50/100)*'Vic Oct 2018'!AI50))</f>
        <v>0</v>
      </c>
      <c r="H56" s="199">
        <f>IF($C$5*'Vic Oct 2018'!AK50/'Vic Oct 2018'!AI50&lt;'Vic Oct 2018'!L50,0,IF($C$5*'Vic Oct 2018'!AK50/'Vic Oct 2018'!AI50&lt;='Vic Oct 2018'!M50,($C$5*'Vic Oct 2018'!AK50/'Vic Oct 2018'!AI50-'Vic Oct 2018'!L50)*('Vic Oct 2018'!R50/100)*'Vic Oct 2018'!AI50,('Vic Oct 2018'!M50-'Vic Oct 2018'!L50)*('Vic Oct 2018'!R50/100)*'Vic Oct 2018'!AI50))</f>
        <v>0</v>
      </c>
      <c r="I56" s="198">
        <f>IF(($C$5*'Vic Oct 2018'!AK50/'Vic Oct 2018'!AI50&gt;'Vic Oct 2018'!M50),($C$5*'Vic Oct 2018'!AK50/'Vic Oct 2018'!AI50-'Vic Oct 2018'!M50)*'Vic Oct 2018'!S50/100*'Vic Oct 2018'!AI50,0)</f>
        <v>0</v>
      </c>
      <c r="J56" s="198">
        <f>IF($C$5*'Vic Oct 2018'!AL50/'Vic Oct 2018'!AJ50&gt;='Vic Oct 2018'!J50,('Vic Oct 2018'!J50*'Vic Oct 2018'!U50/100)*'Vic Oct 2018'!AJ50,($C$5*'Vic Oct 2018'!AL50/'Vic Oct 2018'!AJ50*'Vic Oct 2018'!U50/100)*'Vic Oct 2018'!AJ50)</f>
        <v>221.39999999999998</v>
      </c>
      <c r="K56" s="198">
        <f>IF($C$5*'Vic Oct 2018'!AL50/'Vic Oct 2018'!AJ50&lt;'Vic Oct 2018'!J50,0,IF($C$5*'Vic Oct 2018'!AL50/'Vic Oct 2018'!AJ50&lt;='Vic Oct 2018'!K50,($C$5*'Vic Oct 2018'!AL50/'Vic Oct 2018'!AJ50-'Vic Oct 2018'!J50)*('Vic Oct 2018'!V50/100)*'Vic Oct 2018'!AJ50,('Vic Oct 2018'!K50-'Vic Oct 2018'!J50)*('Vic Oct 2018'!V50/100)*'Vic Oct 2018'!AJ50))</f>
        <v>856.9</v>
      </c>
      <c r="L56" s="198">
        <f>IF($C$5*'Vic Oct 2018'!AL50/'Vic Oct 2018'!AJ50&lt;'Vic Oct 2018'!K50,0,IF($C$5*'Vic Oct 2018'!AL50/'Vic Oct 2018'!AJ50&lt;='Vic Oct 2018'!L50,($C$5*'Vic Oct 2018'!AL50/'Vic Oct 2018'!AJ50-'Vic Oct 2018'!K50)*('Vic Oct 2018'!W50/100)*'Vic Oct 2018'!AJ50,('Vic Oct 2018'!L50-'Vic Oct 2018'!K50)*('Vic Oct 2018'!W50/100)*'Vic Oct 2018'!AJ50))</f>
        <v>0</v>
      </c>
      <c r="M56" s="198">
        <f>IF($C$5*'Vic Oct 2018'!AL50/'Vic Oct 2018'!AJ50&lt;'Vic Oct 2018'!L50,0,IF($C$5*'Vic Oct 2018'!AL50/'Vic Oct 2018'!AJ50&lt;='Vic Oct 2018'!M50,($C$5*'Vic Oct 2018'!AL50/'Vic Oct 2018'!AJ50-'Vic Oct 2018'!L50)*('Vic Oct 2018'!X50/100)*'Vic Oct 2018'!AJ50,('Vic Oct 2018'!M50-'Vic Oct 2018'!L50)*('Vic Oct 2018'!X50/100)*'Vic Oct 2018'!AJ50))</f>
        <v>0</v>
      </c>
      <c r="N56" s="198">
        <f>IF(($C$5*'Vic Oct 2018'!AL50/'Vic Oct 2018'!AJ50&gt;'Vic Oct 2018'!M50),($C$5*'Vic Oct 2018'!AL50/'Vic Oct 2018'!AJ50-'Vic Oct 2018'!M50)*'Vic Oct 2018'!Y50/100*'Vic Oct 2018'!AJ50,0)</f>
        <v>0</v>
      </c>
      <c r="O56" s="201">
        <f t="shared" si="0"/>
        <v>2488.75</v>
      </c>
      <c r="P56" s="202">
        <f>'Vic Oct 2018'!AM50</f>
        <v>0</v>
      </c>
      <c r="Q56" s="202">
        <f>'Vic Oct 2018'!AN50</f>
        <v>15</v>
      </c>
      <c r="R56" s="202">
        <f>'Vic Oct 2018'!AO50</f>
        <v>0</v>
      </c>
      <c r="S56" s="202">
        <f>'Vic Oct 2018'!AP50</f>
        <v>0</v>
      </c>
      <c r="T56" s="201">
        <f>(O56-(O56-D56)*Q56/100)</f>
        <v>2165.2600000000002</v>
      </c>
      <c r="U56" s="201">
        <f t="shared" si="7"/>
        <v>2165.2600000000002</v>
      </c>
      <c r="V56" s="201">
        <f t="shared" si="1"/>
        <v>2381.7860000000005</v>
      </c>
      <c r="W56" s="201">
        <f t="shared" si="1"/>
        <v>2381.7860000000005</v>
      </c>
      <c r="X56" s="203">
        <f>'Vic Oct 2018'!AW50</f>
        <v>0</v>
      </c>
      <c r="Y56" s="204" t="str">
        <f>'Vic Oct 2018'!AX50</f>
        <v>n</v>
      </c>
      <c r="CI56" s="178"/>
      <c r="CJ56" s="178"/>
      <c r="CK56" s="178"/>
      <c r="CL56" s="178"/>
      <c r="CM56" s="178"/>
      <c r="CN56" s="178"/>
      <c r="CO56" s="178"/>
      <c r="CP56" s="178"/>
      <c r="CQ56" s="178"/>
      <c r="CR56" s="178"/>
      <c r="CS56" s="178"/>
      <c r="CT56" s="178"/>
      <c r="CU56" s="178"/>
      <c r="CV56" s="178"/>
      <c r="CW56" s="178"/>
      <c r="CX56" s="178"/>
      <c r="CY56" s="178"/>
      <c r="CZ56" s="178"/>
      <c r="DA56" s="178"/>
      <c r="DB56" s="178"/>
      <c r="DC56" s="178"/>
      <c r="DD56" s="178"/>
      <c r="DE56" s="178"/>
      <c r="DF56" s="178"/>
      <c r="DG56" s="178"/>
      <c r="DH56" s="178"/>
      <c r="DI56" s="178"/>
      <c r="DJ56" s="178"/>
      <c r="DK56" s="178"/>
      <c r="DL56" s="178"/>
      <c r="DM56" s="178"/>
      <c r="DN56" s="178"/>
      <c r="DO56" s="178"/>
      <c r="DP56" s="178"/>
      <c r="DQ56" s="178"/>
      <c r="DR56" s="178"/>
      <c r="DS56" s="178"/>
      <c r="DT56" s="178"/>
      <c r="DU56" s="178"/>
      <c r="DV56" s="178"/>
      <c r="DW56" s="178"/>
      <c r="DX56" s="178"/>
      <c r="DY56" s="178"/>
      <c r="DZ56" s="178"/>
      <c r="EA56" s="178"/>
      <c r="EB56" s="178"/>
      <c r="EC56" s="178"/>
      <c r="ED56" s="178"/>
      <c r="EE56" s="178"/>
      <c r="EF56" s="178"/>
      <c r="EG56" s="178"/>
      <c r="EH56" s="178"/>
      <c r="EI56" s="178"/>
      <c r="EJ56" s="178"/>
    </row>
    <row r="57" spans="1:140" ht="17" customHeight="1">
      <c r="A57" s="259"/>
      <c r="B57" s="116" t="str">
        <f>'Vic Oct 2018'!F51</f>
        <v>Click Energy</v>
      </c>
      <c r="C57" s="116" t="str">
        <f>'Vic Oct 2018'!G51</f>
        <v>Business Business Prime</v>
      </c>
      <c r="D57" s="198">
        <f>365*'Vic Oct 2018'!H51/100</f>
        <v>313.17</v>
      </c>
      <c r="E57" s="199">
        <f>IF($C$5*'Vic Oct 2018'!AK51/'Vic Oct 2018'!AI51&gt;='Vic Oct 2018'!J51,('Vic Oct 2018'!J51*'Vic Oct 2018'!O51/100)*'Vic Oct 2018'!AI51,($C$5*'Vic Oct 2018'!AK51/'Vic Oct 2018'!AI51*'Vic Oct 2018'!O51/100)*'Vic Oct 2018'!AI51)</f>
        <v>261.89999999999998</v>
      </c>
      <c r="F57" s="200">
        <f>IF($C$5*'Vic Oct 2018'!AK51/'Vic Oct 2018'!AI51&lt;'Vic Oct 2018'!J51,0,IF($C$5*'Vic Oct 2018'!AK51/'Vic Oct 2018'!AI51&lt;='Vic Oct 2018'!K51,($C$5*'Vic Oct 2018'!AK51/'Vic Oct 2018'!AI51-'Vic Oct 2018'!J51)*('Vic Oct 2018'!P51/100)*'Vic Oct 2018'!AI51,('Vic Oct 2018'!K51-'Vic Oct 2018'!J51)*('Vic Oct 2018'!P51/100)*'Vic Oct 2018'!AI51))</f>
        <v>926.6</v>
      </c>
      <c r="G57" s="198">
        <f>IF($C$5*'Vic Oct 2018'!AK51/'Vic Oct 2018'!AI51&lt;'Vic Oct 2018'!K51,0,IF($C$5*'Vic Oct 2018'!AK51/'Vic Oct 2018'!AI51&lt;='Vic Oct 2018'!L51,($C$5*'Vic Oct 2018'!AK51/'Vic Oct 2018'!AI51-'Vic Oct 2018'!K51)*('Vic Oct 2018'!Q51/100)*'Vic Oct 2018'!AI51,('Vic Oct 2018'!L51-'Vic Oct 2018'!K51)*('Vic Oct 2018'!Q51/100)*'Vic Oct 2018'!AI51))</f>
        <v>0</v>
      </c>
      <c r="H57" s="199">
        <f>IF($C$5*'Vic Oct 2018'!AK51/'Vic Oct 2018'!AI51&lt;'Vic Oct 2018'!L51,0,IF($C$5*'Vic Oct 2018'!AK51/'Vic Oct 2018'!AI51&lt;='Vic Oct 2018'!M51,($C$5*'Vic Oct 2018'!AK51/'Vic Oct 2018'!AI51-'Vic Oct 2018'!L51)*('Vic Oct 2018'!R51/100)*'Vic Oct 2018'!AI51,('Vic Oct 2018'!M51-'Vic Oct 2018'!L51)*('Vic Oct 2018'!R51/100)*'Vic Oct 2018'!AI51))</f>
        <v>0</v>
      </c>
      <c r="I57" s="198">
        <f>IF(($C$5*'Vic Oct 2018'!AK51/'Vic Oct 2018'!AI51&gt;'Vic Oct 2018'!M51),($C$5*'Vic Oct 2018'!AK51/'Vic Oct 2018'!AI51-'Vic Oct 2018'!M51)*'Vic Oct 2018'!S51/100*'Vic Oct 2018'!AI51,0)</f>
        <v>0</v>
      </c>
      <c r="J57" s="198">
        <f>IF($C$5*'Vic Oct 2018'!AL51/'Vic Oct 2018'!AJ51&gt;='Vic Oct 2018'!J51,('Vic Oct 2018'!J51*'Vic Oct 2018'!U51/100)*'Vic Oct 2018'!AJ51,($C$5*'Vic Oct 2018'!AL51/'Vic Oct 2018'!AJ51*'Vic Oct 2018'!U51/100)*'Vic Oct 2018'!AJ51)</f>
        <v>261.89999999999998</v>
      </c>
      <c r="K57" s="198">
        <f>IF($C$5*'Vic Oct 2018'!AL51/'Vic Oct 2018'!AJ51&lt;'Vic Oct 2018'!J51,0,IF($C$5*'Vic Oct 2018'!AL51/'Vic Oct 2018'!AJ51&lt;='Vic Oct 2018'!K51,($C$5*'Vic Oct 2018'!AL51/'Vic Oct 2018'!AJ51-'Vic Oct 2018'!J51)*('Vic Oct 2018'!V51/100)*'Vic Oct 2018'!AJ51,('Vic Oct 2018'!K51-'Vic Oct 2018'!J51)*('Vic Oct 2018'!V51/100)*'Vic Oct 2018'!AJ51))</f>
        <v>926.6</v>
      </c>
      <c r="L57" s="198">
        <f>IF($C$5*'Vic Oct 2018'!AL51/'Vic Oct 2018'!AJ51&lt;'Vic Oct 2018'!K51,0,IF($C$5*'Vic Oct 2018'!AL51/'Vic Oct 2018'!AJ51&lt;='Vic Oct 2018'!L51,($C$5*'Vic Oct 2018'!AL51/'Vic Oct 2018'!AJ51-'Vic Oct 2018'!K51)*('Vic Oct 2018'!W51/100)*'Vic Oct 2018'!AJ51,('Vic Oct 2018'!L51-'Vic Oct 2018'!K51)*('Vic Oct 2018'!W51/100)*'Vic Oct 2018'!AJ51))</f>
        <v>0</v>
      </c>
      <c r="M57" s="198">
        <f>IF($C$5*'Vic Oct 2018'!AL51/'Vic Oct 2018'!AJ51&lt;'Vic Oct 2018'!L51,0,IF($C$5*'Vic Oct 2018'!AL51/'Vic Oct 2018'!AJ51&lt;='Vic Oct 2018'!M51,($C$5*'Vic Oct 2018'!AL51/'Vic Oct 2018'!AJ51-'Vic Oct 2018'!L51)*('Vic Oct 2018'!X51/100)*'Vic Oct 2018'!AJ51,('Vic Oct 2018'!M51-'Vic Oct 2018'!L51)*('Vic Oct 2018'!X51/100)*'Vic Oct 2018'!AJ51))</f>
        <v>0</v>
      </c>
      <c r="N57" s="198">
        <f>IF(($C$5*'Vic Oct 2018'!AL51/'Vic Oct 2018'!AJ51&gt;'Vic Oct 2018'!M51),($C$5*'Vic Oct 2018'!AL51/'Vic Oct 2018'!AJ51-'Vic Oct 2018'!M51)*'Vic Oct 2018'!Y51/100*'Vic Oct 2018'!AJ51,0)</f>
        <v>0</v>
      </c>
      <c r="O57" s="201">
        <f t="shared" si="0"/>
        <v>2690.17</v>
      </c>
      <c r="P57" s="202">
        <f>'Vic Oct 2018'!AM51</f>
        <v>0</v>
      </c>
      <c r="Q57" s="202">
        <f>'Vic Oct 2018'!AN51</f>
        <v>0</v>
      </c>
      <c r="R57" s="202">
        <f>'Vic Oct 2018'!AO51</f>
        <v>10</v>
      </c>
      <c r="S57" s="202">
        <f>'Vic Oct 2018'!AP51</f>
        <v>0</v>
      </c>
      <c r="T57" s="201">
        <f>O57</f>
        <v>2690.17</v>
      </c>
      <c r="U57" s="201">
        <f>T57-(T57*R57/100)</f>
        <v>2421.1530000000002</v>
      </c>
      <c r="V57" s="201">
        <f t="shared" si="1"/>
        <v>2959.1870000000004</v>
      </c>
      <c r="W57" s="201">
        <f t="shared" si="1"/>
        <v>2663.2683000000006</v>
      </c>
      <c r="X57" s="203">
        <f>'Vic Oct 2018'!AW51</f>
        <v>0</v>
      </c>
      <c r="Y57" s="204" t="str">
        <f>'Vic Oct 2018'!AX51</f>
        <v>n</v>
      </c>
      <c r="CI57" s="178"/>
      <c r="CJ57" s="178"/>
      <c r="CK57" s="178"/>
      <c r="CL57" s="178"/>
      <c r="CM57" s="178"/>
      <c r="CN57" s="178"/>
      <c r="CO57" s="178"/>
      <c r="CP57" s="178"/>
      <c r="CQ57" s="178"/>
      <c r="CR57" s="178"/>
      <c r="CS57" s="178"/>
      <c r="CT57" s="178"/>
      <c r="CU57" s="178"/>
      <c r="CV57" s="178"/>
      <c r="CW57" s="178"/>
      <c r="CX57" s="178"/>
      <c r="CY57" s="178"/>
      <c r="CZ57" s="178"/>
      <c r="DA57" s="178"/>
      <c r="DB57" s="178"/>
      <c r="DC57" s="178"/>
      <c r="DD57" s="178"/>
      <c r="DE57" s="178"/>
      <c r="DF57" s="178"/>
      <c r="DG57" s="178"/>
      <c r="DH57" s="178"/>
      <c r="DI57" s="178"/>
      <c r="DJ57" s="178"/>
      <c r="DK57" s="178"/>
      <c r="DL57" s="178"/>
      <c r="DM57" s="178"/>
      <c r="DN57" s="178"/>
      <c r="DO57" s="178"/>
      <c r="DP57" s="178"/>
      <c r="DQ57" s="178"/>
      <c r="DR57" s="178"/>
      <c r="DS57" s="178"/>
      <c r="DT57" s="178"/>
      <c r="DU57" s="178"/>
      <c r="DV57" s="178"/>
      <c r="DW57" s="178"/>
      <c r="DX57" s="178"/>
      <c r="DY57" s="178"/>
      <c r="DZ57" s="178"/>
      <c r="EA57" s="178"/>
      <c r="EB57" s="178"/>
      <c r="EC57" s="178"/>
      <c r="ED57" s="178"/>
      <c r="EE57" s="178"/>
      <c r="EF57" s="178"/>
      <c r="EG57" s="178"/>
      <c r="EH57" s="178"/>
      <c r="EI57" s="178"/>
      <c r="EJ57" s="178"/>
    </row>
    <row r="58" spans="1:140" ht="17" customHeight="1">
      <c r="A58" s="259"/>
      <c r="B58" s="116" t="str">
        <f>'Vic Oct 2018'!F52</f>
        <v>Covau</v>
      </c>
      <c r="C58" s="116" t="str">
        <f>'Vic Oct 2018'!G52</f>
        <v>Smart Saver</v>
      </c>
      <c r="D58" s="198">
        <f>365*'Vic Oct 2018'!H52/100</f>
        <v>354.05</v>
      </c>
      <c r="E58" s="199">
        <f>IF($C$5*'Vic Oct 2018'!AK52/'Vic Oct 2018'!AI52&gt;='Vic Oct 2018'!J52,('Vic Oct 2018'!J52*'Vic Oct 2018'!O52/100)*'Vic Oct 2018'!AI52,($C$5*'Vic Oct 2018'!AK52/'Vic Oct 2018'!AI52*'Vic Oct 2018'!O52/100)*'Vic Oct 2018'!AI52)</f>
        <v>261</v>
      </c>
      <c r="F58" s="200">
        <f>IF($C$5*'Vic Oct 2018'!AK52/'Vic Oct 2018'!AI52&lt;'Vic Oct 2018'!J52,0,IF($C$5*'Vic Oct 2018'!AK52/'Vic Oct 2018'!AI52&lt;='Vic Oct 2018'!K52,($C$5*'Vic Oct 2018'!AK52/'Vic Oct 2018'!AI52-'Vic Oct 2018'!J52)*('Vic Oct 2018'!P52/100)*'Vic Oct 2018'!AI52,('Vic Oct 2018'!K52-'Vic Oct 2018'!J52)*('Vic Oct 2018'!P52/100)*'Vic Oct 2018'!AI52))</f>
        <v>984.00000000000023</v>
      </c>
      <c r="G58" s="198">
        <f>IF($C$5*'Vic Oct 2018'!AK52/'Vic Oct 2018'!AI52&lt;'Vic Oct 2018'!K52,0,IF($C$5*'Vic Oct 2018'!AK52/'Vic Oct 2018'!AI52&lt;='Vic Oct 2018'!L52,($C$5*'Vic Oct 2018'!AK52/'Vic Oct 2018'!AI52-'Vic Oct 2018'!K52)*('Vic Oct 2018'!Q52/100)*'Vic Oct 2018'!AI52,('Vic Oct 2018'!L52-'Vic Oct 2018'!K52)*('Vic Oct 2018'!Q52/100)*'Vic Oct 2018'!AI52))</f>
        <v>0</v>
      </c>
      <c r="H58" s="199">
        <f>IF($C$5*'Vic Oct 2018'!AK52/'Vic Oct 2018'!AI52&lt;'Vic Oct 2018'!L52,0,IF($C$5*'Vic Oct 2018'!AK52/'Vic Oct 2018'!AI52&lt;='Vic Oct 2018'!M52,($C$5*'Vic Oct 2018'!AK52/'Vic Oct 2018'!AI52-'Vic Oct 2018'!L52)*('Vic Oct 2018'!R52/100)*'Vic Oct 2018'!AI52,('Vic Oct 2018'!M52-'Vic Oct 2018'!L52)*('Vic Oct 2018'!R52/100)*'Vic Oct 2018'!AI52))</f>
        <v>0</v>
      </c>
      <c r="I58" s="198">
        <f>IF(($C$5*'Vic Oct 2018'!AK52/'Vic Oct 2018'!AI52&gt;'Vic Oct 2018'!M52),($C$5*'Vic Oct 2018'!AK52/'Vic Oct 2018'!AI52-'Vic Oct 2018'!M52)*'Vic Oct 2018'!S52/100*'Vic Oct 2018'!AI52,0)</f>
        <v>0</v>
      </c>
      <c r="J58" s="198">
        <f>IF($C$5*'Vic Oct 2018'!AL52/'Vic Oct 2018'!AJ52&gt;='Vic Oct 2018'!J52,('Vic Oct 2018'!J52*'Vic Oct 2018'!U52/100)*'Vic Oct 2018'!AJ52,($C$5*'Vic Oct 2018'!AL52/'Vic Oct 2018'!AJ52*'Vic Oct 2018'!U52/100)*'Vic Oct 2018'!AJ52)</f>
        <v>261</v>
      </c>
      <c r="K58" s="198">
        <f>IF($C$5*'Vic Oct 2018'!AL52/'Vic Oct 2018'!AJ52&lt;'Vic Oct 2018'!J52,0,IF($C$5*'Vic Oct 2018'!AL52/'Vic Oct 2018'!AJ52&lt;='Vic Oct 2018'!K52,($C$5*'Vic Oct 2018'!AL52/'Vic Oct 2018'!AJ52-'Vic Oct 2018'!J52)*('Vic Oct 2018'!V52/100)*'Vic Oct 2018'!AJ52,('Vic Oct 2018'!K52-'Vic Oct 2018'!J52)*('Vic Oct 2018'!V52/100)*'Vic Oct 2018'!AJ52))</f>
        <v>984.00000000000023</v>
      </c>
      <c r="L58" s="198">
        <f>IF($C$5*'Vic Oct 2018'!AL52/'Vic Oct 2018'!AJ52&lt;'Vic Oct 2018'!K52,0,IF($C$5*'Vic Oct 2018'!AL52/'Vic Oct 2018'!AJ52&lt;='Vic Oct 2018'!L52,($C$5*'Vic Oct 2018'!AL52/'Vic Oct 2018'!AJ52-'Vic Oct 2018'!K52)*('Vic Oct 2018'!W52/100)*'Vic Oct 2018'!AJ52,('Vic Oct 2018'!L52-'Vic Oct 2018'!K52)*('Vic Oct 2018'!W52/100)*'Vic Oct 2018'!AJ52))</f>
        <v>0</v>
      </c>
      <c r="M58" s="198">
        <f>IF($C$5*'Vic Oct 2018'!AL52/'Vic Oct 2018'!AJ52&lt;'Vic Oct 2018'!L52,0,IF($C$5*'Vic Oct 2018'!AL52/'Vic Oct 2018'!AJ52&lt;='Vic Oct 2018'!M52,($C$5*'Vic Oct 2018'!AL52/'Vic Oct 2018'!AJ52-'Vic Oct 2018'!L52)*('Vic Oct 2018'!X52/100)*'Vic Oct 2018'!AJ52,('Vic Oct 2018'!M52-'Vic Oct 2018'!L52)*('Vic Oct 2018'!X52/100)*'Vic Oct 2018'!AJ52))</f>
        <v>0</v>
      </c>
      <c r="N58" s="198">
        <f>IF(($C$5*'Vic Oct 2018'!AL52/'Vic Oct 2018'!AJ52&gt;'Vic Oct 2018'!M52),($C$5*'Vic Oct 2018'!AL52/'Vic Oct 2018'!AJ52-'Vic Oct 2018'!M52)*'Vic Oct 2018'!Y52/100*'Vic Oct 2018'!AJ52,0)</f>
        <v>0</v>
      </c>
      <c r="O58" s="201">
        <f t="shared" si="0"/>
        <v>2844.05</v>
      </c>
      <c r="P58" s="202">
        <f>'Vic Oct 2018'!AM52</f>
        <v>0</v>
      </c>
      <c r="Q58" s="202">
        <f>'Vic Oct 2018'!AN52</f>
        <v>0</v>
      </c>
      <c r="R58" s="202">
        <f>'Vic Oct 2018'!AO52</f>
        <v>0</v>
      </c>
      <c r="S58" s="202">
        <f>'Vic Oct 2018'!AP52</f>
        <v>20</v>
      </c>
      <c r="T58" s="201">
        <f>O58</f>
        <v>2844.05</v>
      </c>
      <c r="U58" s="201">
        <f>(T58-(T58-D58)*S58/100)</f>
        <v>2346.0500000000002</v>
      </c>
      <c r="V58" s="201">
        <f t="shared" si="1"/>
        <v>3128.4550000000004</v>
      </c>
      <c r="W58" s="201">
        <f t="shared" si="1"/>
        <v>2580.6550000000002</v>
      </c>
      <c r="X58" s="203">
        <f>'Vic Oct 2018'!AW52</f>
        <v>0</v>
      </c>
      <c r="Y58" s="204" t="str">
        <f>'Vic Oct 2018'!AX52</f>
        <v>n</v>
      </c>
      <c r="CI58" s="178"/>
      <c r="CJ58" s="178"/>
      <c r="CK58" s="178"/>
      <c r="CL58" s="178"/>
      <c r="CM58" s="178"/>
      <c r="CN58" s="178"/>
      <c r="CO58" s="178"/>
      <c r="CP58" s="178"/>
      <c r="CQ58" s="178"/>
      <c r="CR58" s="178"/>
      <c r="CS58" s="178"/>
      <c r="CT58" s="178"/>
      <c r="CU58" s="178"/>
      <c r="CV58" s="178"/>
      <c r="CW58" s="178"/>
      <c r="CX58" s="178"/>
      <c r="CY58" s="178"/>
      <c r="CZ58" s="178"/>
      <c r="DA58" s="178"/>
      <c r="DB58" s="178"/>
      <c r="DC58" s="178"/>
      <c r="DD58" s="178"/>
      <c r="DE58" s="178"/>
      <c r="DF58" s="178"/>
      <c r="DG58" s="178"/>
      <c r="DH58" s="178"/>
      <c r="DI58" s="178"/>
      <c r="DJ58" s="178"/>
      <c r="DK58" s="178"/>
      <c r="DL58" s="178"/>
      <c r="DM58" s="178"/>
      <c r="DN58" s="178"/>
      <c r="DO58" s="178"/>
      <c r="DP58" s="178"/>
      <c r="DQ58" s="178"/>
      <c r="DR58" s="178"/>
      <c r="DS58" s="178"/>
      <c r="DT58" s="178"/>
      <c r="DU58" s="178"/>
      <c r="DV58" s="178"/>
      <c r="DW58" s="178"/>
      <c r="DX58" s="178"/>
      <c r="DY58" s="178"/>
      <c r="DZ58" s="178"/>
      <c r="EA58" s="178"/>
      <c r="EB58" s="178"/>
      <c r="EC58" s="178"/>
      <c r="ED58" s="178"/>
      <c r="EE58" s="178"/>
      <c r="EF58" s="178"/>
      <c r="EG58" s="178"/>
      <c r="EH58" s="178"/>
      <c r="EI58" s="178"/>
      <c r="EJ58" s="178"/>
    </row>
    <row r="59" spans="1:140" ht="17" customHeight="1">
      <c r="A59" s="259"/>
      <c r="B59" s="116" t="str">
        <f>'Vic Oct 2018'!F53</f>
        <v>EnergyAustralia</v>
      </c>
      <c r="C59" s="116" t="str">
        <f>'Vic Oct 2018'!G53</f>
        <v>Everyday Saver Business</v>
      </c>
      <c r="D59" s="198">
        <f>365*'Vic Oct 2018'!H53/100</f>
        <v>376.68</v>
      </c>
      <c r="E59" s="199">
        <f>IF($C$5*'Vic Oct 2018'!AK53/'Vic Oct 2018'!AI53&gt;='Vic Oct 2018'!J53,('Vic Oct 2018'!J53*'Vic Oct 2018'!O53/100)*'Vic Oct 2018'!AI53,($C$5*'Vic Oct 2018'!AK53/'Vic Oct 2018'!AI53*'Vic Oct 2018'!O53/100)*'Vic Oct 2018'!AI53)</f>
        <v>161.4</v>
      </c>
      <c r="F59" s="200">
        <f>IF($C$5*'Vic Oct 2018'!AK53/'Vic Oct 2018'!AI53&lt;'Vic Oct 2018'!J53,0,IF($C$5*'Vic Oct 2018'!AK53/'Vic Oct 2018'!AI53&lt;='Vic Oct 2018'!K53,($C$5*'Vic Oct 2018'!AK53/'Vic Oct 2018'!AI53-'Vic Oct 2018'!J53)*('Vic Oct 2018'!P53/100)*'Vic Oct 2018'!AI53,('Vic Oct 2018'!K53-'Vic Oct 2018'!J53)*('Vic Oct 2018'!P53/100)*'Vic Oct 2018'!AI53))</f>
        <v>557.53200000000004</v>
      </c>
      <c r="G59" s="198">
        <f>IF($C$5*'Vic Oct 2018'!AK53/'Vic Oct 2018'!AI53&lt;'Vic Oct 2018'!K53,0,IF($C$5*'Vic Oct 2018'!AK53/'Vic Oct 2018'!AI53&lt;='Vic Oct 2018'!L53,($C$5*'Vic Oct 2018'!AK53/'Vic Oct 2018'!AI53-'Vic Oct 2018'!K53)*('Vic Oct 2018'!Q53/100)*'Vic Oct 2018'!AI53,('Vic Oct 2018'!L53-'Vic Oct 2018'!K53)*('Vic Oct 2018'!Q53/100)*'Vic Oct 2018'!AI53))</f>
        <v>0</v>
      </c>
      <c r="H59" s="199">
        <f>IF($C$5*'Vic Oct 2018'!AK53/'Vic Oct 2018'!AI53&lt;'Vic Oct 2018'!L53,0,IF($C$5*'Vic Oct 2018'!AK53/'Vic Oct 2018'!AI53&lt;='Vic Oct 2018'!M53,($C$5*'Vic Oct 2018'!AK53/'Vic Oct 2018'!AI53-'Vic Oct 2018'!L53)*('Vic Oct 2018'!R53/100)*'Vic Oct 2018'!AI53,('Vic Oct 2018'!M53-'Vic Oct 2018'!L53)*('Vic Oct 2018'!R53/100)*'Vic Oct 2018'!AI53))</f>
        <v>0</v>
      </c>
      <c r="I59" s="198">
        <f>IF(($C$5*'Vic Oct 2018'!AK53/'Vic Oct 2018'!AI53&gt;'Vic Oct 2018'!M53),($C$5*'Vic Oct 2018'!AK53/'Vic Oct 2018'!AI53-'Vic Oct 2018'!M53)*'Vic Oct 2018'!S53/100*'Vic Oct 2018'!AI53,0)</f>
        <v>0</v>
      </c>
      <c r="J59" s="198">
        <f>IF($C$5*'Vic Oct 2018'!AL53/'Vic Oct 2018'!AJ53&gt;='Vic Oct 2018'!J53,('Vic Oct 2018'!J53*'Vic Oct 2018'!U53/100)*'Vic Oct 2018'!AJ53,($C$5*'Vic Oct 2018'!AL53/'Vic Oct 2018'!AJ53*'Vic Oct 2018'!U53/100)*'Vic Oct 2018'!AJ53)</f>
        <v>322.8</v>
      </c>
      <c r="K59" s="198">
        <f>IF($C$5*'Vic Oct 2018'!AL53/'Vic Oct 2018'!AJ53&lt;'Vic Oct 2018'!J53,0,IF($C$5*'Vic Oct 2018'!AL53/'Vic Oct 2018'!AJ53&lt;='Vic Oct 2018'!K53,($C$5*'Vic Oct 2018'!AL53/'Vic Oct 2018'!AJ53-'Vic Oct 2018'!J53)*('Vic Oct 2018'!V53/100)*'Vic Oct 2018'!AJ53,('Vic Oct 2018'!K53-'Vic Oct 2018'!J53)*('Vic Oct 2018'!V53/100)*'Vic Oct 2018'!AJ53))</f>
        <v>1115.0640000000001</v>
      </c>
      <c r="L59" s="198">
        <f>IF($C$5*'Vic Oct 2018'!AL53/'Vic Oct 2018'!AJ53&lt;'Vic Oct 2018'!K53,0,IF($C$5*'Vic Oct 2018'!AL53/'Vic Oct 2018'!AJ53&lt;='Vic Oct 2018'!L53,($C$5*'Vic Oct 2018'!AL53/'Vic Oct 2018'!AJ53-'Vic Oct 2018'!K53)*('Vic Oct 2018'!W53/100)*'Vic Oct 2018'!AJ53,('Vic Oct 2018'!L53-'Vic Oct 2018'!K53)*('Vic Oct 2018'!W53/100)*'Vic Oct 2018'!AJ53))</f>
        <v>0</v>
      </c>
      <c r="M59" s="198">
        <f>IF($C$5*'Vic Oct 2018'!AL53/'Vic Oct 2018'!AJ53&lt;'Vic Oct 2018'!L53,0,IF($C$5*'Vic Oct 2018'!AL53/'Vic Oct 2018'!AJ53&lt;='Vic Oct 2018'!M53,($C$5*'Vic Oct 2018'!AL53/'Vic Oct 2018'!AJ53-'Vic Oct 2018'!L53)*('Vic Oct 2018'!X53/100)*'Vic Oct 2018'!AJ53,('Vic Oct 2018'!M53-'Vic Oct 2018'!L53)*('Vic Oct 2018'!X53/100)*'Vic Oct 2018'!AJ53))</f>
        <v>0</v>
      </c>
      <c r="N59" s="198">
        <f>IF(($C$5*'Vic Oct 2018'!AL53/'Vic Oct 2018'!AJ53&gt;'Vic Oct 2018'!M53),($C$5*'Vic Oct 2018'!AL53/'Vic Oct 2018'!AJ53-'Vic Oct 2018'!M53)*'Vic Oct 2018'!Y53/100*'Vic Oct 2018'!AJ53,0)</f>
        <v>0</v>
      </c>
      <c r="O59" s="201">
        <f t="shared" si="0"/>
        <v>2533.4760000000001</v>
      </c>
      <c r="P59" s="202">
        <f>'Vic Oct 2018'!AM53</f>
        <v>0</v>
      </c>
      <c r="Q59" s="202">
        <f>'Vic Oct 2018'!AN53</f>
        <v>22</v>
      </c>
      <c r="R59" s="202">
        <f>'Vic Oct 2018'!AO53</f>
        <v>0</v>
      </c>
      <c r="S59" s="202">
        <f>'Vic Oct 2018'!AP53</f>
        <v>0</v>
      </c>
      <c r="T59" s="201">
        <f>(O59-(O59-D59)*Q59/100)</f>
        <v>2058.9808800000001</v>
      </c>
      <c r="U59" s="201">
        <f t="shared" ref="U59:U64" si="8">T59</f>
        <v>2058.9808800000001</v>
      </c>
      <c r="V59" s="201">
        <f t="shared" si="1"/>
        <v>2264.8789680000004</v>
      </c>
      <c r="W59" s="201">
        <f t="shared" si="1"/>
        <v>2264.8789680000004</v>
      </c>
      <c r="X59" s="203">
        <f>'Vic Oct 2018'!AW53</f>
        <v>24</v>
      </c>
      <c r="Y59" s="204" t="str">
        <f>'Vic Oct 2018'!AX53</f>
        <v>y</v>
      </c>
      <c r="CI59" s="178"/>
      <c r="CJ59" s="178"/>
      <c r="CK59" s="178"/>
      <c r="CL59" s="178"/>
      <c r="CM59" s="178"/>
      <c r="CN59" s="178"/>
      <c r="CO59" s="178"/>
      <c r="CP59" s="178"/>
      <c r="CQ59" s="178"/>
      <c r="CR59" s="178"/>
      <c r="CS59" s="178"/>
      <c r="CT59" s="178"/>
      <c r="CU59" s="178"/>
      <c r="CV59" s="178"/>
      <c r="CW59" s="178"/>
      <c r="CX59" s="178"/>
      <c r="CY59" s="178"/>
      <c r="CZ59" s="178"/>
      <c r="DA59" s="178"/>
      <c r="DB59" s="178"/>
      <c r="DC59" s="178"/>
      <c r="DD59" s="178"/>
      <c r="DE59" s="178"/>
      <c r="DF59" s="178"/>
      <c r="DG59" s="178"/>
      <c r="DH59" s="178"/>
      <c r="DI59" s="178"/>
      <c r="DJ59" s="178"/>
      <c r="DK59" s="178"/>
      <c r="DL59" s="178"/>
      <c r="DM59" s="178"/>
      <c r="DN59" s="178"/>
      <c r="DO59" s="178"/>
      <c r="DP59" s="178"/>
      <c r="DQ59" s="178"/>
      <c r="DR59" s="178"/>
      <c r="DS59" s="178"/>
      <c r="DT59" s="178"/>
      <c r="DU59" s="178"/>
      <c r="DV59" s="178"/>
      <c r="DW59" s="178"/>
      <c r="DX59" s="178"/>
      <c r="DY59" s="178"/>
      <c r="DZ59" s="178"/>
      <c r="EA59" s="178"/>
      <c r="EB59" s="178"/>
      <c r="EC59" s="178"/>
      <c r="ED59" s="178"/>
      <c r="EE59" s="178"/>
      <c r="EF59" s="178"/>
      <c r="EG59" s="178"/>
      <c r="EH59" s="178"/>
      <c r="EI59" s="178"/>
      <c r="EJ59" s="178"/>
    </row>
    <row r="60" spans="1:140" ht="17" customHeight="1">
      <c r="A60" s="259"/>
      <c r="B60" s="116" t="str">
        <f>'Vic Oct 2018'!F54</f>
        <v>Lumo Energy</v>
      </c>
      <c r="C60" s="116" t="str">
        <f>'Vic Oct 2018'!G54</f>
        <v>Business Premium</v>
      </c>
      <c r="D60" s="198">
        <f>365*'Vic Oct 2018'!H54/100</f>
        <v>244.91499999999996</v>
      </c>
      <c r="E60" s="199">
        <f>IF($C$5*'Vic Oct 2018'!AK54/'Vic Oct 2018'!AI54&gt;='Vic Oct 2018'!J54,('Vic Oct 2018'!J54*'Vic Oct 2018'!O54/100)*'Vic Oct 2018'!AI54,($C$5*'Vic Oct 2018'!AK54/'Vic Oct 2018'!AI54*'Vic Oct 2018'!O54/100)*'Vic Oct 2018'!AI54)</f>
        <v>184.34520000000001</v>
      </c>
      <c r="F60" s="200">
        <f>IF($C$5*'Vic Oct 2018'!AK54/'Vic Oct 2018'!AI54&lt;'Vic Oct 2018'!J54,0,IF($C$5*'Vic Oct 2018'!AK54/'Vic Oct 2018'!AI54&lt;='Vic Oct 2018'!K54,($C$5*'Vic Oct 2018'!AK54/'Vic Oct 2018'!AI54-'Vic Oct 2018'!J54)*('Vic Oct 2018'!P54/100)*'Vic Oct 2018'!AI54,('Vic Oct 2018'!K54-'Vic Oct 2018'!J54)*('Vic Oct 2018'!P54/100)*'Vic Oct 2018'!AI54))</f>
        <v>633.54700000000003</v>
      </c>
      <c r="G60" s="198">
        <f>IF($C$5*'Vic Oct 2018'!AK54/'Vic Oct 2018'!AI54&lt;'Vic Oct 2018'!K54,0,IF($C$5*'Vic Oct 2018'!AK54/'Vic Oct 2018'!AI54&lt;='Vic Oct 2018'!L54,($C$5*'Vic Oct 2018'!AK54/'Vic Oct 2018'!AI54-'Vic Oct 2018'!K54)*('Vic Oct 2018'!Q54/100)*'Vic Oct 2018'!AI54,('Vic Oct 2018'!L54-'Vic Oct 2018'!K54)*('Vic Oct 2018'!Q54/100)*'Vic Oct 2018'!AI54))</f>
        <v>0</v>
      </c>
      <c r="H60" s="199">
        <f>IF($C$5*'Vic Oct 2018'!AK54/'Vic Oct 2018'!AI54&lt;'Vic Oct 2018'!L54,0,IF($C$5*'Vic Oct 2018'!AK54/'Vic Oct 2018'!AI54&lt;='Vic Oct 2018'!M54,($C$5*'Vic Oct 2018'!AK54/'Vic Oct 2018'!AI54-'Vic Oct 2018'!L54)*('Vic Oct 2018'!R54/100)*'Vic Oct 2018'!AI54,('Vic Oct 2018'!M54-'Vic Oct 2018'!L54)*('Vic Oct 2018'!R54/100)*'Vic Oct 2018'!AI54))</f>
        <v>0</v>
      </c>
      <c r="I60" s="198">
        <f>IF(($C$5*'Vic Oct 2018'!AK54/'Vic Oct 2018'!AI54&gt;'Vic Oct 2018'!M54),($C$5*'Vic Oct 2018'!AK54/'Vic Oct 2018'!AI54-'Vic Oct 2018'!M54)*'Vic Oct 2018'!S54/100*'Vic Oct 2018'!AI54,0)</f>
        <v>0</v>
      </c>
      <c r="J60" s="198">
        <f>IF($C$5*'Vic Oct 2018'!AL54/'Vic Oct 2018'!AJ54&gt;='Vic Oct 2018'!J54,('Vic Oct 2018'!J54*'Vic Oct 2018'!U54/100)*'Vic Oct 2018'!AJ54,($C$5*'Vic Oct 2018'!AL54/'Vic Oct 2018'!AJ54*'Vic Oct 2018'!U54/100)*'Vic Oct 2018'!AJ54)</f>
        <v>184.34520000000001</v>
      </c>
      <c r="K60" s="198">
        <f>IF($C$5*'Vic Oct 2018'!AL54/'Vic Oct 2018'!AJ54&lt;'Vic Oct 2018'!J54,0,IF($C$5*'Vic Oct 2018'!AL54/'Vic Oct 2018'!AJ54&lt;='Vic Oct 2018'!K54,($C$5*'Vic Oct 2018'!AL54/'Vic Oct 2018'!AJ54-'Vic Oct 2018'!J54)*('Vic Oct 2018'!V54/100)*'Vic Oct 2018'!AJ54,('Vic Oct 2018'!K54-'Vic Oct 2018'!J54)*('Vic Oct 2018'!V54/100)*'Vic Oct 2018'!AJ54))</f>
        <v>633.54700000000003</v>
      </c>
      <c r="L60" s="198">
        <f>IF($C$5*'Vic Oct 2018'!AL54/'Vic Oct 2018'!AJ54&lt;'Vic Oct 2018'!K54,0,IF($C$5*'Vic Oct 2018'!AL54/'Vic Oct 2018'!AJ54&lt;='Vic Oct 2018'!L54,($C$5*'Vic Oct 2018'!AL54/'Vic Oct 2018'!AJ54-'Vic Oct 2018'!K54)*('Vic Oct 2018'!W54/100)*'Vic Oct 2018'!AJ54,('Vic Oct 2018'!L54-'Vic Oct 2018'!K54)*('Vic Oct 2018'!W54/100)*'Vic Oct 2018'!AJ54))</f>
        <v>0</v>
      </c>
      <c r="M60" s="198">
        <f>IF($C$5*'Vic Oct 2018'!AL54/'Vic Oct 2018'!AJ54&lt;'Vic Oct 2018'!L54,0,IF($C$5*'Vic Oct 2018'!AL54/'Vic Oct 2018'!AJ54&lt;='Vic Oct 2018'!M54,($C$5*'Vic Oct 2018'!AL54/'Vic Oct 2018'!AJ54-'Vic Oct 2018'!L54)*('Vic Oct 2018'!X54/100)*'Vic Oct 2018'!AJ54,('Vic Oct 2018'!M54-'Vic Oct 2018'!L54)*('Vic Oct 2018'!X54/100)*'Vic Oct 2018'!AJ54))</f>
        <v>0</v>
      </c>
      <c r="N60" s="198">
        <f>IF(($C$5*'Vic Oct 2018'!AL54/'Vic Oct 2018'!AJ54&gt;'Vic Oct 2018'!M54),($C$5*'Vic Oct 2018'!AL54/'Vic Oct 2018'!AJ54-'Vic Oct 2018'!M54)*'Vic Oct 2018'!Y54/100*'Vic Oct 2018'!AJ54,0)</f>
        <v>0</v>
      </c>
      <c r="O60" s="201">
        <f t="shared" si="0"/>
        <v>1880.6994</v>
      </c>
      <c r="P60" s="202">
        <f>'Vic Oct 2018'!AM54</f>
        <v>0</v>
      </c>
      <c r="Q60" s="202">
        <f>'Vic Oct 2018'!AN54</f>
        <v>0</v>
      </c>
      <c r="R60" s="202">
        <f>'Vic Oct 2018'!AO54</f>
        <v>0</v>
      </c>
      <c r="S60" s="202">
        <f>'Vic Oct 2018'!AP54</f>
        <v>0</v>
      </c>
      <c r="T60" s="201">
        <f>O60</f>
        <v>1880.6994</v>
      </c>
      <c r="U60" s="201">
        <f t="shared" si="8"/>
        <v>1880.6994</v>
      </c>
      <c r="V60" s="201">
        <f t="shared" si="1"/>
        <v>2068.7693400000003</v>
      </c>
      <c r="W60" s="201">
        <f t="shared" si="1"/>
        <v>2068.7693400000003</v>
      </c>
      <c r="X60" s="203">
        <f>'Vic Oct 2018'!AW54</f>
        <v>36</v>
      </c>
      <c r="Y60" s="204" t="str">
        <f>'Vic Oct 2018'!AX54</f>
        <v>n</v>
      </c>
      <c r="CI60" s="178"/>
      <c r="CJ60" s="178"/>
      <c r="CK60" s="178"/>
      <c r="CL60" s="178"/>
      <c r="CM60" s="178"/>
      <c r="CN60" s="178"/>
      <c r="CO60" s="178"/>
      <c r="CP60" s="178"/>
      <c r="CQ60" s="178"/>
      <c r="CR60" s="178"/>
      <c r="CS60" s="178"/>
      <c r="CT60" s="178"/>
      <c r="CU60" s="178"/>
      <c r="CV60" s="178"/>
      <c r="CW60" s="178"/>
      <c r="CX60" s="178"/>
      <c r="CY60" s="178"/>
      <c r="CZ60" s="178"/>
      <c r="DA60" s="178"/>
      <c r="DB60" s="178"/>
      <c r="DC60" s="178"/>
      <c r="DD60" s="178"/>
      <c r="DE60" s="178"/>
      <c r="DF60" s="178"/>
      <c r="DG60" s="178"/>
      <c r="DH60" s="178"/>
      <c r="DI60" s="178"/>
      <c r="DJ60" s="178"/>
      <c r="DK60" s="178"/>
      <c r="DL60" s="178"/>
      <c r="DM60" s="178"/>
      <c r="DN60" s="178"/>
      <c r="DO60" s="178"/>
      <c r="DP60" s="178"/>
      <c r="DQ60" s="178"/>
      <c r="DR60" s="178"/>
      <c r="DS60" s="178"/>
      <c r="DT60" s="178"/>
      <c r="DU60" s="178"/>
      <c r="DV60" s="178"/>
      <c r="DW60" s="178"/>
      <c r="DX60" s="178"/>
      <c r="DY60" s="178"/>
      <c r="DZ60" s="178"/>
      <c r="EA60" s="178"/>
      <c r="EB60" s="178"/>
      <c r="EC60" s="178"/>
      <c r="ED60" s="178"/>
      <c r="EE60" s="178"/>
      <c r="EF60" s="178"/>
      <c r="EG60" s="178"/>
      <c r="EH60" s="178"/>
      <c r="EI60" s="178"/>
      <c r="EJ60" s="178"/>
    </row>
    <row r="61" spans="1:140" ht="17" customHeight="1">
      <c r="A61" s="259"/>
      <c r="B61" s="116" t="str">
        <f>'Vic Oct 2018'!F55</f>
        <v>Momentum Energy</v>
      </c>
      <c r="C61" s="116" t="str">
        <f>'Vic Oct 2018'!G55</f>
        <v>Market offer</v>
      </c>
      <c r="D61" s="198">
        <f>365*'Vic Oct 2018'!H55/100</f>
        <v>316.601</v>
      </c>
      <c r="E61" s="199">
        <f>IF($C$5*'Vic Oct 2018'!AK55/'Vic Oct 2018'!AI55&gt;='Vic Oct 2018'!J55,('Vic Oct 2018'!J55*'Vic Oct 2018'!O55/100)*'Vic Oct 2018'!AI55,($C$5*'Vic Oct 2018'!AK55/'Vic Oct 2018'!AI55*'Vic Oct 2018'!O55/100)*'Vic Oct 2018'!AI55)</f>
        <v>115.8</v>
      </c>
      <c r="F61" s="200">
        <f>IF($C$5*'Vic Oct 2018'!AK55/'Vic Oct 2018'!AI55&lt;'Vic Oct 2018'!J55,0,IF($C$5*'Vic Oct 2018'!AK55/'Vic Oct 2018'!AI55&lt;='Vic Oct 2018'!K55,($C$5*'Vic Oct 2018'!AK55/'Vic Oct 2018'!AI55-'Vic Oct 2018'!J55)*('Vic Oct 2018'!P55/100)*'Vic Oct 2018'!AI55,('Vic Oct 2018'!K55-'Vic Oct 2018'!J55)*('Vic Oct 2018'!P55/100)*'Vic Oct 2018'!AI55))</f>
        <v>431.81400000000002</v>
      </c>
      <c r="G61" s="198">
        <f>IF($C$5*'Vic Oct 2018'!AK55/'Vic Oct 2018'!AI55&lt;'Vic Oct 2018'!K55,0,IF($C$5*'Vic Oct 2018'!AK55/'Vic Oct 2018'!AI55&lt;='Vic Oct 2018'!L55,($C$5*'Vic Oct 2018'!AK55/'Vic Oct 2018'!AI55-'Vic Oct 2018'!K55)*('Vic Oct 2018'!Q55/100)*'Vic Oct 2018'!AI55,('Vic Oct 2018'!L55-'Vic Oct 2018'!K55)*('Vic Oct 2018'!Q55/100)*'Vic Oct 2018'!AI55))</f>
        <v>0</v>
      </c>
      <c r="H61" s="199">
        <f>IF($C$5*'Vic Oct 2018'!AK55/'Vic Oct 2018'!AI55&lt;'Vic Oct 2018'!L55,0,IF($C$5*'Vic Oct 2018'!AK55/'Vic Oct 2018'!AI55&lt;='Vic Oct 2018'!M55,($C$5*'Vic Oct 2018'!AK55/'Vic Oct 2018'!AI55-'Vic Oct 2018'!L55)*('Vic Oct 2018'!R55/100)*'Vic Oct 2018'!AI55,('Vic Oct 2018'!M55-'Vic Oct 2018'!L55)*('Vic Oct 2018'!R55/100)*'Vic Oct 2018'!AI55))</f>
        <v>0</v>
      </c>
      <c r="I61" s="198">
        <f>IF(($C$5*'Vic Oct 2018'!AK55/'Vic Oct 2018'!AI55&gt;'Vic Oct 2018'!M55),($C$5*'Vic Oct 2018'!AK55/'Vic Oct 2018'!AI55-'Vic Oct 2018'!M55)*'Vic Oct 2018'!S55/100*'Vic Oct 2018'!AI55,0)</f>
        <v>0</v>
      </c>
      <c r="J61" s="198">
        <f>IF($C$5*'Vic Oct 2018'!AL55/'Vic Oct 2018'!AJ55&gt;='Vic Oct 2018'!J55,('Vic Oct 2018'!J55*'Vic Oct 2018'!U55/100)*'Vic Oct 2018'!AJ55,($C$5*'Vic Oct 2018'!AL55/'Vic Oct 2018'!AJ55*'Vic Oct 2018'!U55/100)*'Vic Oct 2018'!AJ55)</f>
        <v>216</v>
      </c>
      <c r="K61" s="198">
        <f>IF($C$5*'Vic Oct 2018'!AL55/'Vic Oct 2018'!AJ55&lt;'Vic Oct 2018'!J55,0,IF($C$5*'Vic Oct 2018'!AL55/'Vic Oct 2018'!AJ55&lt;='Vic Oct 2018'!K55,($C$5*'Vic Oct 2018'!AL55/'Vic Oct 2018'!AJ55-'Vic Oct 2018'!J55)*('Vic Oct 2018'!V55/100)*'Vic Oct 2018'!AJ55,('Vic Oct 2018'!K55-'Vic Oct 2018'!J55)*('Vic Oct 2018'!V55/100)*'Vic Oct 2018'!AJ55))</f>
        <v>798.03600000000006</v>
      </c>
      <c r="L61" s="198">
        <f>IF($C$5*'Vic Oct 2018'!AL55/'Vic Oct 2018'!AJ55&lt;'Vic Oct 2018'!K55,0,IF($C$5*'Vic Oct 2018'!AL55/'Vic Oct 2018'!AJ55&lt;='Vic Oct 2018'!L55,($C$5*'Vic Oct 2018'!AL55/'Vic Oct 2018'!AJ55-'Vic Oct 2018'!K55)*('Vic Oct 2018'!W55/100)*'Vic Oct 2018'!AJ55,('Vic Oct 2018'!L55-'Vic Oct 2018'!K55)*('Vic Oct 2018'!W55/100)*'Vic Oct 2018'!AJ55))</f>
        <v>0</v>
      </c>
      <c r="M61" s="198">
        <f>IF($C$5*'Vic Oct 2018'!AL55/'Vic Oct 2018'!AJ55&lt;'Vic Oct 2018'!L55,0,IF($C$5*'Vic Oct 2018'!AL55/'Vic Oct 2018'!AJ55&lt;='Vic Oct 2018'!M55,($C$5*'Vic Oct 2018'!AL55/'Vic Oct 2018'!AJ55-'Vic Oct 2018'!L55)*('Vic Oct 2018'!X55/100)*'Vic Oct 2018'!AJ55,('Vic Oct 2018'!M55-'Vic Oct 2018'!L55)*('Vic Oct 2018'!X55/100)*'Vic Oct 2018'!AJ55))</f>
        <v>0</v>
      </c>
      <c r="N61" s="198">
        <f>IF(($C$5*'Vic Oct 2018'!AL55/'Vic Oct 2018'!AJ55&gt;'Vic Oct 2018'!M55),($C$5*'Vic Oct 2018'!AL55/'Vic Oct 2018'!AJ55-'Vic Oct 2018'!M55)*'Vic Oct 2018'!Y55/100*'Vic Oct 2018'!AJ55,0)</f>
        <v>0</v>
      </c>
      <c r="O61" s="201">
        <f t="shared" si="0"/>
        <v>1878.2510000000002</v>
      </c>
      <c r="P61" s="202">
        <f>'Vic Oct 2018'!AM55</f>
        <v>0</v>
      </c>
      <c r="Q61" s="202">
        <f>'Vic Oct 2018'!AN55</f>
        <v>0</v>
      </c>
      <c r="R61" s="202">
        <f>'Vic Oct 2018'!AO55</f>
        <v>0</v>
      </c>
      <c r="S61" s="202">
        <f>'Vic Oct 2018'!AP55</f>
        <v>0</v>
      </c>
      <c r="T61" s="201">
        <f>O61</f>
        <v>1878.2510000000002</v>
      </c>
      <c r="U61" s="201">
        <f t="shared" si="8"/>
        <v>1878.2510000000002</v>
      </c>
      <c r="V61" s="201">
        <f t="shared" si="1"/>
        <v>2066.0761000000002</v>
      </c>
      <c r="W61" s="201">
        <f t="shared" si="1"/>
        <v>2066.0761000000002</v>
      </c>
      <c r="X61" s="203">
        <f>'Vic Oct 2018'!AW55</f>
        <v>0</v>
      </c>
      <c r="Y61" s="204" t="str">
        <f>'Vic Oct 2018'!AX55</f>
        <v>n</v>
      </c>
      <c r="CI61" s="178"/>
      <c r="CJ61" s="178"/>
      <c r="CK61" s="178"/>
      <c r="CL61" s="178"/>
      <c r="CM61" s="178"/>
      <c r="CN61" s="178"/>
      <c r="CO61" s="178"/>
      <c r="CP61" s="178"/>
      <c r="CQ61" s="178"/>
      <c r="CR61" s="178"/>
      <c r="CS61" s="178"/>
      <c r="CT61" s="178"/>
      <c r="CU61" s="178"/>
      <c r="CV61" s="178"/>
      <c r="CW61" s="178"/>
      <c r="CX61" s="178"/>
      <c r="CY61" s="178"/>
      <c r="CZ61" s="178"/>
      <c r="DA61" s="178"/>
      <c r="DB61" s="178"/>
      <c r="DC61" s="178"/>
      <c r="DD61" s="178"/>
      <c r="DE61" s="178"/>
      <c r="DF61" s="178"/>
      <c r="DG61" s="178"/>
      <c r="DH61" s="178"/>
      <c r="DI61" s="178"/>
      <c r="DJ61" s="178"/>
      <c r="DK61" s="178"/>
      <c r="DL61" s="178"/>
      <c r="DM61" s="178"/>
      <c r="DN61" s="178"/>
      <c r="DO61" s="178"/>
      <c r="DP61" s="178"/>
      <c r="DQ61" s="178"/>
      <c r="DR61" s="178"/>
      <c r="DS61" s="178"/>
      <c r="DT61" s="178"/>
      <c r="DU61" s="178"/>
      <c r="DV61" s="178"/>
      <c r="DW61" s="178"/>
      <c r="DX61" s="178"/>
      <c r="DY61" s="178"/>
      <c r="DZ61" s="178"/>
      <c r="EA61" s="178"/>
      <c r="EB61" s="178"/>
      <c r="EC61" s="178"/>
      <c r="ED61" s="178"/>
      <c r="EE61" s="178"/>
      <c r="EF61" s="178"/>
      <c r="EG61" s="178"/>
      <c r="EH61" s="178"/>
      <c r="EI61" s="178"/>
      <c r="EJ61" s="178"/>
    </row>
    <row r="62" spans="1:140" s="182" customFormat="1" ht="17" customHeight="1">
      <c r="A62" s="259"/>
      <c r="B62" s="116" t="str">
        <f>'Vic Oct 2018'!F56</f>
        <v>Origin Energy</v>
      </c>
      <c r="C62" s="116" t="str">
        <f>'Vic Oct 2018'!G56</f>
        <v>Business Saver</v>
      </c>
      <c r="D62" s="198">
        <f>365*'Vic Oct 2018'!H56/100</f>
        <v>277.39999999999998</v>
      </c>
      <c r="E62" s="199">
        <f>IF($C$5*'Vic Oct 2018'!AK56/'Vic Oct 2018'!AI56&gt;='Vic Oct 2018'!J56,('Vic Oct 2018'!J56*'Vic Oct 2018'!O56/100)*'Vic Oct 2018'!AI56,($C$5*'Vic Oct 2018'!AK56/'Vic Oct 2018'!AI56*'Vic Oct 2018'!O56/100)*'Vic Oct 2018'!AI56)</f>
        <v>720</v>
      </c>
      <c r="F62" s="200">
        <f>IF($C$5*'Vic Oct 2018'!AK56/'Vic Oct 2018'!AI56&lt;'Vic Oct 2018'!J56,0,IF($C$5*'Vic Oct 2018'!AK56/'Vic Oct 2018'!AI56&lt;='Vic Oct 2018'!K56,($C$5*'Vic Oct 2018'!AK56/'Vic Oct 2018'!AI56-'Vic Oct 2018'!J56)*('Vic Oct 2018'!P56/100)*'Vic Oct 2018'!AI56,('Vic Oct 2018'!K56-'Vic Oct 2018'!J56)*('Vic Oct 2018'!P56/100)*'Vic Oct 2018'!AI56))</f>
        <v>231.00000000000009</v>
      </c>
      <c r="G62" s="198">
        <f>IF($C$5*'Vic Oct 2018'!AK56/'Vic Oct 2018'!AI56&lt;'Vic Oct 2018'!K56,0,IF($C$5*'Vic Oct 2018'!AK56/'Vic Oct 2018'!AI56&lt;='Vic Oct 2018'!L56,($C$5*'Vic Oct 2018'!AK56/'Vic Oct 2018'!AI56-'Vic Oct 2018'!K56)*('Vic Oct 2018'!Q56/100)*'Vic Oct 2018'!AI56,('Vic Oct 2018'!L56-'Vic Oct 2018'!K56)*('Vic Oct 2018'!Q56/100)*'Vic Oct 2018'!AI56))</f>
        <v>0</v>
      </c>
      <c r="H62" s="199">
        <f>IF($C$5*'Vic Oct 2018'!AK56/'Vic Oct 2018'!AI56&lt;'Vic Oct 2018'!L56,0,IF($C$5*'Vic Oct 2018'!AK56/'Vic Oct 2018'!AI56&lt;='Vic Oct 2018'!M56,($C$5*'Vic Oct 2018'!AK56/'Vic Oct 2018'!AI56-'Vic Oct 2018'!L56)*('Vic Oct 2018'!R56/100)*'Vic Oct 2018'!AI56,('Vic Oct 2018'!M56-'Vic Oct 2018'!L56)*('Vic Oct 2018'!R56/100)*'Vic Oct 2018'!AI56))</f>
        <v>0</v>
      </c>
      <c r="I62" s="198">
        <f>IF(($C$5*'Vic Oct 2018'!AK56/'Vic Oct 2018'!AI56&gt;'Vic Oct 2018'!M56),($C$5*'Vic Oct 2018'!AK56/'Vic Oct 2018'!AI56-'Vic Oct 2018'!M56)*'Vic Oct 2018'!S56/100*'Vic Oct 2018'!AI56,0)</f>
        <v>0</v>
      </c>
      <c r="J62" s="198">
        <f>IF($C$5*'Vic Oct 2018'!AL56/'Vic Oct 2018'!AJ56&gt;='Vic Oct 2018'!J56,('Vic Oct 2018'!J56*'Vic Oct 2018'!U56/100)*'Vic Oct 2018'!AJ56,($C$5*'Vic Oct 2018'!AL56/'Vic Oct 2018'!AJ56*'Vic Oct 2018'!U56/100)*'Vic Oct 2018'!AJ56)</f>
        <v>720</v>
      </c>
      <c r="K62" s="198">
        <f>IF($C$5*'Vic Oct 2018'!AL56/'Vic Oct 2018'!AJ56&lt;'Vic Oct 2018'!J56,0,IF($C$5*'Vic Oct 2018'!AL56/'Vic Oct 2018'!AJ56&lt;='Vic Oct 2018'!K56,($C$5*'Vic Oct 2018'!AL56/'Vic Oct 2018'!AJ56-'Vic Oct 2018'!J56)*('Vic Oct 2018'!V56/100)*'Vic Oct 2018'!AJ56,('Vic Oct 2018'!K56-'Vic Oct 2018'!J56)*('Vic Oct 2018'!V56/100)*'Vic Oct 2018'!AJ56))</f>
        <v>231.00000000000009</v>
      </c>
      <c r="L62" s="198">
        <f>IF($C$5*'Vic Oct 2018'!AL56/'Vic Oct 2018'!AJ56&lt;'Vic Oct 2018'!K56,0,IF($C$5*'Vic Oct 2018'!AL56/'Vic Oct 2018'!AJ56&lt;='Vic Oct 2018'!L56,($C$5*'Vic Oct 2018'!AL56/'Vic Oct 2018'!AJ56-'Vic Oct 2018'!K56)*('Vic Oct 2018'!W56/100)*'Vic Oct 2018'!AJ56,('Vic Oct 2018'!L56-'Vic Oct 2018'!K56)*('Vic Oct 2018'!W56/100)*'Vic Oct 2018'!AJ56))</f>
        <v>0</v>
      </c>
      <c r="M62" s="198">
        <f>IF($C$5*'Vic Oct 2018'!AL56/'Vic Oct 2018'!AJ56&lt;'Vic Oct 2018'!L56,0,IF($C$5*'Vic Oct 2018'!AL56/'Vic Oct 2018'!AJ56&lt;='Vic Oct 2018'!M56,($C$5*'Vic Oct 2018'!AL56/'Vic Oct 2018'!AJ56-'Vic Oct 2018'!L56)*('Vic Oct 2018'!X56/100)*'Vic Oct 2018'!AJ56,('Vic Oct 2018'!M56-'Vic Oct 2018'!L56)*('Vic Oct 2018'!X56/100)*'Vic Oct 2018'!AJ56))</f>
        <v>0</v>
      </c>
      <c r="N62" s="198">
        <f>IF(($C$5*'Vic Oct 2018'!AL56/'Vic Oct 2018'!AJ56&gt;'Vic Oct 2018'!M56),($C$5*'Vic Oct 2018'!AL56/'Vic Oct 2018'!AJ56-'Vic Oct 2018'!M56)*'Vic Oct 2018'!Y56/100*'Vic Oct 2018'!AJ56,0)</f>
        <v>0</v>
      </c>
      <c r="O62" s="201">
        <f t="shared" si="0"/>
        <v>2179.4</v>
      </c>
      <c r="P62" s="202">
        <f>'Vic Oct 2018'!AM56</f>
        <v>0</v>
      </c>
      <c r="Q62" s="202">
        <f>'Vic Oct 2018'!AN56</f>
        <v>15</v>
      </c>
      <c r="R62" s="202">
        <f>'Vic Oct 2018'!AO56</f>
        <v>0</v>
      </c>
      <c r="S62" s="202">
        <f>'Vic Oct 2018'!AP56</f>
        <v>0</v>
      </c>
      <c r="T62" s="201">
        <f>(O62-(O62-D62)*Q62/100)</f>
        <v>1894.1000000000001</v>
      </c>
      <c r="U62" s="201">
        <f t="shared" si="8"/>
        <v>1894.1000000000001</v>
      </c>
      <c r="V62" s="201">
        <f t="shared" si="1"/>
        <v>2083.5100000000002</v>
      </c>
      <c r="W62" s="201">
        <f t="shared" si="1"/>
        <v>2083.5100000000002</v>
      </c>
      <c r="X62" s="203">
        <f>'Vic Oct 2018'!AW56</f>
        <v>12</v>
      </c>
      <c r="Y62" s="204" t="str">
        <f>'Vic Oct 2018'!AX56</f>
        <v>y</v>
      </c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  <c r="BI62" s="175"/>
      <c r="BJ62" s="175"/>
      <c r="BK62" s="175"/>
      <c r="BL62" s="175"/>
      <c r="BM62" s="175"/>
      <c r="BN62" s="175"/>
      <c r="BO62" s="175"/>
      <c r="BP62" s="175"/>
      <c r="BQ62" s="175"/>
      <c r="BR62" s="175"/>
      <c r="BS62" s="175"/>
      <c r="BT62" s="175"/>
      <c r="BU62" s="175"/>
      <c r="BV62" s="175"/>
      <c r="BW62" s="175"/>
      <c r="BX62" s="175"/>
      <c r="BY62" s="175"/>
      <c r="BZ62" s="175"/>
      <c r="CA62" s="175"/>
      <c r="CB62" s="175"/>
      <c r="CC62" s="175"/>
      <c r="CD62" s="175"/>
      <c r="CE62" s="175"/>
      <c r="CF62" s="175"/>
      <c r="CG62" s="175"/>
      <c r="CH62" s="175"/>
      <c r="CI62" s="181"/>
      <c r="CJ62" s="181"/>
      <c r="CK62" s="181"/>
      <c r="CL62" s="181"/>
      <c r="CM62" s="181"/>
      <c r="CN62" s="181"/>
      <c r="CO62" s="181"/>
      <c r="CP62" s="181"/>
      <c r="CQ62" s="181"/>
      <c r="CR62" s="181"/>
      <c r="CS62" s="181"/>
      <c r="CT62" s="181"/>
      <c r="CU62" s="181"/>
      <c r="CV62" s="181"/>
      <c r="CW62" s="181"/>
      <c r="CX62" s="181"/>
      <c r="CY62" s="181"/>
      <c r="CZ62" s="181"/>
      <c r="DA62" s="181"/>
      <c r="DB62" s="181"/>
      <c r="DC62" s="181"/>
      <c r="DD62" s="181"/>
      <c r="DE62" s="181"/>
      <c r="DF62" s="181"/>
      <c r="DG62" s="181"/>
      <c r="DH62" s="181"/>
      <c r="DI62" s="181"/>
      <c r="DJ62" s="181"/>
      <c r="DK62" s="181"/>
      <c r="DL62" s="181"/>
      <c r="DM62" s="181"/>
      <c r="DN62" s="181"/>
      <c r="DO62" s="181"/>
      <c r="DP62" s="181"/>
      <c r="DQ62" s="181"/>
      <c r="DR62" s="181"/>
      <c r="DS62" s="181"/>
      <c r="DT62" s="181"/>
      <c r="DU62" s="181"/>
      <c r="DV62" s="181"/>
      <c r="DW62" s="181"/>
      <c r="DX62" s="181"/>
      <c r="DY62" s="181"/>
      <c r="DZ62" s="181"/>
      <c r="EA62" s="181"/>
      <c r="EB62" s="181"/>
      <c r="EC62" s="181"/>
      <c r="ED62" s="181"/>
      <c r="EE62" s="181"/>
      <c r="EF62" s="181"/>
      <c r="EG62" s="181"/>
      <c r="EH62" s="181"/>
      <c r="EI62" s="181"/>
      <c r="EJ62" s="181"/>
    </row>
    <row r="63" spans="1:140" s="182" customFormat="1" ht="17" customHeight="1" thickBot="1">
      <c r="A63" s="260"/>
      <c r="B63" s="221" t="str">
        <f>'Vic Oct 2018'!F57</f>
        <v>Simply Energy</v>
      </c>
      <c r="C63" s="221" t="str">
        <f>'Vic Oct 2018'!G57</f>
        <v>Business Save</v>
      </c>
      <c r="D63" s="115">
        <f>365*'Vic Oct 2018'!H57/100</f>
        <v>295.358</v>
      </c>
      <c r="E63" s="113">
        <f>IF($C$5*'Vic Oct 2018'!AK57/'Vic Oct 2018'!AI57&gt;='Vic Oct 2018'!J57,('Vic Oct 2018'!J57*'Vic Oct 2018'!O57/100)*'Vic Oct 2018'!AI57,($C$5*'Vic Oct 2018'!AK57/'Vic Oct 2018'!AI57*'Vic Oct 2018'!O57/100)*'Vic Oct 2018'!AI57)</f>
        <v>281.99339999999995</v>
      </c>
      <c r="F63" s="114">
        <f>IF($C$5*'Vic Oct 2018'!AK57/'Vic Oct 2018'!AI57&lt;'Vic Oct 2018'!J57,0,IF($C$5*'Vic Oct 2018'!AK57/'Vic Oct 2018'!AI57&lt;='Vic Oct 2018'!K57,($C$5*'Vic Oct 2018'!AK57/'Vic Oct 2018'!AI57-'Vic Oct 2018'!J57)*('Vic Oct 2018'!P57/100)*'Vic Oct 2018'!AI57,('Vic Oct 2018'!K57-'Vic Oct 2018'!J57)*('Vic Oct 2018'!P57/100)*'Vic Oct 2018'!AI57))</f>
        <v>1046.3744000000002</v>
      </c>
      <c r="G63" s="115">
        <f>IF($C$5*'Vic Oct 2018'!AK57/'Vic Oct 2018'!AI57&lt;'Vic Oct 2018'!K57,0,IF($C$5*'Vic Oct 2018'!AK57/'Vic Oct 2018'!AI57&lt;='Vic Oct 2018'!L57,($C$5*'Vic Oct 2018'!AK57/'Vic Oct 2018'!AI57-'Vic Oct 2018'!K57)*('Vic Oct 2018'!Q57/100)*'Vic Oct 2018'!AI57,('Vic Oct 2018'!L57-'Vic Oct 2018'!K57)*('Vic Oct 2018'!Q57/100)*'Vic Oct 2018'!AI57))</f>
        <v>0</v>
      </c>
      <c r="H63" s="113">
        <f>IF($C$5*'Vic Oct 2018'!AK57/'Vic Oct 2018'!AI57&lt;'Vic Oct 2018'!L57,0,IF($C$5*'Vic Oct 2018'!AK57/'Vic Oct 2018'!AI57&lt;='Vic Oct 2018'!M57,($C$5*'Vic Oct 2018'!AK57/'Vic Oct 2018'!AI57-'Vic Oct 2018'!L57)*('Vic Oct 2018'!R57/100)*'Vic Oct 2018'!AI57,('Vic Oct 2018'!M57-'Vic Oct 2018'!L57)*('Vic Oct 2018'!R57/100)*'Vic Oct 2018'!AI57))</f>
        <v>0</v>
      </c>
      <c r="I63" s="115">
        <f>IF(($C$5*'Vic Oct 2018'!AK57/'Vic Oct 2018'!AI57&gt;'Vic Oct 2018'!M57),($C$5*'Vic Oct 2018'!AK57/'Vic Oct 2018'!AI57-'Vic Oct 2018'!M57)*'Vic Oct 2018'!S57/100*'Vic Oct 2018'!AI57,0)</f>
        <v>0</v>
      </c>
      <c r="J63" s="115">
        <f>IF($C$5*'Vic Oct 2018'!AL57/'Vic Oct 2018'!AJ57&gt;='Vic Oct 2018'!J57,('Vic Oct 2018'!J57*'Vic Oct 2018'!U57/100)*'Vic Oct 2018'!AJ57,($C$5*'Vic Oct 2018'!AL57/'Vic Oct 2018'!AJ57*'Vic Oct 2018'!U57/100)*'Vic Oct 2018'!AJ57)</f>
        <v>281.99339999999995</v>
      </c>
      <c r="K63" s="115">
        <f>IF($C$5*'Vic Oct 2018'!AL57/'Vic Oct 2018'!AJ57&lt;'Vic Oct 2018'!J57,0,IF($C$5*'Vic Oct 2018'!AL57/'Vic Oct 2018'!AJ57&lt;='Vic Oct 2018'!K57,($C$5*'Vic Oct 2018'!AL57/'Vic Oct 2018'!AJ57-'Vic Oct 2018'!J57)*('Vic Oct 2018'!V57/100)*'Vic Oct 2018'!AJ57,('Vic Oct 2018'!K57-'Vic Oct 2018'!J57)*('Vic Oct 2018'!V57/100)*'Vic Oct 2018'!AJ57))</f>
        <v>1046.3744000000002</v>
      </c>
      <c r="L63" s="115">
        <f>IF($C$5*'Vic Oct 2018'!AL57/'Vic Oct 2018'!AJ57&lt;'Vic Oct 2018'!K57,0,IF($C$5*'Vic Oct 2018'!AL57/'Vic Oct 2018'!AJ57&lt;='Vic Oct 2018'!L57,($C$5*'Vic Oct 2018'!AL57/'Vic Oct 2018'!AJ57-'Vic Oct 2018'!K57)*('Vic Oct 2018'!W57/100)*'Vic Oct 2018'!AJ57,('Vic Oct 2018'!L57-'Vic Oct 2018'!K57)*('Vic Oct 2018'!W57/100)*'Vic Oct 2018'!AJ57))</f>
        <v>0</v>
      </c>
      <c r="M63" s="115">
        <f>IF($C$5*'Vic Oct 2018'!AL57/'Vic Oct 2018'!AJ57&lt;'Vic Oct 2018'!L57,0,IF($C$5*'Vic Oct 2018'!AL57/'Vic Oct 2018'!AJ57&lt;='Vic Oct 2018'!M57,($C$5*'Vic Oct 2018'!AL57/'Vic Oct 2018'!AJ57-'Vic Oct 2018'!L57)*('Vic Oct 2018'!X57/100)*'Vic Oct 2018'!AJ57,('Vic Oct 2018'!M57-'Vic Oct 2018'!L57)*('Vic Oct 2018'!X57/100)*'Vic Oct 2018'!AJ57))</f>
        <v>0</v>
      </c>
      <c r="N63" s="115">
        <f>IF(($C$5*'Vic Oct 2018'!AL57/'Vic Oct 2018'!AJ57&gt;'Vic Oct 2018'!M57),($C$5*'Vic Oct 2018'!AL57/'Vic Oct 2018'!AJ57-'Vic Oct 2018'!M57)*'Vic Oct 2018'!Y57/100*'Vic Oct 2018'!AJ57,0)</f>
        <v>0</v>
      </c>
      <c r="O63" s="222">
        <f t="shared" si="0"/>
        <v>2952.0936000000002</v>
      </c>
      <c r="P63" s="223">
        <f>'Vic Oct 2018'!AM57</f>
        <v>0</v>
      </c>
      <c r="Q63" s="223">
        <f>'Vic Oct 2018'!AN57</f>
        <v>30</v>
      </c>
      <c r="R63" s="223">
        <f>'Vic Oct 2018'!AO57</f>
        <v>0</v>
      </c>
      <c r="S63" s="223">
        <f>'Vic Oct 2018'!AP57</f>
        <v>0</v>
      </c>
      <c r="T63" s="222">
        <f>(O63-(O63-D63)*Q63/100)</f>
        <v>2155.0729200000001</v>
      </c>
      <c r="U63" s="222">
        <f t="shared" si="8"/>
        <v>2155.0729200000001</v>
      </c>
      <c r="V63" s="222">
        <f t="shared" si="1"/>
        <v>2370.5802120000003</v>
      </c>
      <c r="W63" s="222">
        <f t="shared" si="1"/>
        <v>2370.5802120000003</v>
      </c>
      <c r="X63" s="224">
        <f>'Vic Oct 2018'!AW57</f>
        <v>0</v>
      </c>
      <c r="Y63" s="225" t="str">
        <f>'Vic Oct 2018'!AX57</f>
        <v>n</v>
      </c>
      <c r="CI63" s="181"/>
      <c r="CJ63" s="181"/>
      <c r="CK63" s="181"/>
      <c r="CL63" s="181"/>
      <c r="CM63" s="181"/>
      <c r="CN63" s="181"/>
      <c r="CO63" s="181"/>
      <c r="CP63" s="181"/>
      <c r="CQ63" s="181"/>
      <c r="CR63" s="181"/>
      <c r="CS63" s="181"/>
      <c r="CT63" s="181"/>
      <c r="CU63" s="181"/>
      <c r="CV63" s="181"/>
      <c r="CW63" s="181"/>
      <c r="CX63" s="181"/>
      <c r="CY63" s="181"/>
      <c r="CZ63" s="181"/>
      <c r="DA63" s="181"/>
      <c r="DB63" s="181"/>
      <c r="DC63" s="181"/>
      <c r="DD63" s="181"/>
      <c r="DE63" s="181"/>
      <c r="DF63" s="181"/>
      <c r="DG63" s="181"/>
      <c r="DH63" s="181"/>
      <c r="DI63" s="181"/>
      <c r="DJ63" s="181"/>
      <c r="DK63" s="181"/>
      <c r="DL63" s="181"/>
      <c r="DM63" s="181"/>
      <c r="DN63" s="181"/>
      <c r="DO63" s="181"/>
      <c r="DP63" s="181"/>
      <c r="DQ63" s="181"/>
      <c r="DR63" s="181"/>
      <c r="DS63" s="181"/>
      <c r="DT63" s="181"/>
      <c r="DU63" s="181"/>
      <c r="DV63" s="181"/>
      <c r="DW63" s="181"/>
      <c r="DX63" s="181"/>
      <c r="DY63" s="181"/>
      <c r="DZ63" s="181"/>
      <c r="EA63" s="181"/>
      <c r="EB63" s="181"/>
      <c r="EC63" s="181"/>
      <c r="ED63" s="181"/>
      <c r="EE63" s="181"/>
      <c r="EF63" s="181"/>
      <c r="EG63" s="181"/>
      <c r="EH63" s="181"/>
      <c r="EI63" s="181"/>
      <c r="EJ63" s="181"/>
    </row>
    <row r="64" spans="1:140" ht="17" customHeight="1" thickTop="1">
      <c r="A64" s="261" t="str">
        <f>'Vic Oct 2018'!D58</f>
        <v>Envestra North</v>
      </c>
      <c r="B64" s="116" t="str">
        <f>'Vic Oct 2018'!F58</f>
        <v>AGL</v>
      </c>
      <c r="C64" s="116" t="str">
        <f>'Vic Oct 2018'!G58</f>
        <v>Business Savers</v>
      </c>
      <c r="D64" s="198">
        <f>365*'Vic Oct 2018'!H58/100</f>
        <v>346.75</v>
      </c>
      <c r="E64" s="199">
        <f>IF($C$5*'Vic Oct 2018'!AK58/'Vic Oct 2018'!AI58&gt;='Vic Oct 2018'!J58,('Vic Oct 2018'!J58*'Vic Oct 2018'!O58/100)*'Vic Oct 2018'!AI58,($C$5*'Vic Oct 2018'!AK58/'Vic Oct 2018'!AI58*'Vic Oct 2018'!O58/100)*'Vic Oct 2018'!AI58)</f>
        <v>226.79999999999998</v>
      </c>
      <c r="F64" s="200">
        <f>IF($C$5*'Vic Oct 2018'!AK58/'Vic Oct 2018'!AI58&lt;'Vic Oct 2018'!J58,0,IF($C$5*'Vic Oct 2018'!AK58/'Vic Oct 2018'!AI58&lt;='Vic Oct 2018'!K58,($C$5*'Vic Oct 2018'!AK58/'Vic Oct 2018'!AI58-'Vic Oct 2018'!J58)*('Vic Oct 2018'!P58/100)*'Vic Oct 2018'!AI58,('Vic Oct 2018'!K58-'Vic Oct 2018'!J58)*('Vic Oct 2018'!P58/100)*'Vic Oct 2018'!AI58))</f>
        <v>828.2</v>
      </c>
      <c r="G64" s="198">
        <f>IF($C$5*'Vic Oct 2018'!AK58/'Vic Oct 2018'!AI58&lt;'Vic Oct 2018'!K58,0,IF($C$5*'Vic Oct 2018'!AK58/'Vic Oct 2018'!AI58&lt;='Vic Oct 2018'!L58,($C$5*'Vic Oct 2018'!AK58/'Vic Oct 2018'!AI58-'Vic Oct 2018'!K58)*('Vic Oct 2018'!Q58/100)*'Vic Oct 2018'!AI58,('Vic Oct 2018'!L58-'Vic Oct 2018'!K58)*('Vic Oct 2018'!Q58/100)*'Vic Oct 2018'!AI58))</f>
        <v>0</v>
      </c>
      <c r="H64" s="199">
        <f>IF($C$5*'Vic Oct 2018'!AK58/'Vic Oct 2018'!AI58&lt;'Vic Oct 2018'!L58,0,IF($C$5*'Vic Oct 2018'!AK58/'Vic Oct 2018'!AI58&lt;='Vic Oct 2018'!M58,($C$5*'Vic Oct 2018'!AK58/'Vic Oct 2018'!AI58-'Vic Oct 2018'!L58)*('Vic Oct 2018'!R58/100)*'Vic Oct 2018'!AI58,('Vic Oct 2018'!M58-'Vic Oct 2018'!L58)*('Vic Oct 2018'!R58/100)*'Vic Oct 2018'!AI58))</f>
        <v>0</v>
      </c>
      <c r="I64" s="198">
        <f>IF(($C$5*'Vic Oct 2018'!AK58/'Vic Oct 2018'!AI58&gt;'Vic Oct 2018'!M58),($C$5*'Vic Oct 2018'!AK58/'Vic Oct 2018'!AI58-'Vic Oct 2018'!M58)*'Vic Oct 2018'!S58/100*'Vic Oct 2018'!AI58,0)</f>
        <v>0</v>
      </c>
      <c r="J64" s="198">
        <f>IF($C$5*'Vic Oct 2018'!AL58/'Vic Oct 2018'!AJ58&gt;='Vic Oct 2018'!J58,('Vic Oct 2018'!J58*'Vic Oct 2018'!U58/100)*'Vic Oct 2018'!AJ58,($C$5*'Vic Oct 2018'!AL58/'Vic Oct 2018'!AJ58*'Vic Oct 2018'!U58/100)*'Vic Oct 2018'!AJ58)</f>
        <v>226.79999999999998</v>
      </c>
      <c r="K64" s="198">
        <f>IF($C$5*'Vic Oct 2018'!AL58/'Vic Oct 2018'!AJ58&lt;'Vic Oct 2018'!J58,0,IF($C$5*'Vic Oct 2018'!AL58/'Vic Oct 2018'!AJ58&lt;='Vic Oct 2018'!K58,($C$5*'Vic Oct 2018'!AL58/'Vic Oct 2018'!AJ58-'Vic Oct 2018'!J58)*('Vic Oct 2018'!V58/100)*'Vic Oct 2018'!AJ58,('Vic Oct 2018'!K58-'Vic Oct 2018'!J58)*('Vic Oct 2018'!V58/100)*'Vic Oct 2018'!AJ58))</f>
        <v>828.2</v>
      </c>
      <c r="L64" s="198">
        <f>IF($C$5*'Vic Oct 2018'!AL58/'Vic Oct 2018'!AJ58&lt;'Vic Oct 2018'!K58,0,IF($C$5*'Vic Oct 2018'!AL58/'Vic Oct 2018'!AJ58&lt;='Vic Oct 2018'!L58,($C$5*'Vic Oct 2018'!AL58/'Vic Oct 2018'!AJ58-'Vic Oct 2018'!K58)*('Vic Oct 2018'!W58/100)*'Vic Oct 2018'!AJ58,('Vic Oct 2018'!L58-'Vic Oct 2018'!K58)*('Vic Oct 2018'!W58/100)*'Vic Oct 2018'!AJ58))</f>
        <v>0</v>
      </c>
      <c r="M64" s="198">
        <f>IF($C$5*'Vic Oct 2018'!AL58/'Vic Oct 2018'!AJ58&lt;'Vic Oct 2018'!L58,0,IF($C$5*'Vic Oct 2018'!AL58/'Vic Oct 2018'!AJ58&lt;='Vic Oct 2018'!M58,($C$5*'Vic Oct 2018'!AL58/'Vic Oct 2018'!AJ58-'Vic Oct 2018'!L58)*('Vic Oct 2018'!X58/100)*'Vic Oct 2018'!AJ58,('Vic Oct 2018'!M58-'Vic Oct 2018'!L58)*('Vic Oct 2018'!X58/100)*'Vic Oct 2018'!AJ58))</f>
        <v>0</v>
      </c>
      <c r="N64" s="198">
        <f>IF(($C$5*'Vic Oct 2018'!AL58/'Vic Oct 2018'!AJ58&gt;'Vic Oct 2018'!M58),($C$5*'Vic Oct 2018'!AL58/'Vic Oct 2018'!AJ58-'Vic Oct 2018'!M58)*'Vic Oct 2018'!Y58/100*'Vic Oct 2018'!AJ58,0)</f>
        <v>0</v>
      </c>
      <c r="O64" s="201">
        <f t="shared" si="0"/>
        <v>2456.75</v>
      </c>
      <c r="P64" s="202">
        <f>'Vic Oct 2018'!AM58</f>
        <v>0</v>
      </c>
      <c r="Q64" s="202">
        <f>'Vic Oct 2018'!AN58</f>
        <v>15</v>
      </c>
      <c r="R64" s="202">
        <f>'Vic Oct 2018'!AO58</f>
        <v>0</v>
      </c>
      <c r="S64" s="202">
        <f>'Vic Oct 2018'!AP58</f>
        <v>0</v>
      </c>
      <c r="T64" s="201">
        <f>(O64-(O64-D64)*Q64/100)</f>
        <v>2140.25</v>
      </c>
      <c r="U64" s="201">
        <f t="shared" si="8"/>
        <v>2140.25</v>
      </c>
      <c r="V64" s="201">
        <f t="shared" si="1"/>
        <v>2354.2750000000001</v>
      </c>
      <c r="W64" s="201">
        <f t="shared" si="1"/>
        <v>2354.2750000000001</v>
      </c>
      <c r="X64" s="203">
        <f>'Vic Oct 2018'!AW58</f>
        <v>0</v>
      </c>
      <c r="Y64" s="204" t="str">
        <f>'Vic Oct 2018'!AX58</f>
        <v>n</v>
      </c>
      <c r="CI64" s="178"/>
      <c r="CJ64" s="178"/>
      <c r="CK64" s="178"/>
      <c r="CL64" s="178"/>
      <c r="CM64" s="178"/>
      <c r="CN64" s="178"/>
      <c r="CO64" s="178"/>
      <c r="CP64" s="178"/>
      <c r="CQ64" s="178"/>
      <c r="CR64" s="178"/>
      <c r="CS64" s="178"/>
      <c r="CT64" s="178"/>
      <c r="CU64" s="178"/>
      <c r="CV64" s="178"/>
      <c r="CW64" s="178"/>
      <c r="CX64" s="178"/>
      <c r="CY64" s="178"/>
      <c r="CZ64" s="178"/>
      <c r="DA64" s="178"/>
      <c r="DB64" s="178"/>
      <c r="DC64" s="178"/>
      <c r="DD64" s="178"/>
      <c r="DE64" s="178"/>
      <c r="DF64" s="178"/>
      <c r="DG64" s="178"/>
      <c r="DH64" s="178"/>
      <c r="DI64" s="178"/>
      <c r="DJ64" s="178"/>
      <c r="DK64" s="178"/>
      <c r="DL64" s="178"/>
      <c r="DM64" s="178"/>
      <c r="DN64" s="178"/>
      <c r="DO64" s="178"/>
      <c r="DP64" s="178"/>
      <c r="DQ64" s="178"/>
      <c r="DR64" s="178"/>
      <c r="DS64" s="178"/>
      <c r="DT64" s="178"/>
      <c r="DU64" s="178"/>
      <c r="DV64" s="178"/>
      <c r="DW64" s="178"/>
      <c r="DX64" s="178"/>
      <c r="DY64" s="178"/>
      <c r="DZ64" s="178"/>
      <c r="EA64" s="178"/>
      <c r="EB64" s="178"/>
      <c r="EC64" s="178"/>
      <c r="ED64" s="178"/>
      <c r="EE64" s="178"/>
      <c r="EF64" s="178"/>
      <c r="EG64" s="178"/>
      <c r="EH64" s="178"/>
      <c r="EI64" s="178"/>
      <c r="EJ64" s="178"/>
    </row>
    <row r="65" spans="1:140" ht="17" customHeight="1">
      <c r="A65" s="259"/>
      <c r="B65" s="116" t="str">
        <f>'Vic Oct 2018'!F59</f>
        <v>Click Energy</v>
      </c>
      <c r="C65" s="116" t="str">
        <f>'Vic Oct 2018'!G59</f>
        <v>Business Business Prime</v>
      </c>
      <c r="D65" s="198">
        <f>365*'Vic Oct 2018'!H59/100</f>
        <v>313.17</v>
      </c>
      <c r="E65" s="199">
        <f>IF($C$5*'Vic Oct 2018'!AK59/'Vic Oct 2018'!AI59&gt;='Vic Oct 2018'!J59,('Vic Oct 2018'!J59*'Vic Oct 2018'!O59/100)*'Vic Oct 2018'!AI59,($C$5*'Vic Oct 2018'!AK59/'Vic Oct 2018'!AI59*'Vic Oct 2018'!O59/100)*'Vic Oct 2018'!AI59)</f>
        <v>257.39999999999998</v>
      </c>
      <c r="F65" s="200">
        <f>IF($C$5*'Vic Oct 2018'!AK59/'Vic Oct 2018'!AI59&lt;'Vic Oct 2018'!J59,0,IF($C$5*'Vic Oct 2018'!AK59/'Vic Oct 2018'!AI59&lt;='Vic Oct 2018'!K59,($C$5*'Vic Oct 2018'!AK59/'Vic Oct 2018'!AI59-'Vic Oct 2018'!J59)*('Vic Oct 2018'!P59/100)*'Vic Oct 2018'!AI59,('Vic Oct 2018'!K59-'Vic Oct 2018'!J59)*('Vic Oct 2018'!P59/100)*'Vic Oct 2018'!AI59))</f>
        <v>967.60000000000014</v>
      </c>
      <c r="G65" s="198">
        <f>IF($C$5*'Vic Oct 2018'!AK59/'Vic Oct 2018'!AI59&lt;'Vic Oct 2018'!K59,0,IF($C$5*'Vic Oct 2018'!AK59/'Vic Oct 2018'!AI59&lt;='Vic Oct 2018'!L59,($C$5*'Vic Oct 2018'!AK59/'Vic Oct 2018'!AI59-'Vic Oct 2018'!K59)*('Vic Oct 2018'!Q59/100)*'Vic Oct 2018'!AI59,('Vic Oct 2018'!L59-'Vic Oct 2018'!K59)*('Vic Oct 2018'!Q59/100)*'Vic Oct 2018'!AI59))</f>
        <v>0</v>
      </c>
      <c r="H65" s="199">
        <f>IF($C$5*'Vic Oct 2018'!AK59/'Vic Oct 2018'!AI59&lt;'Vic Oct 2018'!L59,0,IF($C$5*'Vic Oct 2018'!AK59/'Vic Oct 2018'!AI59&lt;='Vic Oct 2018'!M59,($C$5*'Vic Oct 2018'!AK59/'Vic Oct 2018'!AI59-'Vic Oct 2018'!L59)*('Vic Oct 2018'!R59/100)*'Vic Oct 2018'!AI59,('Vic Oct 2018'!M59-'Vic Oct 2018'!L59)*('Vic Oct 2018'!R59/100)*'Vic Oct 2018'!AI59))</f>
        <v>0</v>
      </c>
      <c r="I65" s="198">
        <f>IF(($C$5*'Vic Oct 2018'!AK59/'Vic Oct 2018'!AI59&gt;'Vic Oct 2018'!M59),($C$5*'Vic Oct 2018'!AK59/'Vic Oct 2018'!AI59-'Vic Oct 2018'!M59)*'Vic Oct 2018'!S59/100*'Vic Oct 2018'!AI59,0)</f>
        <v>0</v>
      </c>
      <c r="J65" s="198">
        <f>IF($C$5*'Vic Oct 2018'!AL59/'Vic Oct 2018'!AJ59&gt;='Vic Oct 2018'!J59,('Vic Oct 2018'!J59*'Vic Oct 2018'!U59/100)*'Vic Oct 2018'!AJ59,($C$5*'Vic Oct 2018'!AL59/'Vic Oct 2018'!AJ59*'Vic Oct 2018'!U59/100)*'Vic Oct 2018'!AJ59)</f>
        <v>257.39999999999998</v>
      </c>
      <c r="K65" s="198">
        <f>IF($C$5*'Vic Oct 2018'!AL59/'Vic Oct 2018'!AJ59&lt;'Vic Oct 2018'!J59,0,IF($C$5*'Vic Oct 2018'!AL59/'Vic Oct 2018'!AJ59&lt;='Vic Oct 2018'!K59,($C$5*'Vic Oct 2018'!AL59/'Vic Oct 2018'!AJ59-'Vic Oct 2018'!J59)*('Vic Oct 2018'!V59/100)*'Vic Oct 2018'!AJ59,('Vic Oct 2018'!K59-'Vic Oct 2018'!J59)*('Vic Oct 2018'!V59/100)*'Vic Oct 2018'!AJ59))</f>
        <v>967.60000000000014</v>
      </c>
      <c r="L65" s="198">
        <f>IF($C$5*'Vic Oct 2018'!AL59/'Vic Oct 2018'!AJ59&lt;'Vic Oct 2018'!K59,0,IF($C$5*'Vic Oct 2018'!AL59/'Vic Oct 2018'!AJ59&lt;='Vic Oct 2018'!L59,($C$5*'Vic Oct 2018'!AL59/'Vic Oct 2018'!AJ59-'Vic Oct 2018'!K59)*('Vic Oct 2018'!W59/100)*'Vic Oct 2018'!AJ59,('Vic Oct 2018'!L59-'Vic Oct 2018'!K59)*('Vic Oct 2018'!W59/100)*'Vic Oct 2018'!AJ59))</f>
        <v>0</v>
      </c>
      <c r="M65" s="198">
        <f>IF($C$5*'Vic Oct 2018'!AL59/'Vic Oct 2018'!AJ59&lt;'Vic Oct 2018'!L59,0,IF($C$5*'Vic Oct 2018'!AL59/'Vic Oct 2018'!AJ59&lt;='Vic Oct 2018'!M59,($C$5*'Vic Oct 2018'!AL59/'Vic Oct 2018'!AJ59-'Vic Oct 2018'!L59)*('Vic Oct 2018'!X59/100)*'Vic Oct 2018'!AJ59,('Vic Oct 2018'!M59-'Vic Oct 2018'!L59)*('Vic Oct 2018'!X59/100)*'Vic Oct 2018'!AJ59))</f>
        <v>0</v>
      </c>
      <c r="N65" s="198">
        <f>IF(($C$5*'Vic Oct 2018'!AL59/'Vic Oct 2018'!AJ59&gt;'Vic Oct 2018'!M59),($C$5*'Vic Oct 2018'!AL59/'Vic Oct 2018'!AJ59-'Vic Oct 2018'!M59)*'Vic Oct 2018'!Y59/100*'Vic Oct 2018'!AJ59,0)</f>
        <v>0</v>
      </c>
      <c r="O65" s="201">
        <f t="shared" si="0"/>
        <v>2763.17</v>
      </c>
      <c r="P65" s="202">
        <f>'Vic Oct 2018'!AM59</f>
        <v>0</v>
      </c>
      <c r="Q65" s="202">
        <f>'Vic Oct 2018'!AN59</f>
        <v>0</v>
      </c>
      <c r="R65" s="202">
        <f>'Vic Oct 2018'!AO59</f>
        <v>10</v>
      </c>
      <c r="S65" s="202">
        <f>'Vic Oct 2018'!AP59</f>
        <v>0</v>
      </c>
      <c r="T65" s="201">
        <f>O65</f>
        <v>2763.17</v>
      </c>
      <c r="U65" s="201">
        <f>T65-(T65*R65/100)</f>
        <v>2486.8530000000001</v>
      </c>
      <c r="V65" s="201">
        <f t="shared" si="1"/>
        <v>3039.4870000000005</v>
      </c>
      <c r="W65" s="201">
        <f t="shared" si="1"/>
        <v>2735.5383000000002</v>
      </c>
      <c r="X65" s="203">
        <f>'Vic Oct 2018'!AW59</f>
        <v>0</v>
      </c>
      <c r="Y65" s="204" t="str">
        <f>'Vic Oct 2018'!AX59</f>
        <v>n</v>
      </c>
      <c r="CI65" s="178"/>
      <c r="CJ65" s="178"/>
      <c r="CK65" s="178"/>
      <c r="CL65" s="178"/>
      <c r="CM65" s="178"/>
      <c r="CN65" s="178"/>
      <c r="CO65" s="178"/>
      <c r="CP65" s="178"/>
      <c r="CQ65" s="178"/>
      <c r="CR65" s="178"/>
      <c r="CS65" s="178"/>
      <c r="CT65" s="178"/>
      <c r="CU65" s="178"/>
      <c r="CV65" s="178"/>
      <c r="CW65" s="178"/>
      <c r="CX65" s="178"/>
      <c r="CY65" s="178"/>
      <c r="CZ65" s="178"/>
      <c r="DA65" s="178"/>
      <c r="DB65" s="178"/>
      <c r="DC65" s="178"/>
      <c r="DD65" s="178"/>
      <c r="DE65" s="178"/>
      <c r="DF65" s="178"/>
      <c r="DG65" s="178"/>
      <c r="DH65" s="178"/>
      <c r="DI65" s="178"/>
      <c r="DJ65" s="178"/>
      <c r="DK65" s="178"/>
      <c r="DL65" s="178"/>
      <c r="DM65" s="178"/>
      <c r="DN65" s="178"/>
      <c r="DO65" s="178"/>
      <c r="DP65" s="178"/>
      <c r="DQ65" s="178"/>
      <c r="DR65" s="178"/>
      <c r="DS65" s="178"/>
      <c r="DT65" s="178"/>
      <c r="DU65" s="178"/>
      <c r="DV65" s="178"/>
      <c r="DW65" s="178"/>
      <c r="DX65" s="178"/>
      <c r="DY65" s="178"/>
      <c r="DZ65" s="178"/>
      <c r="EA65" s="178"/>
      <c r="EB65" s="178"/>
      <c r="EC65" s="178"/>
      <c r="ED65" s="178"/>
      <c r="EE65" s="178"/>
      <c r="EF65" s="178"/>
      <c r="EG65" s="178"/>
      <c r="EH65" s="178"/>
      <c r="EI65" s="178"/>
      <c r="EJ65" s="178"/>
    </row>
    <row r="66" spans="1:140" ht="17" customHeight="1">
      <c r="A66" s="259"/>
      <c r="B66" s="116" t="str">
        <f>'Vic Oct 2018'!F60</f>
        <v>Covau</v>
      </c>
      <c r="C66" s="116" t="str">
        <f>'Vic Oct 2018'!G60</f>
        <v>Smart Saver</v>
      </c>
      <c r="D66" s="198">
        <f>365*'Vic Oct 2018'!H60/100</f>
        <v>328.5</v>
      </c>
      <c r="E66" s="199">
        <f>IF($C$5*'Vic Oct 2018'!AK60/'Vic Oct 2018'!AI60&gt;='Vic Oct 2018'!J60,('Vic Oct 2018'!J60*'Vic Oct 2018'!O60/100)*'Vic Oct 2018'!AI60,($C$5*'Vic Oct 2018'!AK60/'Vic Oct 2018'!AI60*'Vic Oct 2018'!O60/100)*'Vic Oct 2018'!AI60)</f>
        <v>261</v>
      </c>
      <c r="F66" s="200">
        <f>IF($C$5*'Vic Oct 2018'!AK60/'Vic Oct 2018'!AI60&lt;'Vic Oct 2018'!J60,0,IF($C$5*'Vic Oct 2018'!AK60/'Vic Oct 2018'!AI60&lt;='Vic Oct 2018'!K60,($C$5*'Vic Oct 2018'!AK60/'Vic Oct 2018'!AI60-'Vic Oct 2018'!J60)*('Vic Oct 2018'!P60/100)*'Vic Oct 2018'!AI60,('Vic Oct 2018'!K60-'Vic Oct 2018'!J60)*('Vic Oct 2018'!P60/100)*'Vic Oct 2018'!AI60))</f>
        <v>984.00000000000023</v>
      </c>
      <c r="G66" s="198">
        <f>IF($C$5*'Vic Oct 2018'!AK60/'Vic Oct 2018'!AI60&lt;'Vic Oct 2018'!K60,0,IF($C$5*'Vic Oct 2018'!AK60/'Vic Oct 2018'!AI60&lt;='Vic Oct 2018'!L60,($C$5*'Vic Oct 2018'!AK60/'Vic Oct 2018'!AI60-'Vic Oct 2018'!K60)*('Vic Oct 2018'!Q60/100)*'Vic Oct 2018'!AI60,('Vic Oct 2018'!L60-'Vic Oct 2018'!K60)*('Vic Oct 2018'!Q60/100)*'Vic Oct 2018'!AI60))</f>
        <v>0</v>
      </c>
      <c r="H66" s="199">
        <f>IF($C$5*'Vic Oct 2018'!AK60/'Vic Oct 2018'!AI60&lt;'Vic Oct 2018'!L60,0,IF($C$5*'Vic Oct 2018'!AK60/'Vic Oct 2018'!AI60&lt;='Vic Oct 2018'!M60,($C$5*'Vic Oct 2018'!AK60/'Vic Oct 2018'!AI60-'Vic Oct 2018'!L60)*('Vic Oct 2018'!R60/100)*'Vic Oct 2018'!AI60,('Vic Oct 2018'!M60-'Vic Oct 2018'!L60)*('Vic Oct 2018'!R60/100)*'Vic Oct 2018'!AI60))</f>
        <v>0</v>
      </c>
      <c r="I66" s="198">
        <f>IF(($C$5*'Vic Oct 2018'!AK60/'Vic Oct 2018'!AI60&gt;'Vic Oct 2018'!M60),($C$5*'Vic Oct 2018'!AK60/'Vic Oct 2018'!AI60-'Vic Oct 2018'!M60)*'Vic Oct 2018'!S60/100*'Vic Oct 2018'!AI60,0)</f>
        <v>0</v>
      </c>
      <c r="J66" s="198">
        <f>IF($C$5*'Vic Oct 2018'!AL60/'Vic Oct 2018'!AJ60&gt;='Vic Oct 2018'!J60,('Vic Oct 2018'!J60*'Vic Oct 2018'!U60/100)*'Vic Oct 2018'!AJ60,($C$5*'Vic Oct 2018'!AL60/'Vic Oct 2018'!AJ60*'Vic Oct 2018'!U60/100)*'Vic Oct 2018'!AJ60)</f>
        <v>261</v>
      </c>
      <c r="K66" s="198">
        <f>IF($C$5*'Vic Oct 2018'!AL60/'Vic Oct 2018'!AJ60&lt;'Vic Oct 2018'!J60,0,IF($C$5*'Vic Oct 2018'!AL60/'Vic Oct 2018'!AJ60&lt;='Vic Oct 2018'!K60,($C$5*'Vic Oct 2018'!AL60/'Vic Oct 2018'!AJ60-'Vic Oct 2018'!J60)*('Vic Oct 2018'!V60/100)*'Vic Oct 2018'!AJ60,('Vic Oct 2018'!K60-'Vic Oct 2018'!J60)*('Vic Oct 2018'!V60/100)*'Vic Oct 2018'!AJ60))</f>
        <v>984.00000000000023</v>
      </c>
      <c r="L66" s="198">
        <f>IF($C$5*'Vic Oct 2018'!AL60/'Vic Oct 2018'!AJ60&lt;'Vic Oct 2018'!K60,0,IF($C$5*'Vic Oct 2018'!AL60/'Vic Oct 2018'!AJ60&lt;='Vic Oct 2018'!L60,($C$5*'Vic Oct 2018'!AL60/'Vic Oct 2018'!AJ60-'Vic Oct 2018'!K60)*('Vic Oct 2018'!W60/100)*'Vic Oct 2018'!AJ60,('Vic Oct 2018'!L60-'Vic Oct 2018'!K60)*('Vic Oct 2018'!W60/100)*'Vic Oct 2018'!AJ60))</f>
        <v>0</v>
      </c>
      <c r="M66" s="198">
        <f>IF($C$5*'Vic Oct 2018'!AL60/'Vic Oct 2018'!AJ60&lt;'Vic Oct 2018'!L60,0,IF($C$5*'Vic Oct 2018'!AL60/'Vic Oct 2018'!AJ60&lt;='Vic Oct 2018'!M60,($C$5*'Vic Oct 2018'!AL60/'Vic Oct 2018'!AJ60-'Vic Oct 2018'!L60)*('Vic Oct 2018'!X60/100)*'Vic Oct 2018'!AJ60,('Vic Oct 2018'!M60-'Vic Oct 2018'!L60)*('Vic Oct 2018'!X60/100)*'Vic Oct 2018'!AJ60))</f>
        <v>0</v>
      </c>
      <c r="N66" s="198">
        <f>IF(($C$5*'Vic Oct 2018'!AL60/'Vic Oct 2018'!AJ60&gt;'Vic Oct 2018'!M60),($C$5*'Vic Oct 2018'!AL60/'Vic Oct 2018'!AJ60-'Vic Oct 2018'!M60)*'Vic Oct 2018'!Y60/100*'Vic Oct 2018'!AJ60,0)</f>
        <v>0</v>
      </c>
      <c r="O66" s="201">
        <f t="shared" si="0"/>
        <v>2818.5000000000005</v>
      </c>
      <c r="P66" s="202">
        <f>'Vic Oct 2018'!AM60</f>
        <v>0</v>
      </c>
      <c r="Q66" s="202">
        <f>'Vic Oct 2018'!AN60</f>
        <v>0</v>
      </c>
      <c r="R66" s="202">
        <f>'Vic Oct 2018'!AO60</f>
        <v>0</v>
      </c>
      <c r="S66" s="202">
        <f>'Vic Oct 2018'!AP60</f>
        <v>20</v>
      </c>
      <c r="T66" s="201">
        <f>O66</f>
        <v>2818.5000000000005</v>
      </c>
      <c r="U66" s="201">
        <f>(T66-(T66-D66)*S66/100)</f>
        <v>2320.5000000000005</v>
      </c>
      <c r="V66" s="201">
        <f t="shared" si="1"/>
        <v>3100.3500000000008</v>
      </c>
      <c r="W66" s="201">
        <f t="shared" si="1"/>
        <v>2552.5500000000006</v>
      </c>
      <c r="X66" s="203">
        <f>'Vic Oct 2018'!AW60</f>
        <v>0</v>
      </c>
      <c r="Y66" s="204" t="str">
        <f>'Vic Oct 2018'!AX60</f>
        <v>n</v>
      </c>
      <c r="CI66" s="178"/>
      <c r="CJ66" s="178"/>
      <c r="CK66" s="178"/>
      <c r="CL66" s="178"/>
      <c r="CM66" s="178"/>
      <c r="CN66" s="178"/>
      <c r="CO66" s="178"/>
      <c r="CP66" s="178"/>
      <c r="CQ66" s="178"/>
      <c r="CR66" s="178"/>
      <c r="CS66" s="178"/>
      <c r="CT66" s="178"/>
      <c r="CU66" s="178"/>
      <c r="CV66" s="178"/>
      <c r="CW66" s="178"/>
      <c r="CX66" s="178"/>
      <c r="CY66" s="178"/>
      <c r="CZ66" s="178"/>
      <c r="DA66" s="178"/>
      <c r="DB66" s="178"/>
      <c r="DC66" s="178"/>
      <c r="DD66" s="178"/>
      <c r="DE66" s="178"/>
      <c r="DF66" s="178"/>
      <c r="DG66" s="178"/>
      <c r="DH66" s="178"/>
      <c r="DI66" s="178"/>
      <c r="DJ66" s="178"/>
      <c r="DK66" s="178"/>
      <c r="DL66" s="178"/>
      <c r="DM66" s="178"/>
      <c r="DN66" s="178"/>
      <c r="DO66" s="178"/>
      <c r="DP66" s="178"/>
      <c r="DQ66" s="178"/>
      <c r="DR66" s="178"/>
      <c r="DS66" s="178"/>
      <c r="DT66" s="178"/>
      <c r="DU66" s="178"/>
      <c r="DV66" s="178"/>
      <c r="DW66" s="178"/>
      <c r="DX66" s="178"/>
      <c r="DY66" s="178"/>
      <c r="DZ66" s="178"/>
      <c r="EA66" s="178"/>
      <c r="EB66" s="178"/>
      <c r="EC66" s="178"/>
      <c r="ED66" s="178"/>
      <c r="EE66" s="178"/>
      <c r="EF66" s="178"/>
      <c r="EG66" s="178"/>
      <c r="EH66" s="178"/>
      <c r="EI66" s="178"/>
      <c r="EJ66" s="178"/>
    </row>
    <row r="67" spans="1:140" ht="17" customHeight="1">
      <c r="A67" s="259"/>
      <c r="B67" s="116" t="str">
        <f>'Vic Oct 2018'!F61</f>
        <v>EnergyAustralia</v>
      </c>
      <c r="C67" s="116" t="str">
        <f>'Vic Oct 2018'!G61</f>
        <v>Everyday Saver Business</v>
      </c>
      <c r="D67" s="198">
        <f>365*'Vic Oct 2018'!H61/100</f>
        <v>345.65499999999997</v>
      </c>
      <c r="E67" s="199">
        <f>IF($C$5*'Vic Oct 2018'!AK61/'Vic Oct 2018'!AI61&gt;='Vic Oct 2018'!J61,('Vic Oct 2018'!J61*'Vic Oct 2018'!O61/100)*'Vic Oct 2018'!AI61,($C$5*'Vic Oct 2018'!AK61/'Vic Oct 2018'!AI61*'Vic Oct 2018'!O61/100)*'Vic Oct 2018'!AI61)</f>
        <v>160.19999999999999</v>
      </c>
      <c r="F67" s="200">
        <f>IF($C$5*'Vic Oct 2018'!AK61/'Vic Oct 2018'!AI61&lt;'Vic Oct 2018'!J61,0,IF($C$5*'Vic Oct 2018'!AK61/'Vic Oct 2018'!AI61&lt;='Vic Oct 2018'!K61,($C$5*'Vic Oct 2018'!AK61/'Vic Oct 2018'!AI61-'Vic Oct 2018'!J61)*('Vic Oct 2018'!P61/100)*'Vic Oct 2018'!AI61,('Vic Oct 2018'!K61-'Vic Oct 2018'!J61)*('Vic Oct 2018'!P61/100)*'Vic Oct 2018'!AI61))</f>
        <v>557.53200000000004</v>
      </c>
      <c r="G67" s="198">
        <f>IF($C$5*'Vic Oct 2018'!AK61/'Vic Oct 2018'!AI61&lt;'Vic Oct 2018'!K61,0,IF($C$5*'Vic Oct 2018'!AK61/'Vic Oct 2018'!AI61&lt;='Vic Oct 2018'!L61,($C$5*'Vic Oct 2018'!AK61/'Vic Oct 2018'!AI61-'Vic Oct 2018'!K61)*('Vic Oct 2018'!Q61/100)*'Vic Oct 2018'!AI61,('Vic Oct 2018'!L61-'Vic Oct 2018'!K61)*('Vic Oct 2018'!Q61/100)*'Vic Oct 2018'!AI61))</f>
        <v>0</v>
      </c>
      <c r="H67" s="199">
        <f>IF($C$5*'Vic Oct 2018'!AK61/'Vic Oct 2018'!AI61&lt;'Vic Oct 2018'!L61,0,IF($C$5*'Vic Oct 2018'!AK61/'Vic Oct 2018'!AI61&lt;='Vic Oct 2018'!M61,($C$5*'Vic Oct 2018'!AK61/'Vic Oct 2018'!AI61-'Vic Oct 2018'!L61)*('Vic Oct 2018'!R61/100)*'Vic Oct 2018'!AI61,('Vic Oct 2018'!M61-'Vic Oct 2018'!L61)*('Vic Oct 2018'!R61/100)*'Vic Oct 2018'!AI61))</f>
        <v>0</v>
      </c>
      <c r="I67" s="198">
        <f>IF(($C$5*'Vic Oct 2018'!AK61/'Vic Oct 2018'!AI61&gt;'Vic Oct 2018'!M61),($C$5*'Vic Oct 2018'!AK61/'Vic Oct 2018'!AI61-'Vic Oct 2018'!M61)*'Vic Oct 2018'!S61/100*'Vic Oct 2018'!AI61,0)</f>
        <v>0</v>
      </c>
      <c r="J67" s="198">
        <f>IF($C$5*'Vic Oct 2018'!AL61/'Vic Oct 2018'!AJ61&gt;='Vic Oct 2018'!J61,('Vic Oct 2018'!J61*'Vic Oct 2018'!U61/100)*'Vic Oct 2018'!AJ61,($C$5*'Vic Oct 2018'!AL61/'Vic Oct 2018'!AJ61*'Vic Oct 2018'!U61/100)*'Vic Oct 2018'!AJ61)</f>
        <v>320.39999999999998</v>
      </c>
      <c r="K67" s="198">
        <f>IF($C$5*'Vic Oct 2018'!AL61/'Vic Oct 2018'!AJ61&lt;'Vic Oct 2018'!J61,0,IF($C$5*'Vic Oct 2018'!AL61/'Vic Oct 2018'!AJ61&lt;='Vic Oct 2018'!K61,($C$5*'Vic Oct 2018'!AL61/'Vic Oct 2018'!AJ61-'Vic Oct 2018'!J61)*('Vic Oct 2018'!V61/100)*'Vic Oct 2018'!AJ61,('Vic Oct 2018'!K61-'Vic Oct 2018'!J61)*('Vic Oct 2018'!V61/100)*'Vic Oct 2018'!AJ61))</f>
        <v>1115.0640000000001</v>
      </c>
      <c r="L67" s="198">
        <f>IF($C$5*'Vic Oct 2018'!AL61/'Vic Oct 2018'!AJ61&lt;'Vic Oct 2018'!K61,0,IF($C$5*'Vic Oct 2018'!AL61/'Vic Oct 2018'!AJ61&lt;='Vic Oct 2018'!L61,($C$5*'Vic Oct 2018'!AL61/'Vic Oct 2018'!AJ61-'Vic Oct 2018'!K61)*('Vic Oct 2018'!W61/100)*'Vic Oct 2018'!AJ61,('Vic Oct 2018'!L61-'Vic Oct 2018'!K61)*('Vic Oct 2018'!W61/100)*'Vic Oct 2018'!AJ61))</f>
        <v>0</v>
      </c>
      <c r="M67" s="198">
        <f>IF($C$5*'Vic Oct 2018'!AL61/'Vic Oct 2018'!AJ61&lt;'Vic Oct 2018'!L61,0,IF($C$5*'Vic Oct 2018'!AL61/'Vic Oct 2018'!AJ61&lt;='Vic Oct 2018'!M61,($C$5*'Vic Oct 2018'!AL61/'Vic Oct 2018'!AJ61-'Vic Oct 2018'!L61)*('Vic Oct 2018'!X61/100)*'Vic Oct 2018'!AJ61,('Vic Oct 2018'!M61-'Vic Oct 2018'!L61)*('Vic Oct 2018'!X61/100)*'Vic Oct 2018'!AJ61))</f>
        <v>0</v>
      </c>
      <c r="N67" s="198">
        <f>IF(($C$5*'Vic Oct 2018'!AL61/'Vic Oct 2018'!AJ61&gt;'Vic Oct 2018'!M61),($C$5*'Vic Oct 2018'!AL61/'Vic Oct 2018'!AJ61-'Vic Oct 2018'!M61)*'Vic Oct 2018'!Y61/100*'Vic Oct 2018'!AJ61,0)</f>
        <v>0</v>
      </c>
      <c r="O67" s="201">
        <f t="shared" si="0"/>
        <v>2498.8509999999997</v>
      </c>
      <c r="P67" s="202">
        <f>'Vic Oct 2018'!AM61</f>
        <v>0</v>
      </c>
      <c r="Q67" s="202">
        <f>'Vic Oct 2018'!AN61</f>
        <v>22</v>
      </c>
      <c r="R67" s="202">
        <f>'Vic Oct 2018'!AO61</f>
        <v>0</v>
      </c>
      <c r="S67" s="202">
        <f>'Vic Oct 2018'!AP61</f>
        <v>0</v>
      </c>
      <c r="T67" s="201">
        <f>(O67-(O67-D67)*Q67/100)</f>
        <v>2025.1478799999998</v>
      </c>
      <c r="U67" s="201">
        <f>T67</f>
        <v>2025.1478799999998</v>
      </c>
      <c r="V67" s="201">
        <f t="shared" si="1"/>
        <v>2227.6626679999999</v>
      </c>
      <c r="W67" s="201">
        <f t="shared" si="1"/>
        <v>2227.6626679999999</v>
      </c>
      <c r="X67" s="203">
        <f>'Vic Oct 2018'!AW61</f>
        <v>24</v>
      </c>
      <c r="Y67" s="204" t="str">
        <f>'Vic Oct 2018'!AX61</f>
        <v>y</v>
      </c>
      <c r="CI67" s="178"/>
      <c r="CJ67" s="178"/>
      <c r="CK67" s="178"/>
      <c r="CL67" s="178"/>
      <c r="CM67" s="178"/>
      <c r="CN67" s="178"/>
      <c r="CO67" s="178"/>
      <c r="CP67" s="178"/>
      <c r="CQ67" s="178"/>
      <c r="CR67" s="178"/>
      <c r="CS67" s="178"/>
      <c r="CT67" s="178"/>
      <c r="CU67" s="178"/>
      <c r="CV67" s="178"/>
      <c r="CW67" s="178"/>
      <c r="CX67" s="178"/>
      <c r="CY67" s="178"/>
      <c r="CZ67" s="178"/>
      <c r="DA67" s="178"/>
      <c r="DB67" s="178"/>
      <c r="DC67" s="178"/>
      <c r="DD67" s="178"/>
      <c r="DE67" s="178"/>
      <c r="DF67" s="178"/>
      <c r="DG67" s="178"/>
      <c r="DH67" s="178"/>
      <c r="DI67" s="178"/>
      <c r="DJ67" s="178"/>
      <c r="DK67" s="178"/>
      <c r="DL67" s="178"/>
      <c r="DM67" s="178"/>
      <c r="DN67" s="178"/>
      <c r="DO67" s="178"/>
      <c r="DP67" s="178"/>
      <c r="DQ67" s="178"/>
      <c r="DR67" s="178"/>
      <c r="DS67" s="178"/>
      <c r="DT67" s="178"/>
      <c r="DU67" s="178"/>
      <c r="DV67" s="178"/>
      <c r="DW67" s="178"/>
      <c r="DX67" s="178"/>
      <c r="DY67" s="178"/>
      <c r="DZ67" s="178"/>
      <c r="EA67" s="178"/>
      <c r="EB67" s="178"/>
      <c r="EC67" s="178"/>
      <c r="ED67" s="178"/>
      <c r="EE67" s="178"/>
      <c r="EF67" s="178"/>
      <c r="EG67" s="178"/>
      <c r="EH67" s="178"/>
      <c r="EI67" s="178"/>
      <c r="EJ67" s="178"/>
    </row>
    <row r="68" spans="1:140" ht="17" customHeight="1">
      <c r="A68" s="259"/>
      <c r="B68" s="116" t="str">
        <f>'Vic Oct 2018'!F62</f>
        <v>Lumo Energy</v>
      </c>
      <c r="C68" s="116" t="str">
        <f>'Vic Oct 2018'!G62</f>
        <v>Business Premium</v>
      </c>
      <c r="D68" s="198">
        <f>365*'Vic Oct 2018'!H62/100</f>
        <v>244.91499999999996</v>
      </c>
      <c r="E68" s="199">
        <f>IF($C$5*'Vic Oct 2018'!AK62/'Vic Oct 2018'!AI62&gt;='Vic Oct 2018'!J62,('Vic Oct 2018'!J62*'Vic Oct 2018'!O62/100)*'Vic Oct 2018'!AI62,($C$5*'Vic Oct 2018'!AK62/'Vic Oct 2018'!AI62*'Vic Oct 2018'!O62/100)*'Vic Oct 2018'!AI62)</f>
        <v>180.69479999999999</v>
      </c>
      <c r="F68" s="200">
        <f>IF($C$5*'Vic Oct 2018'!AK62/'Vic Oct 2018'!AI62&lt;'Vic Oct 2018'!J62,0,IF($C$5*'Vic Oct 2018'!AK62/'Vic Oct 2018'!AI62&lt;='Vic Oct 2018'!K62,($C$5*'Vic Oct 2018'!AK62/'Vic Oct 2018'!AI62-'Vic Oct 2018'!J62)*('Vic Oct 2018'!P62/100)*'Vic Oct 2018'!AI62,('Vic Oct 2018'!K62-'Vic Oct 2018'!J62)*('Vic Oct 2018'!P62/100)*'Vic Oct 2018'!AI62))</f>
        <v>662.15880000000016</v>
      </c>
      <c r="G68" s="198">
        <f>IF($C$5*'Vic Oct 2018'!AK62/'Vic Oct 2018'!AI62&lt;'Vic Oct 2018'!K62,0,IF($C$5*'Vic Oct 2018'!AK62/'Vic Oct 2018'!AI62&lt;='Vic Oct 2018'!L62,($C$5*'Vic Oct 2018'!AK62/'Vic Oct 2018'!AI62-'Vic Oct 2018'!K62)*('Vic Oct 2018'!Q62/100)*'Vic Oct 2018'!AI62,('Vic Oct 2018'!L62-'Vic Oct 2018'!K62)*('Vic Oct 2018'!Q62/100)*'Vic Oct 2018'!AI62))</f>
        <v>0</v>
      </c>
      <c r="H68" s="199">
        <f>IF($C$5*'Vic Oct 2018'!AK62/'Vic Oct 2018'!AI62&lt;'Vic Oct 2018'!L62,0,IF($C$5*'Vic Oct 2018'!AK62/'Vic Oct 2018'!AI62&lt;='Vic Oct 2018'!M62,($C$5*'Vic Oct 2018'!AK62/'Vic Oct 2018'!AI62-'Vic Oct 2018'!L62)*('Vic Oct 2018'!R62/100)*'Vic Oct 2018'!AI62,('Vic Oct 2018'!M62-'Vic Oct 2018'!L62)*('Vic Oct 2018'!R62/100)*'Vic Oct 2018'!AI62))</f>
        <v>0</v>
      </c>
      <c r="I68" s="198">
        <f>IF(($C$5*'Vic Oct 2018'!AK62/'Vic Oct 2018'!AI62&gt;'Vic Oct 2018'!M62),($C$5*'Vic Oct 2018'!AK62/'Vic Oct 2018'!AI62-'Vic Oct 2018'!M62)*'Vic Oct 2018'!S62/100*'Vic Oct 2018'!AI62,0)</f>
        <v>0</v>
      </c>
      <c r="J68" s="198">
        <f>IF($C$5*'Vic Oct 2018'!AL62/'Vic Oct 2018'!AJ62&gt;='Vic Oct 2018'!J62,('Vic Oct 2018'!J62*'Vic Oct 2018'!U62/100)*'Vic Oct 2018'!AJ62,($C$5*'Vic Oct 2018'!AL62/'Vic Oct 2018'!AJ62*'Vic Oct 2018'!U62/100)*'Vic Oct 2018'!AJ62)</f>
        <v>180.69479999999999</v>
      </c>
      <c r="K68" s="198">
        <f>IF($C$5*'Vic Oct 2018'!AL62/'Vic Oct 2018'!AJ62&lt;'Vic Oct 2018'!J62,0,IF($C$5*'Vic Oct 2018'!AL62/'Vic Oct 2018'!AJ62&lt;='Vic Oct 2018'!K62,($C$5*'Vic Oct 2018'!AL62/'Vic Oct 2018'!AJ62-'Vic Oct 2018'!J62)*('Vic Oct 2018'!V62/100)*'Vic Oct 2018'!AJ62,('Vic Oct 2018'!K62-'Vic Oct 2018'!J62)*('Vic Oct 2018'!V62/100)*'Vic Oct 2018'!AJ62))</f>
        <v>662.15880000000016</v>
      </c>
      <c r="L68" s="198">
        <f>IF($C$5*'Vic Oct 2018'!AL62/'Vic Oct 2018'!AJ62&lt;'Vic Oct 2018'!K62,0,IF($C$5*'Vic Oct 2018'!AL62/'Vic Oct 2018'!AJ62&lt;='Vic Oct 2018'!L62,($C$5*'Vic Oct 2018'!AL62/'Vic Oct 2018'!AJ62-'Vic Oct 2018'!K62)*('Vic Oct 2018'!W62/100)*'Vic Oct 2018'!AJ62,('Vic Oct 2018'!L62-'Vic Oct 2018'!K62)*('Vic Oct 2018'!W62/100)*'Vic Oct 2018'!AJ62))</f>
        <v>0</v>
      </c>
      <c r="M68" s="198">
        <f>IF($C$5*'Vic Oct 2018'!AL62/'Vic Oct 2018'!AJ62&lt;'Vic Oct 2018'!L62,0,IF($C$5*'Vic Oct 2018'!AL62/'Vic Oct 2018'!AJ62&lt;='Vic Oct 2018'!M62,($C$5*'Vic Oct 2018'!AL62/'Vic Oct 2018'!AJ62-'Vic Oct 2018'!L62)*('Vic Oct 2018'!X62/100)*'Vic Oct 2018'!AJ62,('Vic Oct 2018'!M62-'Vic Oct 2018'!L62)*('Vic Oct 2018'!X62/100)*'Vic Oct 2018'!AJ62))</f>
        <v>0</v>
      </c>
      <c r="N68" s="198">
        <f>IF(($C$5*'Vic Oct 2018'!AL62/'Vic Oct 2018'!AJ62&gt;'Vic Oct 2018'!M62),($C$5*'Vic Oct 2018'!AL62/'Vic Oct 2018'!AJ62-'Vic Oct 2018'!M62)*'Vic Oct 2018'!Y62/100*'Vic Oct 2018'!AJ62,0)</f>
        <v>0</v>
      </c>
      <c r="O68" s="201">
        <f t="shared" si="0"/>
        <v>1930.6222000000002</v>
      </c>
      <c r="P68" s="202">
        <f>'Vic Oct 2018'!AM62</f>
        <v>0</v>
      </c>
      <c r="Q68" s="202">
        <f>'Vic Oct 2018'!AN62</f>
        <v>0</v>
      </c>
      <c r="R68" s="202">
        <f>'Vic Oct 2018'!AO62</f>
        <v>0</v>
      </c>
      <c r="S68" s="202">
        <f>'Vic Oct 2018'!AP62</f>
        <v>0</v>
      </c>
      <c r="T68" s="201">
        <f>O68</f>
        <v>1930.6222000000002</v>
      </c>
      <c r="U68" s="201">
        <f>T68</f>
        <v>1930.6222000000002</v>
      </c>
      <c r="V68" s="201">
        <f t="shared" si="1"/>
        <v>2123.6844200000005</v>
      </c>
      <c r="W68" s="201">
        <f t="shared" si="1"/>
        <v>2123.6844200000005</v>
      </c>
      <c r="X68" s="203">
        <f>'Vic Oct 2018'!AW62</f>
        <v>36</v>
      </c>
      <c r="Y68" s="204" t="str">
        <f>'Vic Oct 2018'!AX62</f>
        <v>n</v>
      </c>
      <c r="CI68" s="178"/>
      <c r="CJ68" s="178"/>
      <c r="CK68" s="178"/>
      <c r="CL68" s="178"/>
      <c r="CM68" s="178"/>
      <c r="CN68" s="178"/>
      <c r="CO68" s="178"/>
      <c r="CP68" s="178"/>
      <c r="CQ68" s="178"/>
      <c r="CR68" s="178"/>
      <c r="CS68" s="178"/>
      <c r="CT68" s="178"/>
      <c r="CU68" s="178"/>
      <c r="CV68" s="178"/>
      <c r="CW68" s="178"/>
      <c r="CX68" s="178"/>
      <c r="CY68" s="178"/>
      <c r="CZ68" s="178"/>
      <c r="DA68" s="178"/>
      <c r="DB68" s="178"/>
      <c r="DC68" s="178"/>
      <c r="DD68" s="178"/>
      <c r="DE68" s="178"/>
      <c r="DF68" s="178"/>
      <c r="DG68" s="178"/>
      <c r="DH68" s="178"/>
      <c r="DI68" s="178"/>
      <c r="DJ68" s="178"/>
      <c r="DK68" s="178"/>
      <c r="DL68" s="178"/>
      <c r="DM68" s="178"/>
      <c r="DN68" s="178"/>
      <c r="DO68" s="178"/>
      <c r="DP68" s="178"/>
      <c r="DQ68" s="178"/>
      <c r="DR68" s="178"/>
      <c r="DS68" s="178"/>
      <c r="DT68" s="178"/>
      <c r="DU68" s="178"/>
      <c r="DV68" s="178"/>
      <c r="DW68" s="178"/>
      <c r="DX68" s="178"/>
      <c r="DY68" s="178"/>
      <c r="DZ68" s="178"/>
      <c r="EA68" s="178"/>
      <c r="EB68" s="178"/>
      <c r="EC68" s="178"/>
      <c r="ED68" s="178"/>
      <c r="EE68" s="178"/>
      <c r="EF68" s="178"/>
      <c r="EG68" s="178"/>
      <c r="EH68" s="178"/>
      <c r="EI68" s="178"/>
      <c r="EJ68" s="178"/>
    </row>
    <row r="69" spans="1:140" ht="17" customHeight="1">
      <c r="A69" s="259"/>
      <c r="B69" s="116" t="str">
        <f>'Vic Oct 2018'!F63</f>
        <v>Momentum Energy</v>
      </c>
      <c r="C69" s="116" t="str">
        <f>'Vic Oct 2018'!G63</f>
        <v>Market offer</v>
      </c>
      <c r="D69" s="198">
        <f>365*'Vic Oct 2018'!H63/100</f>
        <v>306.16199999999998</v>
      </c>
      <c r="E69" s="199">
        <f>IF($C$5*'Vic Oct 2018'!AK63/'Vic Oct 2018'!AI63&gt;='Vic Oct 2018'!J63,('Vic Oct 2018'!J63*'Vic Oct 2018'!O63/100)*'Vic Oct 2018'!AI63,($C$5*'Vic Oct 2018'!AK63/'Vic Oct 2018'!AI63*'Vic Oct 2018'!O63/100)*'Vic Oct 2018'!AI63)</f>
        <v>115.8</v>
      </c>
      <c r="F69" s="200">
        <f>IF($C$5*'Vic Oct 2018'!AK63/'Vic Oct 2018'!AI63&lt;'Vic Oct 2018'!J63,0,IF($C$5*'Vic Oct 2018'!AK63/'Vic Oct 2018'!AI63&lt;='Vic Oct 2018'!K63,($C$5*'Vic Oct 2018'!AK63/'Vic Oct 2018'!AI63-'Vic Oct 2018'!J63)*('Vic Oct 2018'!P63/100)*'Vic Oct 2018'!AI63,('Vic Oct 2018'!K63-'Vic Oct 2018'!J63)*('Vic Oct 2018'!P63/100)*'Vic Oct 2018'!AI63))</f>
        <v>450.94499999999999</v>
      </c>
      <c r="G69" s="198">
        <f>IF($C$5*'Vic Oct 2018'!AK63/'Vic Oct 2018'!AI63&lt;'Vic Oct 2018'!K63,0,IF($C$5*'Vic Oct 2018'!AK63/'Vic Oct 2018'!AI63&lt;='Vic Oct 2018'!L63,($C$5*'Vic Oct 2018'!AK63/'Vic Oct 2018'!AI63-'Vic Oct 2018'!K63)*('Vic Oct 2018'!Q63/100)*'Vic Oct 2018'!AI63,('Vic Oct 2018'!L63-'Vic Oct 2018'!K63)*('Vic Oct 2018'!Q63/100)*'Vic Oct 2018'!AI63))</f>
        <v>0</v>
      </c>
      <c r="H69" s="199">
        <f>IF($C$5*'Vic Oct 2018'!AK63/'Vic Oct 2018'!AI63&lt;'Vic Oct 2018'!L63,0,IF($C$5*'Vic Oct 2018'!AK63/'Vic Oct 2018'!AI63&lt;='Vic Oct 2018'!M63,($C$5*'Vic Oct 2018'!AK63/'Vic Oct 2018'!AI63-'Vic Oct 2018'!L63)*('Vic Oct 2018'!R63/100)*'Vic Oct 2018'!AI63,('Vic Oct 2018'!M63-'Vic Oct 2018'!L63)*('Vic Oct 2018'!R63/100)*'Vic Oct 2018'!AI63))</f>
        <v>0</v>
      </c>
      <c r="I69" s="198">
        <f>IF(($C$5*'Vic Oct 2018'!AK63/'Vic Oct 2018'!AI63&gt;'Vic Oct 2018'!M63),($C$5*'Vic Oct 2018'!AK63/'Vic Oct 2018'!AI63-'Vic Oct 2018'!M63)*'Vic Oct 2018'!S63/100*'Vic Oct 2018'!AI63,0)</f>
        <v>0</v>
      </c>
      <c r="J69" s="198">
        <f>IF($C$5*'Vic Oct 2018'!AL63/'Vic Oct 2018'!AJ63&gt;='Vic Oct 2018'!J63,('Vic Oct 2018'!J63*'Vic Oct 2018'!U63/100)*'Vic Oct 2018'!AJ63,($C$5*'Vic Oct 2018'!AL63/'Vic Oct 2018'!AJ63*'Vic Oct 2018'!U63/100)*'Vic Oct 2018'!AJ63)</f>
        <v>212.4</v>
      </c>
      <c r="K69" s="198">
        <f>IF($C$5*'Vic Oct 2018'!AL63/'Vic Oct 2018'!AJ63&lt;'Vic Oct 2018'!J63,0,IF($C$5*'Vic Oct 2018'!AL63/'Vic Oct 2018'!AJ63&lt;='Vic Oct 2018'!K63,($C$5*'Vic Oct 2018'!AL63/'Vic Oct 2018'!AJ63-'Vic Oct 2018'!J63)*('Vic Oct 2018'!V63/100)*'Vic Oct 2018'!AJ63,('Vic Oct 2018'!K63-'Vic Oct 2018'!J63)*('Vic Oct 2018'!V63/100)*'Vic Oct 2018'!AJ63))</f>
        <v>819.9</v>
      </c>
      <c r="L69" s="198">
        <f>IF($C$5*'Vic Oct 2018'!AL63/'Vic Oct 2018'!AJ63&lt;'Vic Oct 2018'!K63,0,IF($C$5*'Vic Oct 2018'!AL63/'Vic Oct 2018'!AJ63&lt;='Vic Oct 2018'!L63,($C$5*'Vic Oct 2018'!AL63/'Vic Oct 2018'!AJ63-'Vic Oct 2018'!K63)*('Vic Oct 2018'!W63/100)*'Vic Oct 2018'!AJ63,('Vic Oct 2018'!L63-'Vic Oct 2018'!K63)*('Vic Oct 2018'!W63/100)*'Vic Oct 2018'!AJ63))</f>
        <v>0</v>
      </c>
      <c r="M69" s="198">
        <f>IF($C$5*'Vic Oct 2018'!AL63/'Vic Oct 2018'!AJ63&lt;'Vic Oct 2018'!L63,0,IF($C$5*'Vic Oct 2018'!AL63/'Vic Oct 2018'!AJ63&lt;='Vic Oct 2018'!M63,($C$5*'Vic Oct 2018'!AL63/'Vic Oct 2018'!AJ63-'Vic Oct 2018'!L63)*('Vic Oct 2018'!X63/100)*'Vic Oct 2018'!AJ63,('Vic Oct 2018'!M63-'Vic Oct 2018'!L63)*('Vic Oct 2018'!X63/100)*'Vic Oct 2018'!AJ63))</f>
        <v>0</v>
      </c>
      <c r="N69" s="198">
        <f>IF(($C$5*'Vic Oct 2018'!AL63/'Vic Oct 2018'!AJ63&gt;'Vic Oct 2018'!M63),($C$5*'Vic Oct 2018'!AL63/'Vic Oct 2018'!AJ63-'Vic Oct 2018'!M63)*'Vic Oct 2018'!Y63/100*'Vic Oct 2018'!AJ63,0)</f>
        <v>0</v>
      </c>
      <c r="O69" s="201">
        <f t="shared" si="0"/>
        <v>1905.2069999999999</v>
      </c>
      <c r="P69" s="202">
        <f>'Vic Oct 2018'!AM63</f>
        <v>0</v>
      </c>
      <c r="Q69" s="202">
        <f>'Vic Oct 2018'!AN63</f>
        <v>0</v>
      </c>
      <c r="R69" s="202">
        <f>'Vic Oct 2018'!AO63</f>
        <v>0</v>
      </c>
      <c r="S69" s="202">
        <f>'Vic Oct 2018'!AP63</f>
        <v>0</v>
      </c>
      <c r="T69" s="201">
        <f>O69</f>
        <v>1905.2069999999999</v>
      </c>
      <c r="U69" s="201">
        <f>T69</f>
        <v>1905.2069999999999</v>
      </c>
      <c r="V69" s="201">
        <f t="shared" si="1"/>
        <v>2095.7276999999999</v>
      </c>
      <c r="W69" s="201">
        <f t="shared" si="1"/>
        <v>2095.7276999999999</v>
      </c>
      <c r="X69" s="203">
        <f>'Vic Oct 2018'!AW63</f>
        <v>0</v>
      </c>
      <c r="Y69" s="204" t="str">
        <f>'Vic Oct 2018'!AX63</f>
        <v>n</v>
      </c>
      <c r="CI69" s="178"/>
      <c r="CJ69" s="178"/>
      <c r="CK69" s="178"/>
      <c r="CL69" s="178"/>
      <c r="CM69" s="178"/>
      <c r="CN69" s="178"/>
      <c r="CO69" s="178"/>
      <c r="CP69" s="178"/>
      <c r="CQ69" s="178"/>
      <c r="CR69" s="178"/>
      <c r="CS69" s="178"/>
      <c r="CT69" s="178"/>
      <c r="CU69" s="178"/>
      <c r="CV69" s="178"/>
      <c r="CW69" s="178"/>
      <c r="CX69" s="178"/>
      <c r="CY69" s="178"/>
      <c r="CZ69" s="178"/>
      <c r="DA69" s="178"/>
      <c r="DB69" s="178"/>
      <c r="DC69" s="178"/>
      <c r="DD69" s="178"/>
      <c r="DE69" s="178"/>
      <c r="DF69" s="178"/>
      <c r="DG69" s="178"/>
      <c r="DH69" s="178"/>
      <c r="DI69" s="178"/>
      <c r="DJ69" s="178"/>
      <c r="DK69" s="178"/>
      <c r="DL69" s="178"/>
      <c r="DM69" s="178"/>
      <c r="DN69" s="178"/>
      <c r="DO69" s="178"/>
      <c r="DP69" s="178"/>
      <c r="DQ69" s="178"/>
      <c r="DR69" s="178"/>
      <c r="DS69" s="178"/>
      <c r="DT69" s="178"/>
      <c r="DU69" s="178"/>
      <c r="DV69" s="178"/>
      <c r="DW69" s="178"/>
      <c r="DX69" s="178"/>
      <c r="DY69" s="178"/>
      <c r="DZ69" s="178"/>
      <c r="EA69" s="178"/>
      <c r="EB69" s="178"/>
      <c r="EC69" s="178"/>
      <c r="ED69" s="178"/>
      <c r="EE69" s="178"/>
      <c r="EF69" s="178"/>
      <c r="EG69" s="178"/>
      <c r="EH69" s="178"/>
      <c r="EI69" s="178"/>
      <c r="EJ69" s="178"/>
    </row>
    <row r="70" spans="1:140" ht="17" customHeight="1">
      <c r="A70" s="259"/>
      <c r="B70" s="116" t="str">
        <f>'Vic Oct 2018'!F64</f>
        <v>Origin Energy</v>
      </c>
      <c r="C70" s="116" t="str">
        <f>'Vic Oct 2018'!G64</f>
        <v>Business Saver</v>
      </c>
      <c r="D70" s="198">
        <f>365*'Vic Oct 2018'!H64/100</f>
        <v>277.39999999999998</v>
      </c>
      <c r="E70" s="199">
        <f>IF($C$5*'Vic Oct 2018'!AK64/'Vic Oct 2018'!AI64&gt;='Vic Oct 2018'!J64,('Vic Oct 2018'!J64*'Vic Oct 2018'!O64/100)*'Vic Oct 2018'!AI64,($C$5*'Vic Oct 2018'!AK64/'Vic Oct 2018'!AI64*'Vic Oct 2018'!O64/100)*'Vic Oct 2018'!AI64)</f>
        <v>756</v>
      </c>
      <c r="F70" s="200">
        <f>IF($C$5*'Vic Oct 2018'!AK64/'Vic Oct 2018'!AI64&lt;'Vic Oct 2018'!J64,0,IF($C$5*'Vic Oct 2018'!AK64/'Vic Oct 2018'!AI64&lt;='Vic Oct 2018'!K64,($C$5*'Vic Oct 2018'!AK64/'Vic Oct 2018'!AI64-'Vic Oct 2018'!J64)*('Vic Oct 2018'!P64/100)*'Vic Oct 2018'!AI64,('Vic Oct 2018'!K64-'Vic Oct 2018'!J64)*('Vic Oct 2018'!P64/100)*'Vic Oct 2018'!AI64))</f>
        <v>238.00000000000006</v>
      </c>
      <c r="G70" s="198">
        <f>IF($C$5*'Vic Oct 2018'!AK64/'Vic Oct 2018'!AI64&lt;'Vic Oct 2018'!K64,0,IF($C$5*'Vic Oct 2018'!AK64/'Vic Oct 2018'!AI64&lt;='Vic Oct 2018'!L64,($C$5*'Vic Oct 2018'!AK64/'Vic Oct 2018'!AI64-'Vic Oct 2018'!K64)*('Vic Oct 2018'!Q64/100)*'Vic Oct 2018'!AI64,('Vic Oct 2018'!L64-'Vic Oct 2018'!K64)*('Vic Oct 2018'!Q64/100)*'Vic Oct 2018'!AI64))</f>
        <v>0</v>
      </c>
      <c r="H70" s="199">
        <f>IF($C$5*'Vic Oct 2018'!AK64/'Vic Oct 2018'!AI64&lt;'Vic Oct 2018'!L64,0,IF($C$5*'Vic Oct 2018'!AK64/'Vic Oct 2018'!AI64&lt;='Vic Oct 2018'!M64,($C$5*'Vic Oct 2018'!AK64/'Vic Oct 2018'!AI64-'Vic Oct 2018'!L64)*('Vic Oct 2018'!R64/100)*'Vic Oct 2018'!AI64,('Vic Oct 2018'!M64-'Vic Oct 2018'!L64)*('Vic Oct 2018'!R64/100)*'Vic Oct 2018'!AI64))</f>
        <v>0</v>
      </c>
      <c r="I70" s="198">
        <f>IF(($C$5*'Vic Oct 2018'!AK64/'Vic Oct 2018'!AI64&gt;'Vic Oct 2018'!M64),($C$5*'Vic Oct 2018'!AK64/'Vic Oct 2018'!AI64-'Vic Oct 2018'!M64)*'Vic Oct 2018'!S64/100*'Vic Oct 2018'!AI64,0)</f>
        <v>0</v>
      </c>
      <c r="J70" s="198">
        <f>IF($C$5*'Vic Oct 2018'!AL64/'Vic Oct 2018'!AJ64&gt;='Vic Oct 2018'!J64,('Vic Oct 2018'!J64*'Vic Oct 2018'!U64/100)*'Vic Oct 2018'!AJ64,($C$5*'Vic Oct 2018'!AL64/'Vic Oct 2018'!AJ64*'Vic Oct 2018'!U64/100)*'Vic Oct 2018'!AJ64)</f>
        <v>756</v>
      </c>
      <c r="K70" s="198">
        <f>IF($C$5*'Vic Oct 2018'!AL64/'Vic Oct 2018'!AJ64&lt;'Vic Oct 2018'!J64,0,IF($C$5*'Vic Oct 2018'!AL64/'Vic Oct 2018'!AJ64&lt;='Vic Oct 2018'!K64,($C$5*'Vic Oct 2018'!AL64/'Vic Oct 2018'!AJ64-'Vic Oct 2018'!J64)*('Vic Oct 2018'!V64/100)*'Vic Oct 2018'!AJ64,('Vic Oct 2018'!K64-'Vic Oct 2018'!J64)*('Vic Oct 2018'!V64/100)*'Vic Oct 2018'!AJ64))</f>
        <v>238.00000000000006</v>
      </c>
      <c r="L70" s="198">
        <f>IF($C$5*'Vic Oct 2018'!AL64/'Vic Oct 2018'!AJ64&lt;'Vic Oct 2018'!K64,0,IF($C$5*'Vic Oct 2018'!AL64/'Vic Oct 2018'!AJ64&lt;='Vic Oct 2018'!L64,($C$5*'Vic Oct 2018'!AL64/'Vic Oct 2018'!AJ64-'Vic Oct 2018'!K64)*('Vic Oct 2018'!W64/100)*'Vic Oct 2018'!AJ64,('Vic Oct 2018'!L64-'Vic Oct 2018'!K64)*('Vic Oct 2018'!W64/100)*'Vic Oct 2018'!AJ64))</f>
        <v>0</v>
      </c>
      <c r="M70" s="198">
        <f>IF($C$5*'Vic Oct 2018'!AL64/'Vic Oct 2018'!AJ64&lt;'Vic Oct 2018'!L64,0,IF($C$5*'Vic Oct 2018'!AL64/'Vic Oct 2018'!AJ64&lt;='Vic Oct 2018'!M64,($C$5*'Vic Oct 2018'!AL64/'Vic Oct 2018'!AJ64-'Vic Oct 2018'!L64)*('Vic Oct 2018'!X64/100)*'Vic Oct 2018'!AJ64,('Vic Oct 2018'!M64-'Vic Oct 2018'!L64)*('Vic Oct 2018'!X64/100)*'Vic Oct 2018'!AJ64))</f>
        <v>0</v>
      </c>
      <c r="N70" s="198">
        <f>IF(($C$5*'Vic Oct 2018'!AL64/'Vic Oct 2018'!AJ64&gt;'Vic Oct 2018'!M64),($C$5*'Vic Oct 2018'!AL64/'Vic Oct 2018'!AJ64-'Vic Oct 2018'!M64)*'Vic Oct 2018'!Y64/100*'Vic Oct 2018'!AJ64,0)</f>
        <v>0</v>
      </c>
      <c r="O70" s="201">
        <f t="shared" si="0"/>
        <v>2265.4</v>
      </c>
      <c r="P70" s="202">
        <f>'Vic Oct 2018'!AM64</f>
        <v>0</v>
      </c>
      <c r="Q70" s="202">
        <f>'Vic Oct 2018'!AN64</f>
        <v>15</v>
      </c>
      <c r="R70" s="202">
        <f>'Vic Oct 2018'!AO64</f>
        <v>0</v>
      </c>
      <c r="S70" s="202">
        <f>'Vic Oct 2018'!AP64</f>
        <v>0</v>
      </c>
      <c r="T70" s="201">
        <f>(O70-(O70-D70)*Q70/100)</f>
        <v>1967.2</v>
      </c>
      <c r="U70" s="201">
        <f>T70</f>
        <v>1967.2</v>
      </c>
      <c r="V70" s="201">
        <f t="shared" si="1"/>
        <v>2163.92</v>
      </c>
      <c r="W70" s="201">
        <f t="shared" si="1"/>
        <v>2163.92</v>
      </c>
      <c r="X70" s="203">
        <f>'Vic Oct 2018'!AW64</f>
        <v>12</v>
      </c>
      <c r="Y70" s="204" t="str">
        <f>'Vic Oct 2018'!AX64</f>
        <v>y</v>
      </c>
      <c r="CI70" s="178"/>
      <c r="CJ70" s="178"/>
      <c r="CK70" s="178"/>
      <c r="CL70" s="178"/>
      <c r="CM70" s="178"/>
      <c r="CN70" s="178"/>
      <c r="CO70" s="178"/>
      <c r="CP70" s="178"/>
      <c r="CQ70" s="178"/>
      <c r="CR70" s="178"/>
      <c r="CS70" s="178"/>
      <c r="CT70" s="178"/>
      <c r="CU70" s="178"/>
      <c r="CV70" s="178"/>
      <c r="CW70" s="178"/>
      <c r="CX70" s="178"/>
      <c r="CY70" s="178"/>
      <c r="CZ70" s="178"/>
      <c r="DA70" s="178"/>
      <c r="DB70" s="178"/>
      <c r="DC70" s="178"/>
      <c r="DD70" s="178"/>
      <c r="DE70" s="178"/>
      <c r="DF70" s="178"/>
      <c r="DG70" s="178"/>
      <c r="DH70" s="178"/>
      <c r="DI70" s="178"/>
      <c r="DJ70" s="178"/>
      <c r="DK70" s="178"/>
      <c r="DL70" s="178"/>
      <c r="DM70" s="178"/>
      <c r="DN70" s="178"/>
      <c r="DO70" s="178"/>
      <c r="DP70" s="178"/>
      <c r="DQ70" s="178"/>
      <c r="DR70" s="178"/>
      <c r="DS70" s="178"/>
      <c r="DT70" s="178"/>
      <c r="DU70" s="178"/>
      <c r="DV70" s="178"/>
      <c r="DW70" s="178"/>
      <c r="DX70" s="178"/>
      <c r="DY70" s="178"/>
      <c r="DZ70" s="178"/>
      <c r="EA70" s="178"/>
      <c r="EB70" s="178"/>
      <c r="EC70" s="178"/>
      <c r="ED70" s="178"/>
      <c r="EE70" s="178"/>
      <c r="EF70" s="178"/>
      <c r="EG70" s="178"/>
      <c r="EH70" s="178"/>
      <c r="EI70" s="178"/>
      <c r="EJ70" s="178"/>
    </row>
    <row r="71" spans="1:140" ht="17" customHeight="1" thickBot="1">
      <c r="A71" s="262"/>
      <c r="B71" s="205" t="str">
        <f>'Vic Oct 2018'!F65</f>
        <v>Simply Energy</v>
      </c>
      <c r="C71" s="205" t="str">
        <f>'Vic Oct 2018'!G65</f>
        <v>Business Save</v>
      </c>
      <c r="D71" s="206">
        <f>365*'Vic Oct 2018'!H65/100</f>
        <v>295.358</v>
      </c>
      <c r="E71" s="207">
        <f>IF($C$5*'Vic Oct 2018'!AK65/'Vic Oct 2018'!AI65&gt;='Vic Oct 2018'!J65,('Vic Oct 2018'!J65*'Vic Oct 2018'!O65/100)*'Vic Oct 2018'!AI65,($C$5*'Vic Oct 2018'!AK65/'Vic Oct 2018'!AI65*'Vic Oct 2018'!O65/100)*'Vic Oct 2018'!AI65)</f>
        <v>269.21699999999998</v>
      </c>
      <c r="F71" s="208">
        <f>IF($C$5*'Vic Oct 2018'!AK65/'Vic Oct 2018'!AI65&lt;'Vic Oct 2018'!J65,0,IF($C$5*'Vic Oct 2018'!AK65/'Vic Oct 2018'!AI65&lt;='Vic Oct 2018'!K65,($C$5*'Vic Oct 2018'!AK65/'Vic Oct 2018'!AI65-'Vic Oct 2018'!J65)*('Vic Oct 2018'!P65/100)*'Vic Oct 2018'!AI65,('Vic Oct 2018'!K65-'Vic Oct 2018'!J65)*('Vic Oct 2018'!P65/100)*'Vic Oct 2018'!AI65))</f>
        <v>1017.7626000000002</v>
      </c>
      <c r="G71" s="206">
        <f>IF($C$5*'Vic Oct 2018'!AK65/'Vic Oct 2018'!AI65&lt;'Vic Oct 2018'!K65,0,IF($C$5*'Vic Oct 2018'!AK65/'Vic Oct 2018'!AI65&lt;='Vic Oct 2018'!L65,($C$5*'Vic Oct 2018'!AK65/'Vic Oct 2018'!AI65-'Vic Oct 2018'!K65)*('Vic Oct 2018'!Q65/100)*'Vic Oct 2018'!AI65,('Vic Oct 2018'!L65-'Vic Oct 2018'!K65)*('Vic Oct 2018'!Q65/100)*'Vic Oct 2018'!AI65))</f>
        <v>0</v>
      </c>
      <c r="H71" s="207">
        <f>IF($C$5*'Vic Oct 2018'!AK65/'Vic Oct 2018'!AI65&lt;'Vic Oct 2018'!L65,0,IF($C$5*'Vic Oct 2018'!AK65/'Vic Oct 2018'!AI65&lt;='Vic Oct 2018'!M65,($C$5*'Vic Oct 2018'!AK65/'Vic Oct 2018'!AI65-'Vic Oct 2018'!L65)*('Vic Oct 2018'!R65/100)*'Vic Oct 2018'!AI65,('Vic Oct 2018'!M65-'Vic Oct 2018'!L65)*('Vic Oct 2018'!R65/100)*'Vic Oct 2018'!AI65))</f>
        <v>0</v>
      </c>
      <c r="I71" s="206">
        <f>IF(($C$5*'Vic Oct 2018'!AK65/'Vic Oct 2018'!AI65&gt;'Vic Oct 2018'!M65),($C$5*'Vic Oct 2018'!AK65/'Vic Oct 2018'!AI65-'Vic Oct 2018'!M65)*'Vic Oct 2018'!S65/100*'Vic Oct 2018'!AI65,0)</f>
        <v>0</v>
      </c>
      <c r="J71" s="206">
        <f>IF($C$5*'Vic Oct 2018'!AL65/'Vic Oct 2018'!AJ65&gt;='Vic Oct 2018'!J65,('Vic Oct 2018'!J65*'Vic Oct 2018'!U65/100)*'Vic Oct 2018'!AJ65,($C$5*'Vic Oct 2018'!AL65/'Vic Oct 2018'!AJ65*'Vic Oct 2018'!U65/100)*'Vic Oct 2018'!AJ65)</f>
        <v>269.21699999999998</v>
      </c>
      <c r="K71" s="206">
        <f>IF($C$5*'Vic Oct 2018'!AL65/'Vic Oct 2018'!AJ65&lt;'Vic Oct 2018'!J65,0,IF($C$5*'Vic Oct 2018'!AL65/'Vic Oct 2018'!AJ65&lt;='Vic Oct 2018'!K65,($C$5*'Vic Oct 2018'!AL65/'Vic Oct 2018'!AJ65-'Vic Oct 2018'!J65)*('Vic Oct 2018'!V65/100)*'Vic Oct 2018'!AJ65,('Vic Oct 2018'!K65-'Vic Oct 2018'!J65)*('Vic Oct 2018'!V65/100)*'Vic Oct 2018'!AJ65))</f>
        <v>1017.7626000000002</v>
      </c>
      <c r="L71" s="206">
        <f>IF($C$5*'Vic Oct 2018'!AL65/'Vic Oct 2018'!AJ65&lt;'Vic Oct 2018'!K65,0,IF($C$5*'Vic Oct 2018'!AL65/'Vic Oct 2018'!AJ65&lt;='Vic Oct 2018'!L65,($C$5*'Vic Oct 2018'!AL65/'Vic Oct 2018'!AJ65-'Vic Oct 2018'!K65)*('Vic Oct 2018'!W65/100)*'Vic Oct 2018'!AJ65,('Vic Oct 2018'!L65-'Vic Oct 2018'!K65)*('Vic Oct 2018'!W65/100)*'Vic Oct 2018'!AJ65))</f>
        <v>0</v>
      </c>
      <c r="M71" s="206">
        <f>IF($C$5*'Vic Oct 2018'!AL65/'Vic Oct 2018'!AJ65&lt;'Vic Oct 2018'!L65,0,IF($C$5*'Vic Oct 2018'!AL65/'Vic Oct 2018'!AJ65&lt;='Vic Oct 2018'!M65,($C$5*'Vic Oct 2018'!AL65/'Vic Oct 2018'!AJ65-'Vic Oct 2018'!L65)*('Vic Oct 2018'!X65/100)*'Vic Oct 2018'!AJ65,('Vic Oct 2018'!M65-'Vic Oct 2018'!L65)*('Vic Oct 2018'!X65/100)*'Vic Oct 2018'!AJ65))</f>
        <v>0</v>
      </c>
      <c r="N71" s="206">
        <f>IF(($C$5*'Vic Oct 2018'!AL65/'Vic Oct 2018'!AJ65&gt;'Vic Oct 2018'!M65),($C$5*'Vic Oct 2018'!AL65/'Vic Oct 2018'!AJ65-'Vic Oct 2018'!M65)*'Vic Oct 2018'!Y65/100*'Vic Oct 2018'!AJ65,0)</f>
        <v>0</v>
      </c>
      <c r="O71" s="209">
        <f t="shared" si="0"/>
        <v>2869.3172000000004</v>
      </c>
      <c r="P71" s="210">
        <f>'Vic Oct 2018'!AM65</f>
        <v>0</v>
      </c>
      <c r="Q71" s="210">
        <f>'Vic Oct 2018'!AN65</f>
        <v>30</v>
      </c>
      <c r="R71" s="210">
        <f>'Vic Oct 2018'!AO65</f>
        <v>0</v>
      </c>
      <c r="S71" s="210">
        <f>'Vic Oct 2018'!AP65</f>
        <v>0</v>
      </c>
      <c r="T71" s="209">
        <f>(O71-(O71-D71)*Q71/100)</f>
        <v>2097.1294400000002</v>
      </c>
      <c r="U71" s="209">
        <f>T71</f>
        <v>2097.1294400000002</v>
      </c>
      <c r="V71" s="209">
        <f t="shared" ref="V71:W71" si="9">T71*1.1</f>
        <v>2306.8423840000005</v>
      </c>
      <c r="W71" s="209">
        <f t="shared" si="9"/>
        <v>2306.8423840000005</v>
      </c>
      <c r="X71" s="211">
        <f>'Vic Oct 2018'!AW65</f>
        <v>0</v>
      </c>
      <c r="Y71" s="212" t="str">
        <f>'Vic Oct 2018'!AX65</f>
        <v>n</v>
      </c>
      <c r="CI71" s="178"/>
      <c r="CJ71" s="178"/>
      <c r="CK71" s="178"/>
      <c r="CL71" s="178"/>
      <c r="CM71" s="178"/>
      <c r="CN71" s="178"/>
      <c r="CO71" s="178"/>
      <c r="CP71" s="178"/>
      <c r="CQ71" s="178"/>
      <c r="CR71" s="178"/>
      <c r="CS71" s="178"/>
      <c r="CT71" s="178"/>
      <c r="CU71" s="178"/>
      <c r="CV71" s="178"/>
      <c r="CW71" s="178"/>
      <c r="CX71" s="178"/>
      <c r="CY71" s="178"/>
      <c r="CZ71" s="178"/>
      <c r="DA71" s="178"/>
      <c r="DB71" s="178"/>
      <c r="DC71" s="178"/>
      <c r="DD71" s="178"/>
      <c r="DE71" s="178"/>
      <c r="DF71" s="178"/>
      <c r="DG71" s="178"/>
      <c r="DH71" s="178"/>
      <c r="DI71" s="178"/>
      <c r="DJ71" s="178"/>
      <c r="DK71" s="178"/>
      <c r="DL71" s="178"/>
      <c r="DM71" s="178"/>
      <c r="DN71" s="178"/>
      <c r="DO71" s="178"/>
      <c r="DP71" s="178"/>
      <c r="DQ71" s="178"/>
      <c r="DR71" s="178"/>
      <c r="DS71" s="178"/>
      <c r="DT71" s="178"/>
      <c r="DU71" s="178"/>
      <c r="DV71" s="178"/>
      <c r="DW71" s="178"/>
      <c r="DX71" s="178"/>
      <c r="DY71" s="178"/>
      <c r="DZ71" s="178"/>
      <c r="EA71" s="178"/>
      <c r="EB71" s="178"/>
      <c r="EC71" s="178"/>
      <c r="ED71" s="178"/>
      <c r="EE71" s="178"/>
      <c r="EF71" s="178"/>
      <c r="EG71" s="178"/>
      <c r="EH71" s="178"/>
      <c r="EI71" s="178"/>
      <c r="EJ71" s="178"/>
    </row>
    <row r="72" spans="1:140">
      <c r="CI72" s="178"/>
      <c r="CJ72" s="178"/>
      <c r="CK72" s="178"/>
      <c r="CL72" s="178"/>
      <c r="CM72" s="178"/>
      <c r="CN72" s="178"/>
      <c r="CO72" s="178"/>
      <c r="CP72" s="178"/>
      <c r="CQ72" s="178"/>
      <c r="CR72" s="178"/>
      <c r="CS72" s="178"/>
      <c r="CT72" s="178"/>
      <c r="CU72" s="178"/>
      <c r="CV72" s="178"/>
      <c r="CW72" s="178"/>
      <c r="CX72" s="178"/>
      <c r="CY72" s="178"/>
      <c r="CZ72" s="178"/>
      <c r="DA72" s="178"/>
      <c r="DB72" s="178"/>
      <c r="DC72" s="178"/>
      <c r="DD72" s="178"/>
      <c r="DE72" s="178"/>
      <c r="DF72" s="178"/>
      <c r="DG72" s="178"/>
      <c r="DH72" s="178"/>
      <c r="DI72" s="178"/>
      <c r="DJ72" s="178"/>
      <c r="DK72" s="178"/>
      <c r="DL72" s="178"/>
      <c r="DM72" s="178"/>
      <c r="DN72" s="178"/>
      <c r="DO72" s="178"/>
      <c r="DP72" s="178"/>
      <c r="DQ72" s="178"/>
      <c r="DR72" s="178"/>
      <c r="DS72" s="178"/>
      <c r="DT72" s="178"/>
      <c r="DU72" s="178"/>
      <c r="DV72" s="178"/>
      <c r="DW72" s="178"/>
      <c r="DX72" s="178"/>
      <c r="DY72" s="178"/>
      <c r="DZ72" s="178"/>
      <c r="EA72" s="178"/>
      <c r="EB72" s="178"/>
      <c r="EC72" s="178"/>
      <c r="ED72" s="178"/>
      <c r="EE72" s="178"/>
      <c r="EF72" s="178"/>
      <c r="EG72" s="178"/>
      <c r="EH72" s="178"/>
      <c r="EI72" s="178"/>
      <c r="EJ72" s="178"/>
    </row>
    <row r="73" spans="1:140">
      <c r="CI73" s="178"/>
      <c r="CJ73" s="178"/>
      <c r="CK73" s="178"/>
      <c r="CL73" s="178"/>
      <c r="CM73" s="178"/>
      <c r="CN73" s="178"/>
      <c r="CO73" s="178"/>
      <c r="CP73" s="178"/>
      <c r="CQ73" s="178"/>
      <c r="CR73" s="178"/>
      <c r="CS73" s="178"/>
      <c r="CT73" s="178"/>
      <c r="CU73" s="178"/>
      <c r="CV73" s="178"/>
      <c r="CW73" s="178"/>
      <c r="CX73" s="178"/>
      <c r="CY73" s="178"/>
      <c r="CZ73" s="178"/>
      <c r="DA73" s="178"/>
      <c r="DB73" s="178"/>
      <c r="DC73" s="178"/>
      <c r="DD73" s="178"/>
      <c r="DE73" s="178"/>
      <c r="DF73" s="178"/>
      <c r="DG73" s="178"/>
      <c r="DH73" s="178"/>
      <c r="DI73" s="178"/>
      <c r="DJ73" s="178"/>
      <c r="DK73" s="178"/>
      <c r="DL73" s="178"/>
      <c r="DM73" s="178"/>
      <c r="DN73" s="178"/>
      <c r="DO73" s="178"/>
      <c r="DP73" s="178"/>
      <c r="DQ73" s="178"/>
      <c r="DR73" s="178"/>
      <c r="DS73" s="178"/>
      <c r="DT73" s="178"/>
      <c r="DU73" s="178"/>
      <c r="DV73" s="178"/>
      <c r="DW73" s="178"/>
      <c r="DX73" s="178"/>
      <c r="DY73" s="178"/>
      <c r="DZ73" s="178"/>
      <c r="EA73" s="178"/>
      <c r="EB73" s="178"/>
      <c r="EC73" s="178"/>
      <c r="ED73" s="178"/>
      <c r="EE73" s="178"/>
      <c r="EF73" s="178"/>
      <c r="EG73" s="178"/>
      <c r="EH73" s="178"/>
      <c r="EI73" s="178"/>
      <c r="EJ73" s="178"/>
    </row>
    <row r="74" spans="1:140">
      <c r="CI74" s="178"/>
      <c r="CJ74" s="178"/>
      <c r="CK74" s="178"/>
      <c r="CL74" s="178"/>
      <c r="CM74" s="178"/>
      <c r="CN74" s="178"/>
      <c r="CO74" s="178"/>
      <c r="CP74" s="178"/>
      <c r="CQ74" s="178"/>
      <c r="CR74" s="178"/>
      <c r="CS74" s="178"/>
      <c r="CT74" s="178"/>
      <c r="CU74" s="178"/>
      <c r="CV74" s="178"/>
      <c r="CW74" s="178"/>
      <c r="CX74" s="178"/>
      <c r="CY74" s="178"/>
      <c r="CZ74" s="178"/>
      <c r="DA74" s="178"/>
      <c r="DB74" s="178"/>
      <c r="DC74" s="178"/>
      <c r="DD74" s="178"/>
      <c r="DE74" s="178"/>
      <c r="DF74" s="178"/>
      <c r="DG74" s="178"/>
      <c r="DH74" s="178"/>
      <c r="DI74" s="178"/>
      <c r="DJ74" s="178"/>
      <c r="DK74" s="178"/>
      <c r="DL74" s="178"/>
      <c r="DM74" s="178"/>
      <c r="DN74" s="178"/>
      <c r="DO74" s="178"/>
      <c r="DP74" s="178"/>
      <c r="DQ74" s="178"/>
      <c r="DR74" s="178"/>
      <c r="DS74" s="178"/>
      <c r="DT74" s="178"/>
      <c r="DU74" s="178"/>
      <c r="DV74" s="178"/>
      <c r="DW74" s="178"/>
      <c r="DX74" s="178"/>
      <c r="DY74" s="178"/>
      <c r="DZ74" s="178"/>
      <c r="EA74" s="178"/>
      <c r="EB74" s="178"/>
      <c r="EC74" s="178"/>
      <c r="ED74" s="178"/>
      <c r="EE74" s="178"/>
      <c r="EF74" s="178"/>
      <c r="EG74" s="178"/>
      <c r="EH74" s="178"/>
      <c r="EI74" s="178"/>
      <c r="EJ74" s="178"/>
    </row>
    <row r="75" spans="1:140">
      <c r="CI75" s="178"/>
      <c r="CJ75" s="178"/>
      <c r="CK75" s="178"/>
      <c r="CL75" s="178"/>
      <c r="CM75" s="178"/>
      <c r="CN75" s="178"/>
      <c r="CO75" s="178"/>
      <c r="CP75" s="178"/>
      <c r="CQ75" s="178"/>
      <c r="CR75" s="178"/>
      <c r="CS75" s="178"/>
      <c r="CT75" s="178"/>
      <c r="CU75" s="178"/>
      <c r="CV75" s="178"/>
      <c r="CW75" s="178"/>
      <c r="CX75" s="178"/>
      <c r="CY75" s="178"/>
      <c r="CZ75" s="178"/>
      <c r="DA75" s="178"/>
      <c r="DB75" s="178"/>
      <c r="DC75" s="178"/>
      <c r="DD75" s="178"/>
      <c r="DE75" s="178"/>
      <c r="DF75" s="178"/>
      <c r="DG75" s="178"/>
      <c r="DH75" s="178"/>
      <c r="DI75" s="178"/>
      <c r="DJ75" s="178"/>
      <c r="DK75" s="178"/>
      <c r="DL75" s="178"/>
      <c r="DM75" s="178"/>
      <c r="DN75" s="178"/>
      <c r="DO75" s="178"/>
      <c r="DP75" s="178"/>
      <c r="DQ75" s="178"/>
      <c r="DR75" s="178"/>
      <c r="DS75" s="178"/>
      <c r="DT75" s="178"/>
      <c r="DU75" s="178"/>
      <c r="DV75" s="178"/>
      <c r="DW75" s="178"/>
      <c r="DX75" s="178"/>
      <c r="DY75" s="178"/>
      <c r="DZ75" s="178"/>
      <c r="EA75" s="178"/>
      <c r="EB75" s="178"/>
      <c r="EC75" s="178"/>
      <c r="ED75" s="178"/>
      <c r="EE75" s="178"/>
      <c r="EF75" s="178"/>
      <c r="EG75" s="178"/>
      <c r="EH75" s="178"/>
      <c r="EI75" s="178"/>
      <c r="EJ75" s="178"/>
    </row>
    <row r="76" spans="1:140">
      <c r="CI76" s="178"/>
      <c r="CJ76" s="178"/>
      <c r="CK76" s="178"/>
      <c r="CL76" s="178"/>
      <c r="CM76" s="178"/>
      <c r="CN76" s="178"/>
      <c r="CO76" s="178"/>
      <c r="CP76" s="178"/>
      <c r="CQ76" s="178"/>
      <c r="CR76" s="178"/>
      <c r="CS76" s="178"/>
      <c r="CT76" s="178"/>
      <c r="CU76" s="178"/>
      <c r="CV76" s="178"/>
      <c r="CW76" s="178"/>
      <c r="CX76" s="178"/>
      <c r="CY76" s="178"/>
      <c r="CZ76" s="178"/>
      <c r="DA76" s="178"/>
      <c r="DB76" s="178"/>
      <c r="DC76" s="178"/>
      <c r="DD76" s="178"/>
      <c r="DE76" s="178"/>
      <c r="DF76" s="178"/>
      <c r="DG76" s="178"/>
      <c r="DH76" s="178"/>
      <c r="DI76" s="178"/>
      <c r="DJ76" s="178"/>
      <c r="DK76" s="178"/>
      <c r="DL76" s="178"/>
      <c r="DM76" s="178"/>
      <c r="DN76" s="178"/>
      <c r="DO76" s="178"/>
      <c r="DP76" s="178"/>
      <c r="DQ76" s="178"/>
      <c r="DR76" s="178"/>
      <c r="DS76" s="178"/>
      <c r="DT76" s="178"/>
      <c r="DU76" s="178"/>
      <c r="DV76" s="178"/>
      <c r="DW76" s="178"/>
      <c r="DX76" s="178"/>
      <c r="DY76" s="178"/>
      <c r="DZ76" s="178"/>
      <c r="EA76" s="178"/>
      <c r="EB76" s="178"/>
      <c r="EC76" s="178"/>
      <c r="ED76" s="178"/>
      <c r="EE76" s="178"/>
      <c r="EF76" s="178"/>
      <c r="EG76" s="178"/>
      <c r="EH76" s="178"/>
      <c r="EI76" s="178"/>
      <c r="EJ76" s="178"/>
    </row>
    <row r="77" spans="1:140">
      <c r="CI77" s="178"/>
      <c r="CJ77" s="178"/>
      <c r="CK77" s="178"/>
      <c r="CL77" s="178"/>
      <c r="CM77" s="178"/>
      <c r="CN77" s="178"/>
      <c r="CO77" s="178"/>
      <c r="CP77" s="178"/>
      <c r="CQ77" s="178"/>
      <c r="CR77" s="178"/>
      <c r="CS77" s="178"/>
      <c r="CT77" s="178"/>
      <c r="CU77" s="178"/>
      <c r="CV77" s="178"/>
      <c r="CW77" s="178"/>
      <c r="CX77" s="178"/>
      <c r="CY77" s="178"/>
      <c r="CZ77" s="178"/>
      <c r="DA77" s="178"/>
      <c r="DB77" s="178"/>
      <c r="DC77" s="178"/>
      <c r="DD77" s="178"/>
      <c r="DE77" s="178"/>
      <c r="DF77" s="178"/>
      <c r="DG77" s="178"/>
      <c r="DH77" s="178"/>
      <c r="DI77" s="178"/>
      <c r="DJ77" s="178"/>
      <c r="DK77" s="178"/>
      <c r="DL77" s="178"/>
      <c r="DM77" s="178"/>
      <c r="DN77" s="178"/>
      <c r="DO77" s="178"/>
      <c r="DP77" s="178"/>
      <c r="DQ77" s="178"/>
      <c r="DR77" s="178"/>
      <c r="DS77" s="178"/>
      <c r="DT77" s="178"/>
      <c r="DU77" s="178"/>
      <c r="DV77" s="178"/>
      <c r="DW77" s="178"/>
      <c r="DX77" s="178"/>
      <c r="DY77" s="178"/>
      <c r="DZ77" s="178"/>
      <c r="EA77" s="178"/>
      <c r="EB77" s="178"/>
      <c r="EC77" s="178"/>
      <c r="ED77" s="178"/>
      <c r="EE77" s="178"/>
      <c r="EF77" s="178"/>
      <c r="EG77" s="178"/>
      <c r="EH77" s="178"/>
      <c r="EI77" s="178"/>
      <c r="EJ77" s="178"/>
    </row>
    <row r="78" spans="1:140">
      <c r="CI78" s="178"/>
      <c r="CJ78" s="178"/>
      <c r="CK78" s="178"/>
      <c r="CL78" s="178"/>
      <c r="CM78" s="178"/>
      <c r="CN78" s="178"/>
      <c r="CO78" s="178"/>
      <c r="CP78" s="178"/>
      <c r="CQ78" s="178"/>
      <c r="CR78" s="178"/>
      <c r="CS78" s="178"/>
      <c r="CT78" s="178"/>
      <c r="CU78" s="178"/>
      <c r="CV78" s="178"/>
      <c r="CW78" s="178"/>
      <c r="CX78" s="178"/>
      <c r="CY78" s="178"/>
      <c r="CZ78" s="178"/>
      <c r="DA78" s="178"/>
      <c r="DB78" s="178"/>
      <c r="DC78" s="178"/>
      <c r="DD78" s="178"/>
      <c r="DE78" s="178"/>
      <c r="DF78" s="178"/>
      <c r="DG78" s="178"/>
      <c r="DH78" s="178"/>
      <c r="DI78" s="178"/>
      <c r="DJ78" s="178"/>
      <c r="DK78" s="178"/>
      <c r="DL78" s="178"/>
      <c r="DM78" s="178"/>
      <c r="DN78" s="178"/>
      <c r="DO78" s="178"/>
      <c r="DP78" s="178"/>
      <c r="DQ78" s="178"/>
      <c r="DR78" s="178"/>
      <c r="DS78" s="178"/>
      <c r="DT78" s="178"/>
      <c r="DU78" s="178"/>
      <c r="DV78" s="178"/>
      <c r="DW78" s="178"/>
      <c r="DX78" s="178"/>
      <c r="DY78" s="178"/>
      <c r="DZ78" s="178"/>
      <c r="EA78" s="178"/>
      <c r="EB78" s="178"/>
      <c r="EC78" s="178"/>
      <c r="ED78" s="178"/>
      <c r="EE78" s="178"/>
      <c r="EF78" s="178"/>
      <c r="EG78" s="178"/>
      <c r="EH78" s="178"/>
      <c r="EI78" s="178"/>
      <c r="EJ78" s="178"/>
    </row>
    <row r="79" spans="1:140">
      <c r="CI79" s="178"/>
      <c r="CJ79" s="178"/>
      <c r="CK79" s="178"/>
      <c r="CL79" s="178"/>
      <c r="CM79" s="178"/>
      <c r="CN79" s="178"/>
      <c r="CO79" s="178"/>
      <c r="CP79" s="178"/>
      <c r="CQ79" s="178"/>
      <c r="CR79" s="178"/>
      <c r="CS79" s="178"/>
      <c r="CT79" s="178"/>
      <c r="CU79" s="178"/>
      <c r="CV79" s="178"/>
      <c r="CW79" s="178"/>
      <c r="CX79" s="178"/>
      <c r="CY79" s="178"/>
      <c r="CZ79" s="178"/>
      <c r="DA79" s="178"/>
      <c r="DB79" s="178"/>
      <c r="DC79" s="178"/>
      <c r="DD79" s="178"/>
      <c r="DE79" s="178"/>
      <c r="DF79" s="178"/>
      <c r="DG79" s="178"/>
      <c r="DH79" s="178"/>
      <c r="DI79" s="178"/>
      <c r="DJ79" s="178"/>
      <c r="DK79" s="178"/>
      <c r="DL79" s="178"/>
      <c r="DM79" s="178"/>
      <c r="DN79" s="178"/>
      <c r="DO79" s="178"/>
      <c r="DP79" s="178"/>
      <c r="DQ79" s="178"/>
      <c r="DR79" s="178"/>
      <c r="DS79" s="178"/>
      <c r="DT79" s="178"/>
      <c r="DU79" s="178"/>
      <c r="DV79" s="178"/>
      <c r="DW79" s="178"/>
      <c r="DX79" s="178"/>
      <c r="DY79" s="178"/>
      <c r="DZ79" s="178"/>
      <c r="EA79" s="178"/>
      <c r="EB79" s="178"/>
      <c r="EC79" s="178"/>
      <c r="ED79" s="178"/>
      <c r="EE79" s="178"/>
      <c r="EF79" s="178"/>
      <c r="EG79" s="178"/>
      <c r="EH79" s="178"/>
      <c r="EI79" s="178"/>
      <c r="EJ79" s="178"/>
    </row>
    <row r="80" spans="1:140">
      <c r="CI80" s="178"/>
      <c r="CJ80" s="178"/>
      <c r="CK80" s="178"/>
      <c r="CL80" s="178"/>
      <c r="CM80" s="178"/>
      <c r="CN80" s="178"/>
      <c r="CO80" s="178"/>
      <c r="CP80" s="178"/>
      <c r="CQ80" s="178"/>
      <c r="CR80" s="178"/>
      <c r="CS80" s="178"/>
      <c r="CT80" s="178"/>
      <c r="CU80" s="178"/>
      <c r="CV80" s="178"/>
      <c r="CW80" s="178"/>
      <c r="CX80" s="178"/>
      <c r="CY80" s="178"/>
      <c r="CZ80" s="178"/>
      <c r="DA80" s="178"/>
      <c r="DB80" s="178"/>
      <c r="DC80" s="178"/>
      <c r="DD80" s="178"/>
      <c r="DE80" s="178"/>
      <c r="DF80" s="178"/>
      <c r="DG80" s="178"/>
      <c r="DH80" s="178"/>
      <c r="DI80" s="178"/>
      <c r="DJ80" s="178"/>
      <c r="DK80" s="178"/>
      <c r="DL80" s="178"/>
      <c r="DM80" s="178"/>
      <c r="DN80" s="178"/>
      <c r="DO80" s="178"/>
      <c r="DP80" s="178"/>
      <c r="DQ80" s="178"/>
      <c r="DR80" s="178"/>
      <c r="DS80" s="178"/>
      <c r="DT80" s="178"/>
      <c r="DU80" s="178"/>
      <c r="DV80" s="178"/>
      <c r="DW80" s="178"/>
      <c r="DX80" s="178"/>
      <c r="DY80" s="178"/>
      <c r="DZ80" s="178"/>
      <c r="EA80" s="178"/>
      <c r="EB80" s="178"/>
      <c r="EC80" s="178"/>
      <c r="ED80" s="178"/>
      <c r="EE80" s="178"/>
      <c r="EF80" s="178"/>
      <c r="EG80" s="178"/>
      <c r="EH80" s="178"/>
      <c r="EI80" s="178"/>
      <c r="EJ80" s="178"/>
    </row>
    <row r="81" spans="87:140">
      <c r="CI81" s="178"/>
      <c r="CJ81" s="178"/>
      <c r="CK81" s="178"/>
      <c r="CL81" s="178"/>
      <c r="CM81" s="178"/>
      <c r="CN81" s="178"/>
      <c r="CO81" s="178"/>
      <c r="CP81" s="178"/>
      <c r="CQ81" s="178"/>
      <c r="CR81" s="178"/>
      <c r="CS81" s="178"/>
      <c r="CT81" s="178"/>
      <c r="CU81" s="178"/>
      <c r="CV81" s="178"/>
      <c r="CW81" s="178"/>
      <c r="CX81" s="178"/>
      <c r="CY81" s="178"/>
      <c r="CZ81" s="178"/>
      <c r="DA81" s="178"/>
      <c r="DB81" s="178"/>
      <c r="DC81" s="178"/>
      <c r="DD81" s="178"/>
      <c r="DE81" s="178"/>
      <c r="DF81" s="178"/>
      <c r="DG81" s="178"/>
      <c r="DH81" s="178"/>
      <c r="DI81" s="178"/>
      <c r="DJ81" s="178"/>
      <c r="DK81" s="178"/>
      <c r="DL81" s="178"/>
      <c r="DM81" s="178"/>
      <c r="DN81" s="178"/>
      <c r="DO81" s="178"/>
      <c r="DP81" s="178"/>
      <c r="DQ81" s="178"/>
      <c r="DR81" s="178"/>
      <c r="DS81" s="178"/>
      <c r="DT81" s="178"/>
      <c r="DU81" s="178"/>
      <c r="DV81" s="178"/>
      <c r="DW81" s="178"/>
      <c r="DX81" s="178"/>
      <c r="DY81" s="178"/>
      <c r="DZ81" s="178"/>
      <c r="EA81" s="178"/>
      <c r="EB81" s="178"/>
      <c r="EC81" s="178"/>
      <c r="ED81" s="178"/>
      <c r="EE81" s="178"/>
      <c r="EF81" s="178"/>
      <c r="EG81" s="178"/>
      <c r="EH81" s="178"/>
      <c r="EI81" s="178"/>
      <c r="EJ81" s="178"/>
    </row>
    <row r="82" spans="87:140">
      <c r="CI82" s="178"/>
      <c r="CJ82" s="178"/>
      <c r="CK82" s="178"/>
      <c r="CL82" s="178"/>
      <c r="CM82" s="178"/>
      <c r="CN82" s="178"/>
      <c r="CO82" s="178"/>
      <c r="CP82" s="178"/>
      <c r="CQ82" s="178"/>
      <c r="CR82" s="178"/>
      <c r="CS82" s="178"/>
      <c r="CT82" s="178"/>
      <c r="CU82" s="178"/>
      <c r="CV82" s="178"/>
      <c r="CW82" s="178"/>
      <c r="CX82" s="178"/>
      <c r="CY82" s="178"/>
      <c r="CZ82" s="178"/>
      <c r="DA82" s="178"/>
      <c r="DB82" s="178"/>
      <c r="DC82" s="178"/>
      <c r="DD82" s="178"/>
      <c r="DE82" s="178"/>
      <c r="DF82" s="178"/>
      <c r="DG82" s="178"/>
      <c r="DH82" s="178"/>
      <c r="DI82" s="178"/>
      <c r="DJ82" s="178"/>
      <c r="DK82" s="178"/>
      <c r="DL82" s="178"/>
      <c r="DM82" s="178"/>
      <c r="DN82" s="178"/>
      <c r="DO82" s="178"/>
      <c r="DP82" s="178"/>
      <c r="DQ82" s="178"/>
      <c r="DR82" s="178"/>
      <c r="DS82" s="178"/>
      <c r="DT82" s="178"/>
      <c r="DU82" s="178"/>
      <c r="DV82" s="178"/>
      <c r="DW82" s="178"/>
      <c r="DX82" s="178"/>
      <c r="DY82" s="178"/>
      <c r="DZ82" s="178"/>
      <c r="EA82" s="178"/>
      <c r="EB82" s="178"/>
      <c r="EC82" s="178"/>
      <c r="ED82" s="178"/>
      <c r="EE82" s="178"/>
      <c r="EF82" s="178"/>
      <c r="EG82" s="178"/>
      <c r="EH82" s="178"/>
      <c r="EI82" s="178"/>
      <c r="EJ82" s="178"/>
    </row>
    <row r="83" spans="87:140">
      <c r="CI83" s="178"/>
      <c r="CJ83" s="178"/>
      <c r="CK83" s="178"/>
      <c r="CL83" s="178"/>
      <c r="CM83" s="178"/>
      <c r="CN83" s="178"/>
      <c r="CO83" s="178"/>
      <c r="CP83" s="178"/>
      <c r="CQ83" s="178"/>
      <c r="CR83" s="178"/>
      <c r="CS83" s="178"/>
      <c r="CT83" s="178"/>
      <c r="CU83" s="178"/>
      <c r="CV83" s="178"/>
      <c r="CW83" s="178"/>
      <c r="CX83" s="178"/>
      <c r="CY83" s="178"/>
      <c r="CZ83" s="178"/>
      <c r="DA83" s="178"/>
      <c r="DB83" s="178"/>
      <c r="DC83" s="178"/>
      <c r="DD83" s="178"/>
      <c r="DE83" s="178"/>
      <c r="DF83" s="178"/>
      <c r="DG83" s="178"/>
      <c r="DH83" s="178"/>
      <c r="DI83" s="178"/>
      <c r="DJ83" s="178"/>
      <c r="DK83" s="178"/>
      <c r="DL83" s="178"/>
      <c r="DM83" s="178"/>
      <c r="DN83" s="178"/>
      <c r="DO83" s="178"/>
      <c r="DP83" s="178"/>
      <c r="DQ83" s="178"/>
      <c r="DR83" s="178"/>
      <c r="DS83" s="178"/>
      <c r="DT83" s="178"/>
      <c r="DU83" s="178"/>
      <c r="DV83" s="178"/>
      <c r="DW83" s="178"/>
      <c r="DX83" s="178"/>
      <c r="DY83" s="178"/>
      <c r="DZ83" s="178"/>
      <c r="EA83" s="178"/>
      <c r="EB83" s="178"/>
      <c r="EC83" s="178"/>
      <c r="ED83" s="178"/>
      <c r="EE83" s="178"/>
      <c r="EF83" s="178"/>
      <c r="EG83" s="178"/>
      <c r="EH83" s="178"/>
      <c r="EI83" s="178"/>
      <c r="EJ83" s="178"/>
    </row>
    <row r="84" spans="87:140">
      <c r="CI84" s="178"/>
      <c r="CJ84" s="178"/>
      <c r="CK84" s="178"/>
      <c r="CL84" s="178"/>
      <c r="CM84" s="178"/>
      <c r="CN84" s="178"/>
      <c r="CO84" s="178"/>
      <c r="CP84" s="178"/>
      <c r="CQ84" s="178"/>
      <c r="CR84" s="178"/>
      <c r="CS84" s="178"/>
      <c r="CT84" s="178"/>
      <c r="CU84" s="178"/>
      <c r="CV84" s="178"/>
      <c r="CW84" s="178"/>
      <c r="CX84" s="178"/>
      <c r="CY84" s="178"/>
      <c r="CZ84" s="178"/>
      <c r="DA84" s="178"/>
      <c r="DB84" s="178"/>
      <c r="DC84" s="178"/>
      <c r="DD84" s="178"/>
      <c r="DE84" s="178"/>
      <c r="DF84" s="178"/>
      <c r="DG84" s="178"/>
      <c r="DH84" s="178"/>
      <c r="DI84" s="178"/>
      <c r="DJ84" s="178"/>
      <c r="DK84" s="178"/>
      <c r="DL84" s="178"/>
      <c r="DM84" s="178"/>
      <c r="DN84" s="178"/>
      <c r="DO84" s="178"/>
      <c r="DP84" s="178"/>
      <c r="DQ84" s="178"/>
      <c r="DR84" s="178"/>
      <c r="DS84" s="178"/>
      <c r="DT84" s="178"/>
      <c r="DU84" s="178"/>
      <c r="DV84" s="178"/>
      <c r="DW84" s="178"/>
      <c r="DX84" s="178"/>
      <c r="DY84" s="178"/>
      <c r="DZ84" s="178"/>
      <c r="EA84" s="178"/>
      <c r="EB84" s="178"/>
      <c r="EC84" s="178"/>
      <c r="ED84" s="178"/>
      <c r="EE84" s="178"/>
      <c r="EF84" s="178"/>
      <c r="EG84" s="178"/>
      <c r="EH84" s="178"/>
      <c r="EI84" s="178"/>
      <c r="EJ84" s="178"/>
    </row>
    <row r="85" spans="87:140">
      <c r="CI85" s="178"/>
      <c r="CJ85" s="178"/>
      <c r="CK85" s="178"/>
      <c r="CL85" s="178"/>
      <c r="CM85" s="178"/>
      <c r="CN85" s="178"/>
      <c r="CO85" s="178"/>
      <c r="CP85" s="178"/>
      <c r="CQ85" s="178"/>
      <c r="CR85" s="178"/>
      <c r="CS85" s="178"/>
      <c r="CT85" s="178"/>
      <c r="CU85" s="178"/>
      <c r="CV85" s="178"/>
      <c r="CW85" s="178"/>
      <c r="CX85" s="178"/>
      <c r="CY85" s="178"/>
      <c r="CZ85" s="178"/>
      <c r="DA85" s="178"/>
      <c r="DB85" s="178"/>
      <c r="DC85" s="178"/>
      <c r="DD85" s="178"/>
      <c r="DE85" s="178"/>
      <c r="DF85" s="178"/>
      <c r="DG85" s="178"/>
      <c r="DH85" s="178"/>
      <c r="DI85" s="178"/>
      <c r="DJ85" s="178"/>
      <c r="DK85" s="178"/>
      <c r="DL85" s="178"/>
      <c r="DM85" s="178"/>
      <c r="DN85" s="178"/>
      <c r="DO85" s="178"/>
      <c r="DP85" s="178"/>
      <c r="DQ85" s="178"/>
      <c r="DR85" s="178"/>
      <c r="DS85" s="178"/>
      <c r="DT85" s="178"/>
      <c r="DU85" s="178"/>
      <c r="DV85" s="178"/>
      <c r="DW85" s="178"/>
      <c r="DX85" s="178"/>
      <c r="DY85" s="178"/>
      <c r="DZ85" s="178"/>
      <c r="EA85" s="178"/>
      <c r="EB85" s="178"/>
      <c r="EC85" s="178"/>
      <c r="ED85" s="178"/>
      <c r="EE85" s="178"/>
      <c r="EF85" s="178"/>
      <c r="EG85" s="178"/>
      <c r="EH85" s="178"/>
      <c r="EI85" s="178"/>
      <c r="EJ85" s="178"/>
    </row>
    <row r="86" spans="87:140">
      <c r="CI86" s="178"/>
      <c r="CJ86" s="178"/>
      <c r="CK86" s="178"/>
      <c r="CL86" s="178"/>
      <c r="CM86" s="178"/>
      <c r="CN86" s="178"/>
      <c r="CO86" s="178"/>
      <c r="CP86" s="178"/>
      <c r="CQ86" s="178"/>
      <c r="CR86" s="178"/>
      <c r="CS86" s="178"/>
      <c r="CT86" s="178"/>
      <c r="CU86" s="178"/>
      <c r="CV86" s="178"/>
      <c r="CW86" s="178"/>
      <c r="CX86" s="178"/>
      <c r="CY86" s="178"/>
      <c r="CZ86" s="178"/>
      <c r="DA86" s="178"/>
      <c r="DB86" s="178"/>
      <c r="DC86" s="178"/>
      <c r="DD86" s="178"/>
      <c r="DE86" s="178"/>
      <c r="DF86" s="178"/>
      <c r="DG86" s="178"/>
      <c r="DH86" s="178"/>
      <c r="DI86" s="178"/>
      <c r="DJ86" s="178"/>
      <c r="DK86" s="178"/>
      <c r="DL86" s="178"/>
      <c r="DM86" s="178"/>
      <c r="DN86" s="178"/>
      <c r="DO86" s="178"/>
      <c r="DP86" s="178"/>
      <c r="DQ86" s="178"/>
      <c r="DR86" s="178"/>
      <c r="DS86" s="178"/>
      <c r="DT86" s="178"/>
      <c r="DU86" s="178"/>
      <c r="DV86" s="178"/>
      <c r="DW86" s="178"/>
      <c r="DX86" s="178"/>
      <c r="DY86" s="178"/>
      <c r="DZ86" s="178"/>
      <c r="EA86" s="178"/>
      <c r="EB86" s="178"/>
      <c r="EC86" s="178"/>
      <c r="ED86" s="178"/>
      <c r="EE86" s="178"/>
      <c r="EF86" s="178"/>
      <c r="EG86" s="178"/>
      <c r="EH86" s="178"/>
      <c r="EI86" s="178"/>
      <c r="EJ86" s="178"/>
    </row>
    <row r="87" spans="87:140">
      <c r="CI87" s="178"/>
      <c r="CJ87" s="178"/>
      <c r="CK87" s="178"/>
      <c r="CL87" s="178"/>
      <c r="CM87" s="178"/>
      <c r="CN87" s="178"/>
      <c r="CO87" s="178"/>
      <c r="CP87" s="178"/>
      <c r="CQ87" s="178"/>
      <c r="CR87" s="178"/>
      <c r="CS87" s="178"/>
      <c r="CT87" s="178"/>
      <c r="CU87" s="178"/>
      <c r="CV87" s="178"/>
      <c r="CW87" s="178"/>
      <c r="CX87" s="178"/>
      <c r="CY87" s="178"/>
      <c r="CZ87" s="178"/>
      <c r="DA87" s="178"/>
      <c r="DB87" s="178"/>
      <c r="DC87" s="178"/>
      <c r="DD87" s="178"/>
      <c r="DE87" s="178"/>
      <c r="DF87" s="178"/>
      <c r="DG87" s="178"/>
      <c r="DH87" s="178"/>
      <c r="DI87" s="178"/>
      <c r="DJ87" s="178"/>
      <c r="DK87" s="178"/>
      <c r="DL87" s="178"/>
      <c r="DM87" s="178"/>
      <c r="DN87" s="178"/>
      <c r="DO87" s="178"/>
      <c r="DP87" s="178"/>
      <c r="DQ87" s="178"/>
      <c r="DR87" s="178"/>
      <c r="DS87" s="178"/>
      <c r="DT87" s="178"/>
      <c r="DU87" s="178"/>
      <c r="DV87" s="178"/>
      <c r="DW87" s="178"/>
      <c r="DX87" s="178"/>
      <c r="DY87" s="178"/>
      <c r="DZ87" s="178"/>
      <c r="EA87" s="178"/>
      <c r="EB87" s="178"/>
      <c r="EC87" s="178"/>
      <c r="ED87" s="178"/>
      <c r="EE87" s="178"/>
      <c r="EF87" s="178"/>
      <c r="EG87" s="178"/>
      <c r="EH87" s="178"/>
      <c r="EI87" s="178"/>
      <c r="EJ87" s="178"/>
    </row>
    <row r="88" spans="87:140">
      <c r="CI88" s="178"/>
      <c r="CJ88" s="178"/>
      <c r="CK88" s="178"/>
      <c r="CL88" s="178"/>
      <c r="CM88" s="178"/>
      <c r="CN88" s="178"/>
      <c r="CO88" s="178"/>
      <c r="CP88" s="178"/>
      <c r="CQ88" s="178"/>
      <c r="CR88" s="178"/>
      <c r="CS88" s="178"/>
      <c r="CT88" s="178"/>
      <c r="CU88" s="178"/>
      <c r="CV88" s="178"/>
      <c r="CW88" s="178"/>
      <c r="CX88" s="178"/>
      <c r="CY88" s="178"/>
      <c r="CZ88" s="178"/>
      <c r="DA88" s="178"/>
      <c r="DB88" s="178"/>
      <c r="DC88" s="178"/>
      <c r="DD88" s="178"/>
      <c r="DE88" s="178"/>
      <c r="DF88" s="178"/>
      <c r="DG88" s="178"/>
      <c r="DH88" s="178"/>
      <c r="DI88" s="178"/>
      <c r="DJ88" s="178"/>
      <c r="DK88" s="178"/>
      <c r="DL88" s="178"/>
      <c r="DM88" s="178"/>
      <c r="DN88" s="178"/>
      <c r="DO88" s="178"/>
      <c r="DP88" s="178"/>
      <c r="DQ88" s="178"/>
      <c r="DR88" s="178"/>
      <c r="DS88" s="178"/>
      <c r="DT88" s="178"/>
      <c r="DU88" s="178"/>
      <c r="DV88" s="178"/>
      <c r="DW88" s="178"/>
      <c r="DX88" s="178"/>
      <c r="DY88" s="178"/>
      <c r="DZ88" s="178"/>
      <c r="EA88" s="178"/>
      <c r="EB88" s="178"/>
      <c r="EC88" s="178"/>
      <c r="ED88" s="178"/>
      <c r="EE88" s="178"/>
      <c r="EF88" s="178"/>
      <c r="EG88" s="178"/>
      <c r="EH88" s="178"/>
      <c r="EI88" s="178"/>
      <c r="EJ88" s="178"/>
    </row>
    <row r="89" spans="87:140">
      <c r="CI89" s="178"/>
      <c r="CJ89" s="178"/>
      <c r="CK89" s="178"/>
      <c r="CL89" s="178"/>
      <c r="CM89" s="178"/>
      <c r="CN89" s="178"/>
      <c r="CO89" s="178"/>
      <c r="CP89" s="178"/>
      <c r="CQ89" s="178"/>
      <c r="CR89" s="178"/>
      <c r="CS89" s="178"/>
      <c r="CT89" s="178"/>
      <c r="CU89" s="178"/>
      <c r="CV89" s="178"/>
      <c r="CW89" s="178"/>
      <c r="CX89" s="178"/>
      <c r="CY89" s="178"/>
      <c r="CZ89" s="178"/>
      <c r="DA89" s="178"/>
      <c r="DB89" s="178"/>
      <c r="DC89" s="178"/>
      <c r="DD89" s="178"/>
      <c r="DE89" s="178"/>
      <c r="DF89" s="178"/>
      <c r="DG89" s="178"/>
      <c r="DH89" s="178"/>
      <c r="DI89" s="178"/>
      <c r="DJ89" s="178"/>
      <c r="DK89" s="178"/>
      <c r="DL89" s="178"/>
      <c r="DM89" s="178"/>
      <c r="DN89" s="178"/>
      <c r="DO89" s="178"/>
      <c r="DP89" s="178"/>
      <c r="DQ89" s="178"/>
      <c r="DR89" s="178"/>
      <c r="DS89" s="178"/>
      <c r="DT89" s="178"/>
      <c r="DU89" s="178"/>
      <c r="DV89" s="178"/>
      <c r="DW89" s="178"/>
      <c r="DX89" s="178"/>
      <c r="DY89" s="178"/>
      <c r="DZ89" s="178"/>
      <c r="EA89" s="178"/>
      <c r="EB89" s="178"/>
      <c r="EC89" s="178"/>
      <c r="ED89" s="178"/>
      <c r="EE89" s="178"/>
      <c r="EF89" s="178"/>
      <c r="EG89" s="178"/>
      <c r="EH89" s="178"/>
      <c r="EI89" s="178"/>
      <c r="EJ89" s="178"/>
    </row>
    <row r="90" spans="87:140">
      <c r="CI90" s="178"/>
      <c r="CJ90" s="178"/>
      <c r="CK90" s="178"/>
      <c r="CL90" s="178"/>
      <c r="CM90" s="178"/>
      <c r="CN90" s="178"/>
      <c r="CO90" s="178"/>
      <c r="CP90" s="178"/>
      <c r="CQ90" s="178"/>
      <c r="CR90" s="178"/>
      <c r="CS90" s="178"/>
      <c r="CT90" s="178"/>
      <c r="CU90" s="178"/>
      <c r="CV90" s="178"/>
      <c r="CW90" s="178"/>
      <c r="CX90" s="178"/>
      <c r="CY90" s="178"/>
      <c r="CZ90" s="178"/>
      <c r="DA90" s="178"/>
      <c r="DB90" s="178"/>
      <c r="DC90" s="178"/>
      <c r="DD90" s="178"/>
      <c r="DE90" s="178"/>
      <c r="DF90" s="178"/>
      <c r="DG90" s="178"/>
      <c r="DH90" s="178"/>
      <c r="DI90" s="178"/>
      <c r="DJ90" s="178"/>
      <c r="DK90" s="178"/>
      <c r="DL90" s="178"/>
      <c r="DM90" s="178"/>
      <c r="DN90" s="178"/>
      <c r="DO90" s="178"/>
      <c r="DP90" s="178"/>
      <c r="DQ90" s="178"/>
      <c r="DR90" s="178"/>
      <c r="DS90" s="178"/>
      <c r="DT90" s="178"/>
      <c r="DU90" s="178"/>
      <c r="DV90" s="178"/>
      <c r="DW90" s="178"/>
      <c r="DX90" s="178"/>
      <c r="DY90" s="178"/>
      <c r="DZ90" s="178"/>
      <c r="EA90" s="178"/>
      <c r="EB90" s="178"/>
      <c r="EC90" s="178"/>
      <c r="ED90" s="178"/>
      <c r="EE90" s="178"/>
      <c r="EF90" s="178"/>
      <c r="EG90" s="178"/>
      <c r="EH90" s="178"/>
      <c r="EI90" s="178"/>
      <c r="EJ90" s="178"/>
    </row>
    <row r="91" spans="87:140">
      <c r="CI91" s="178"/>
      <c r="CJ91" s="178"/>
      <c r="CK91" s="178"/>
      <c r="CL91" s="178"/>
      <c r="CM91" s="178"/>
      <c r="CN91" s="178"/>
      <c r="CO91" s="178"/>
      <c r="CP91" s="178"/>
      <c r="CQ91" s="178"/>
      <c r="CR91" s="178"/>
      <c r="CS91" s="178"/>
      <c r="CT91" s="178"/>
      <c r="CU91" s="178"/>
      <c r="CV91" s="178"/>
      <c r="CW91" s="178"/>
      <c r="CX91" s="178"/>
      <c r="CY91" s="178"/>
      <c r="CZ91" s="178"/>
      <c r="DA91" s="178"/>
      <c r="DB91" s="178"/>
      <c r="DC91" s="178"/>
      <c r="DD91" s="178"/>
      <c r="DE91" s="178"/>
      <c r="DF91" s="178"/>
      <c r="DG91" s="178"/>
      <c r="DH91" s="178"/>
      <c r="DI91" s="178"/>
      <c r="DJ91" s="178"/>
      <c r="DK91" s="178"/>
      <c r="DL91" s="178"/>
      <c r="DM91" s="178"/>
      <c r="DN91" s="178"/>
      <c r="DO91" s="178"/>
      <c r="DP91" s="178"/>
      <c r="DQ91" s="178"/>
      <c r="DR91" s="178"/>
      <c r="DS91" s="178"/>
      <c r="DT91" s="178"/>
      <c r="DU91" s="178"/>
      <c r="DV91" s="178"/>
      <c r="DW91" s="178"/>
      <c r="DX91" s="178"/>
      <c r="DY91" s="178"/>
      <c r="DZ91" s="178"/>
      <c r="EA91" s="178"/>
      <c r="EB91" s="178"/>
      <c r="EC91" s="178"/>
      <c r="ED91" s="178"/>
      <c r="EE91" s="178"/>
      <c r="EF91" s="178"/>
      <c r="EG91" s="178"/>
      <c r="EH91" s="178"/>
      <c r="EI91" s="178"/>
      <c r="EJ91" s="178"/>
    </row>
    <row r="92" spans="87:140">
      <c r="CI92" s="178"/>
      <c r="CJ92" s="178"/>
      <c r="CK92" s="178"/>
      <c r="CL92" s="178"/>
      <c r="CM92" s="178"/>
      <c r="CN92" s="178"/>
      <c r="CO92" s="178"/>
      <c r="CP92" s="178"/>
      <c r="CQ92" s="178"/>
      <c r="CR92" s="178"/>
      <c r="CS92" s="178"/>
      <c r="CT92" s="178"/>
      <c r="CU92" s="178"/>
      <c r="CV92" s="178"/>
      <c r="CW92" s="178"/>
      <c r="CX92" s="178"/>
      <c r="CY92" s="178"/>
      <c r="CZ92" s="178"/>
      <c r="DA92" s="178"/>
      <c r="DB92" s="178"/>
      <c r="DC92" s="178"/>
      <c r="DD92" s="178"/>
      <c r="DE92" s="178"/>
      <c r="DF92" s="178"/>
      <c r="DG92" s="178"/>
      <c r="DH92" s="178"/>
      <c r="DI92" s="178"/>
      <c r="DJ92" s="178"/>
      <c r="DK92" s="178"/>
      <c r="DL92" s="178"/>
      <c r="DM92" s="178"/>
      <c r="DN92" s="178"/>
      <c r="DO92" s="178"/>
      <c r="DP92" s="178"/>
      <c r="DQ92" s="178"/>
      <c r="DR92" s="178"/>
      <c r="DS92" s="178"/>
      <c r="DT92" s="178"/>
      <c r="DU92" s="178"/>
      <c r="DV92" s="178"/>
      <c r="DW92" s="178"/>
      <c r="DX92" s="178"/>
      <c r="DY92" s="178"/>
      <c r="DZ92" s="178"/>
      <c r="EA92" s="178"/>
      <c r="EB92" s="178"/>
      <c r="EC92" s="178"/>
      <c r="ED92" s="178"/>
      <c r="EE92" s="178"/>
      <c r="EF92" s="178"/>
      <c r="EG92" s="178"/>
      <c r="EH92" s="178"/>
      <c r="EI92" s="178"/>
      <c r="EJ92" s="178"/>
    </row>
    <row r="93" spans="87:140">
      <c r="CI93" s="178"/>
      <c r="CJ93" s="178"/>
      <c r="CK93" s="178"/>
      <c r="CL93" s="178"/>
      <c r="CM93" s="178"/>
      <c r="CN93" s="178"/>
      <c r="CO93" s="178"/>
      <c r="CP93" s="178"/>
      <c r="CQ93" s="178"/>
      <c r="CR93" s="178"/>
      <c r="CS93" s="178"/>
      <c r="CT93" s="178"/>
      <c r="CU93" s="178"/>
      <c r="CV93" s="178"/>
      <c r="CW93" s="178"/>
      <c r="CX93" s="178"/>
      <c r="CY93" s="178"/>
      <c r="CZ93" s="178"/>
      <c r="DA93" s="178"/>
      <c r="DB93" s="178"/>
      <c r="DC93" s="178"/>
      <c r="DD93" s="178"/>
      <c r="DE93" s="178"/>
      <c r="DF93" s="178"/>
      <c r="DG93" s="178"/>
      <c r="DH93" s="178"/>
      <c r="DI93" s="178"/>
      <c r="DJ93" s="178"/>
      <c r="DK93" s="178"/>
      <c r="DL93" s="178"/>
      <c r="DM93" s="178"/>
      <c r="DN93" s="178"/>
      <c r="DO93" s="178"/>
      <c r="DP93" s="178"/>
      <c r="DQ93" s="178"/>
      <c r="DR93" s="178"/>
      <c r="DS93" s="178"/>
      <c r="DT93" s="178"/>
      <c r="DU93" s="178"/>
      <c r="DV93" s="178"/>
      <c r="DW93" s="178"/>
      <c r="DX93" s="178"/>
      <c r="DY93" s="178"/>
      <c r="DZ93" s="178"/>
      <c r="EA93" s="178"/>
      <c r="EB93" s="178"/>
      <c r="EC93" s="178"/>
      <c r="ED93" s="178"/>
      <c r="EE93" s="178"/>
      <c r="EF93" s="178"/>
      <c r="EG93" s="178"/>
      <c r="EH93" s="178"/>
      <c r="EI93" s="178"/>
      <c r="EJ93" s="178"/>
    </row>
    <row r="94" spans="87:140">
      <c r="CI94" s="178"/>
      <c r="CJ94" s="178"/>
      <c r="CK94" s="178"/>
      <c r="CL94" s="178"/>
      <c r="CM94" s="178"/>
      <c r="CN94" s="178"/>
      <c r="CO94" s="178"/>
      <c r="CP94" s="178"/>
      <c r="CQ94" s="178"/>
      <c r="CR94" s="178"/>
      <c r="CS94" s="178"/>
      <c r="CT94" s="178"/>
      <c r="CU94" s="178"/>
      <c r="CV94" s="178"/>
      <c r="CW94" s="178"/>
      <c r="CX94" s="178"/>
      <c r="CY94" s="178"/>
      <c r="CZ94" s="178"/>
      <c r="DA94" s="178"/>
      <c r="DB94" s="178"/>
      <c r="DC94" s="178"/>
      <c r="DD94" s="178"/>
      <c r="DE94" s="178"/>
      <c r="DF94" s="178"/>
      <c r="DG94" s="178"/>
      <c r="DH94" s="178"/>
      <c r="DI94" s="178"/>
      <c r="DJ94" s="178"/>
      <c r="DK94" s="178"/>
      <c r="DL94" s="178"/>
      <c r="DM94" s="178"/>
      <c r="DN94" s="178"/>
      <c r="DO94" s="178"/>
      <c r="DP94" s="178"/>
      <c r="DQ94" s="178"/>
      <c r="DR94" s="178"/>
      <c r="DS94" s="178"/>
      <c r="DT94" s="178"/>
      <c r="DU94" s="178"/>
      <c r="DV94" s="178"/>
      <c r="DW94" s="178"/>
      <c r="DX94" s="178"/>
      <c r="DY94" s="178"/>
      <c r="DZ94" s="178"/>
      <c r="EA94" s="178"/>
      <c r="EB94" s="178"/>
      <c r="EC94" s="178"/>
      <c r="ED94" s="178"/>
      <c r="EE94" s="178"/>
      <c r="EF94" s="178"/>
      <c r="EG94" s="178"/>
      <c r="EH94" s="178"/>
      <c r="EI94" s="178"/>
      <c r="EJ94" s="178"/>
    </row>
    <row r="95" spans="87:140">
      <c r="CI95" s="178"/>
      <c r="CJ95" s="178"/>
      <c r="CK95" s="178"/>
      <c r="CL95" s="178"/>
      <c r="CM95" s="178"/>
      <c r="CN95" s="178"/>
      <c r="CO95" s="178"/>
      <c r="CP95" s="178"/>
      <c r="CQ95" s="178"/>
      <c r="CR95" s="178"/>
      <c r="CS95" s="178"/>
      <c r="CT95" s="178"/>
      <c r="CU95" s="178"/>
      <c r="CV95" s="178"/>
      <c r="CW95" s="178"/>
      <c r="CX95" s="178"/>
      <c r="CY95" s="178"/>
      <c r="CZ95" s="178"/>
      <c r="DA95" s="178"/>
      <c r="DB95" s="178"/>
      <c r="DC95" s="178"/>
      <c r="DD95" s="178"/>
      <c r="DE95" s="178"/>
      <c r="DF95" s="178"/>
      <c r="DG95" s="178"/>
      <c r="DH95" s="178"/>
      <c r="DI95" s="178"/>
      <c r="DJ95" s="178"/>
      <c r="DK95" s="178"/>
      <c r="DL95" s="178"/>
      <c r="DM95" s="178"/>
      <c r="DN95" s="178"/>
      <c r="DO95" s="178"/>
      <c r="DP95" s="178"/>
      <c r="DQ95" s="178"/>
      <c r="DR95" s="178"/>
      <c r="DS95" s="178"/>
      <c r="DT95" s="178"/>
      <c r="DU95" s="178"/>
      <c r="DV95" s="178"/>
      <c r="DW95" s="178"/>
      <c r="DX95" s="178"/>
      <c r="DY95" s="178"/>
      <c r="DZ95" s="178"/>
      <c r="EA95" s="178"/>
      <c r="EB95" s="178"/>
      <c r="EC95" s="178"/>
      <c r="ED95" s="178"/>
      <c r="EE95" s="178"/>
      <c r="EF95" s="178"/>
      <c r="EG95" s="178"/>
      <c r="EH95" s="178"/>
      <c r="EI95" s="178"/>
      <c r="EJ95" s="178"/>
    </row>
    <row r="96" spans="87:140">
      <c r="CI96" s="178"/>
      <c r="CJ96" s="178"/>
      <c r="CK96" s="178"/>
      <c r="CL96" s="178"/>
      <c r="CM96" s="178"/>
      <c r="CN96" s="178"/>
      <c r="CO96" s="178"/>
      <c r="CP96" s="178"/>
      <c r="CQ96" s="178"/>
      <c r="CR96" s="178"/>
      <c r="CS96" s="178"/>
      <c r="CT96" s="178"/>
      <c r="CU96" s="178"/>
      <c r="CV96" s="178"/>
      <c r="CW96" s="178"/>
      <c r="CX96" s="178"/>
      <c r="CY96" s="178"/>
      <c r="CZ96" s="178"/>
      <c r="DA96" s="178"/>
      <c r="DB96" s="178"/>
      <c r="DC96" s="178"/>
      <c r="DD96" s="178"/>
      <c r="DE96" s="178"/>
      <c r="DF96" s="178"/>
      <c r="DG96" s="178"/>
      <c r="DH96" s="178"/>
      <c r="DI96" s="178"/>
      <c r="DJ96" s="178"/>
      <c r="DK96" s="178"/>
      <c r="DL96" s="178"/>
      <c r="DM96" s="178"/>
      <c r="DN96" s="178"/>
      <c r="DO96" s="178"/>
      <c r="DP96" s="178"/>
      <c r="DQ96" s="178"/>
      <c r="DR96" s="178"/>
      <c r="DS96" s="178"/>
      <c r="DT96" s="178"/>
      <c r="DU96" s="178"/>
      <c r="DV96" s="178"/>
      <c r="DW96" s="178"/>
      <c r="DX96" s="178"/>
      <c r="DY96" s="178"/>
      <c r="DZ96" s="178"/>
      <c r="EA96" s="178"/>
      <c r="EB96" s="178"/>
      <c r="EC96" s="178"/>
      <c r="ED96" s="178"/>
      <c r="EE96" s="178"/>
      <c r="EF96" s="178"/>
      <c r="EG96" s="178"/>
      <c r="EH96" s="178"/>
      <c r="EI96" s="178"/>
      <c r="EJ96" s="178"/>
    </row>
    <row r="97" spans="26:140">
      <c r="CI97" s="178"/>
      <c r="CJ97" s="178"/>
      <c r="CK97" s="178"/>
      <c r="CL97" s="178"/>
      <c r="CM97" s="178"/>
      <c r="CN97" s="178"/>
      <c r="CO97" s="178"/>
      <c r="CP97" s="178"/>
      <c r="CQ97" s="178"/>
      <c r="CR97" s="178"/>
      <c r="CS97" s="178"/>
      <c r="CT97" s="178"/>
      <c r="CU97" s="178"/>
      <c r="CV97" s="178"/>
      <c r="CW97" s="178"/>
      <c r="CX97" s="178"/>
      <c r="CY97" s="178"/>
      <c r="CZ97" s="178"/>
      <c r="DA97" s="178"/>
      <c r="DB97" s="178"/>
      <c r="DC97" s="178"/>
      <c r="DD97" s="178"/>
      <c r="DE97" s="178"/>
      <c r="DF97" s="178"/>
      <c r="DG97" s="178"/>
      <c r="DH97" s="178"/>
      <c r="DI97" s="178"/>
      <c r="DJ97" s="178"/>
      <c r="DK97" s="178"/>
      <c r="DL97" s="178"/>
      <c r="DM97" s="178"/>
      <c r="DN97" s="178"/>
      <c r="DO97" s="178"/>
      <c r="DP97" s="178"/>
      <c r="DQ97" s="178"/>
      <c r="DR97" s="178"/>
      <c r="DS97" s="178"/>
      <c r="DT97" s="178"/>
      <c r="DU97" s="178"/>
      <c r="DV97" s="178"/>
      <c r="DW97" s="178"/>
      <c r="DX97" s="178"/>
      <c r="DY97" s="178"/>
      <c r="DZ97" s="178"/>
      <c r="EA97" s="178"/>
      <c r="EB97" s="178"/>
      <c r="EC97" s="178"/>
      <c r="ED97" s="178"/>
      <c r="EE97" s="178"/>
      <c r="EF97" s="178"/>
      <c r="EG97" s="178"/>
      <c r="EH97" s="178"/>
      <c r="EI97" s="178"/>
      <c r="EJ97" s="178"/>
    </row>
    <row r="98" spans="26:140">
      <c r="CI98" s="178"/>
      <c r="CJ98" s="178"/>
      <c r="CK98" s="178"/>
      <c r="CL98" s="178"/>
      <c r="CM98" s="178"/>
      <c r="CN98" s="178"/>
      <c r="CO98" s="178"/>
      <c r="CP98" s="178"/>
      <c r="CQ98" s="178"/>
      <c r="CR98" s="178"/>
      <c r="CS98" s="178"/>
      <c r="CT98" s="178"/>
      <c r="CU98" s="178"/>
      <c r="CV98" s="178"/>
      <c r="CW98" s="178"/>
      <c r="CX98" s="178"/>
      <c r="CY98" s="178"/>
      <c r="CZ98" s="178"/>
      <c r="DA98" s="178"/>
      <c r="DB98" s="178"/>
      <c r="DC98" s="178"/>
      <c r="DD98" s="178"/>
      <c r="DE98" s="178"/>
      <c r="DF98" s="178"/>
      <c r="DG98" s="178"/>
      <c r="DH98" s="178"/>
      <c r="DI98" s="178"/>
      <c r="DJ98" s="178"/>
      <c r="DK98" s="178"/>
      <c r="DL98" s="178"/>
      <c r="DM98" s="178"/>
      <c r="DN98" s="178"/>
      <c r="DO98" s="178"/>
      <c r="DP98" s="178"/>
      <c r="DQ98" s="178"/>
      <c r="DR98" s="178"/>
      <c r="DS98" s="178"/>
      <c r="DT98" s="178"/>
      <c r="DU98" s="178"/>
      <c r="DV98" s="178"/>
      <c r="DW98" s="178"/>
      <c r="DX98" s="178"/>
      <c r="DY98" s="178"/>
      <c r="DZ98" s="178"/>
      <c r="EA98" s="178"/>
      <c r="EB98" s="178"/>
      <c r="EC98" s="178"/>
      <c r="ED98" s="178"/>
      <c r="EE98" s="178"/>
      <c r="EF98" s="178"/>
      <c r="EG98" s="178"/>
      <c r="EH98" s="178"/>
      <c r="EI98" s="178"/>
      <c r="EJ98" s="178"/>
    </row>
    <row r="99" spans="26:140">
      <c r="CI99" s="178"/>
      <c r="CJ99" s="178"/>
      <c r="CK99" s="178"/>
      <c r="CL99" s="178"/>
      <c r="CM99" s="178"/>
      <c r="CN99" s="178"/>
      <c r="CO99" s="178"/>
      <c r="CP99" s="178"/>
      <c r="CQ99" s="178"/>
      <c r="CR99" s="178"/>
      <c r="CS99" s="178"/>
      <c r="CT99" s="178"/>
      <c r="CU99" s="178"/>
      <c r="CV99" s="178"/>
      <c r="CW99" s="178"/>
      <c r="CX99" s="178"/>
      <c r="CY99" s="178"/>
      <c r="CZ99" s="178"/>
      <c r="DA99" s="178"/>
      <c r="DB99" s="178"/>
      <c r="DC99" s="178"/>
      <c r="DD99" s="178"/>
      <c r="DE99" s="178"/>
      <c r="DF99" s="178"/>
      <c r="DG99" s="178"/>
      <c r="DH99" s="178"/>
      <c r="DI99" s="178"/>
      <c r="DJ99" s="178"/>
      <c r="DK99" s="178"/>
      <c r="DL99" s="178"/>
      <c r="DM99" s="178"/>
      <c r="DN99" s="178"/>
      <c r="DO99" s="178"/>
      <c r="DP99" s="178"/>
      <c r="DQ99" s="178"/>
      <c r="DR99" s="178"/>
      <c r="DS99" s="178"/>
      <c r="DT99" s="178"/>
      <c r="DU99" s="178"/>
      <c r="DV99" s="178"/>
      <c r="DW99" s="178"/>
      <c r="DX99" s="178"/>
      <c r="DY99" s="178"/>
      <c r="DZ99" s="178"/>
      <c r="EA99" s="178"/>
      <c r="EB99" s="178"/>
      <c r="EC99" s="178"/>
      <c r="ED99" s="178"/>
      <c r="EE99" s="178"/>
      <c r="EF99" s="178"/>
      <c r="EG99" s="178"/>
      <c r="EH99" s="178"/>
      <c r="EI99" s="178"/>
      <c r="EJ99" s="178"/>
    </row>
    <row r="100" spans="26:140">
      <c r="CI100" s="178"/>
      <c r="CJ100" s="178"/>
      <c r="CK100" s="178"/>
      <c r="CL100" s="178"/>
      <c r="CM100" s="178"/>
      <c r="CN100" s="178"/>
      <c r="CO100" s="178"/>
      <c r="CP100" s="178"/>
      <c r="CQ100" s="178"/>
      <c r="CR100" s="178"/>
      <c r="CS100" s="178"/>
      <c r="CT100" s="178"/>
      <c r="CU100" s="178"/>
      <c r="CV100" s="178"/>
      <c r="CW100" s="178"/>
      <c r="CX100" s="178"/>
      <c r="CY100" s="178"/>
      <c r="CZ100" s="178"/>
      <c r="DA100" s="178"/>
      <c r="DB100" s="178"/>
      <c r="DC100" s="178"/>
      <c r="DD100" s="178"/>
      <c r="DE100" s="178"/>
      <c r="DF100" s="178"/>
      <c r="DG100" s="178"/>
      <c r="DH100" s="178"/>
      <c r="DI100" s="178"/>
      <c r="DJ100" s="178"/>
      <c r="DK100" s="178"/>
      <c r="DL100" s="178"/>
      <c r="DM100" s="178"/>
      <c r="DN100" s="178"/>
      <c r="DO100" s="178"/>
      <c r="DP100" s="178"/>
      <c r="DQ100" s="178"/>
      <c r="DR100" s="178"/>
      <c r="DS100" s="178"/>
      <c r="DT100" s="178"/>
      <c r="DU100" s="178"/>
      <c r="DV100" s="178"/>
      <c r="DW100" s="178"/>
      <c r="DX100" s="178"/>
      <c r="DY100" s="178"/>
      <c r="DZ100" s="178"/>
      <c r="EA100" s="178"/>
      <c r="EB100" s="178"/>
      <c r="EC100" s="178"/>
      <c r="ED100" s="178"/>
      <c r="EE100" s="178"/>
      <c r="EF100" s="178"/>
      <c r="EG100" s="178"/>
      <c r="EH100" s="178"/>
      <c r="EI100" s="178"/>
      <c r="EJ100" s="178"/>
    </row>
    <row r="101" spans="26:140">
      <c r="CI101" s="178"/>
      <c r="CJ101" s="178"/>
      <c r="CK101" s="178"/>
      <c r="CL101" s="178"/>
      <c r="CM101" s="178"/>
      <c r="CN101" s="178"/>
      <c r="CO101" s="178"/>
      <c r="CP101" s="178"/>
      <c r="CQ101" s="178"/>
      <c r="CR101" s="178"/>
      <c r="CS101" s="178"/>
      <c r="CT101" s="178"/>
      <c r="CU101" s="178"/>
      <c r="CV101" s="178"/>
      <c r="CW101" s="178"/>
      <c r="CX101" s="178"/>
      <c r="CY101" s="178"/>
      <c r="CZ101" s="178"/>
      <c r="DA101" s="178"/>
      <c r="DB101" s="178"/>
      <c r="DC101" s="178"/>
      <c r="DD101" s="178"/>
      <c r="DE101" s="178"/>
      <c r="DF101" s="178"/>
      <c r="DG101" s="178"/>
      <c r="DH101" s="178"/>
      <c r="DI101" s="178"/>
      <c r="DJ101" s="178"/>
      <c r="DK101" s="178"/>
      <c r="DL101" s="178"/>
      <c r="DM101" s="178"/>
      <c r="DN101" s="178"/>
      <c r="DO101" s="178"/>
      <c r="DP101" s="178"/>
      <c r="DQ101" s="178"/>
      <c r="DR101" s="178"/>
      <c r="DS101" s="178"/>
      <c r="DT101" s="178"/>
      <c r="DU101" s="178"/>
      <c r="DV101" s="178"/>
      <c r="DW101" s="178"/>
      <c r="DX101" s="178"/>
      <c r="DY101" s="178"/>
      <c r="DZ101" s="178"/>
      <c r="EA101" s="178"/>
      <c r="EB101" s="178"/>
      <c r="EC101" s="178"/>
      <c r="ED101" s="178"/>
      <c r="EE101" s="178"/>
      <c r="EF101" s="178"/>
      <c r="EG101" s="178"/>
      <c r="EH101" s="178"/>
      <c r="EI101" s="178"/>
      <c r="EJ101" s="178"/>
    </row>
    <row r="102" spans="26:140">
      <c r="CI102" s="178"/>
      <c r="CJ102" s="178"/>
      <c r="CK102" s="178"/>
      <c r="CL102" s="178"/>
      <c r="CM102" s="178"/>
      <c r="CN102" s="178"/>
      <c r="CO102" s="178"/>
      <c r="CP102" s="178"/>
      <c r="CQ102" s="178"/>
      <c r="CR102" s="178"/>
      <c r="CS102" s="178"/>
      <c r="CT102" s="178"/>
      <c r="CU102" s="178"/>
      <c r="CV102" s="178"/>
      <c r="CW102" s="178"/>
      <c r="CX102" s="178"/>
      <c r="CY102" s="178"/>
      <c r="CZ102" s="178"/>
      <c r="DA102" s="178"/>
      <c r="DB102" s="178"/>
      <c r="DC102" s="178"/>
      <c r="DD102" s="178"/>
      <c r="DE102" s="178"/>
      <c r="DF102" s="178"/>
      <c r="DG102" s="178"/>
      <c r="DH102" s="178"/>
      <c r="DI102" s="178"/>
      <c r="DJ102" s="178"/>
      <c r="DK102" s="178"/>
      <c r="DL102" s="178"/>
      <c r="DM102" s="178"/>
      <c r="DN102" s="178"/>
      <c r="DO102" s="178"/>
      <c r="DP102" s="178"/>
      <c r="DQ102" s="178"/>
      <c r="DR102" s="178"/>
      <c r="DS102" s="178"/>
      <c r="DT102" s="178"/>
      <c r="DU102" s="178"/>
      <c r="DV102" s="178"/>
      <c r="DW102" s="178"/>
      <c r="DX102" s="178"/>
      <c r="DY102" s="178"/>
      <c r="DZ102" s="178"/>
      <c r="EA102" s="178"/>
      <c r="EB102" s="178"/>
      <c r="EC102" s="178"/>
      <c r="ED102" s="178"/>
      <c r="EE102" s="178"/>
      <c r="EF102" s="178"/>
      <c r="EG102" s="178"/>
      <c r="EH102" s="178"/>
      <c r="EI102" s="178"/>
      <c r="EJ102" s="178"/>
    </row>
    <row r="103" spans="26:140">
      <c r="CI103" s="178"/>
      <c r="CJ103" s="178"/>
      <c r="CK103" s="178"/>
      <c r="CL103" s="178"/>
      <c r="CM103" s="178"/>
      <c r="CN103" s="178"/>
      <c r="CO103" s="178"/>
      <c r="CP103" s="178"/>
      <c r="CQ103" s="178"/>
      <c r="CR103" s="178"/>
      <c r="CS103" s="178"/>
      <c r="CT103" s="178"/>
      <c r="CU103" s="178"/>
      <c r="CV103" s="178"/>
      <c r="CW103" s="178"/>
      <c r="CX103" s="178"/>
      <c r="CY103" s="178"/>
      <c r="CZ103" s="178"/>
      <c r="DA103" s="178"/>
      <c r="DB103" s="178"/>
      <c r="DC103" s="178"/>
      <c r="DD103" s="178"/>
      <c r="DE103" s="178"/>
      <c r="DF103" s="178"/>
      <c r="DG103" s="178"/>
      <c r="DH103" s="178"/>
      <c r="DI103" s="178"/>
      <c r="DJ103" s="178"/>
      <c r="DK103" s="178"/>
      <c r="DL103" s="178"/>
      <c r="DM103" s="178"/>
      <c r="DN103" s="178"/>
      <c r="DO103" s="178"/>
      <c r="DP103" s="178"/>
      <c r="DQ103" s="178"/>
      <c r="DR103" s="178"/>
      <c r="DS103" s="178"/>
      <c r="DT103" s="178"/>
      <c r="DU103" s="178"/>
      <c r="DV103" s="178"/>
      <c r="DW103" s="178"/>
      <c r="DX103" s="178"/>
      <c r="DY103" s="178"/>
      <c r="DZ103" s="178"/>
      <c r="EA103" s="178"/>
      <c r="EB103" s="178"/>
      <c r="EC103" s="178"/>
      <c r="ED103" s="178"/>
      <c r="EE103" s="178"/>
      <c r="EF103" s="178"/>
      <c r="EG103" s="178"/>
      <c r="EH103" s="178"/>
      <c r="EI103" s="178"/>
      <c r="EJ103" s="178"/>
    </row>
    <row r="104" spans="26:140">
      <c r="CI104" s="178"/>
      <c r="CJ104" s="178"/>
      <c r="CK104" s="178"/>
      <c r="CL104" s="178"/>
      <c r="CM104" s="178"/>
      <c r="CN104" s="178"/>
      <c r="CO104" s="178"/>
      <c r="CP104" s="178"/>
      <c r="CQ104" s="178"/>
      <c r="CR104" s="178"/>
      <c r="CS104" s="178"/>
      <c r="CT104" s="178"/>
      <c r="CU104" s="178"/>
      <c r="CV104" s="178"/>
      <c r="CW104" s="178"/>
      <c r="CX104" s="178"/>
      <c r="CY104" s="178"/>
      <c r="CZ104" s="178"/>
      <c r="DA104" s="178"/>
      <c r="DB104" s="178"/>
      <c r="DC104" s="178"/>
      <c r="DD104" s="178"/>
      <c r="DE104" s="178"/>
      <c r="DF104" s="178"/>
      <c r="DG104" s="178"/>
      <c r="DH104" s="178"/>
      <c r="DI104" s="178"/>
      <c r="DJ104" s="178"/>
      <c r="DK104" s="178"/>
      <c r="DL104" s="178"/>
      <c r="DM104" s="178"/>
      <c r="DN104" s="178"/>
      <c r="DO104" s="178"/>
      <c r="DP104" s="178"/>
      <c r="DQ104" s="178"/>
      <c r="DR104" s="178"/>
      <c r="DS104" s="178"/>
      <c r="DT104" s="178"/>
      <c r="DU104" s="178"/>
      <c r="DV104" s="178"/>
      <c r="DW104" s="178"/>
      <c r="DX104" s="178"/>
      <c r="DY104" s="178"/>
      <c r="DZ104" s="178"/>
      <c r="EA104" s="178"/>
      <c r="EB104" s="178"/>
      <c r="EC104" s="178"/>
      <c r="ED104" s="178"/>
      <c r="EE104" s="178"/>
      <c r="EF104" s="178"/>
      <c r="EG104" s="178"/>
      <c r="EH104" s="178"/>
      <c r="EI104" s="178"/>
      <c r="EJ104" s="178"/>
    </row>
    <row r="105" spans="26:140">
      <c r="CI105" s="178"/>
      <c r="CJ105" s="178"/>
      <c r="CK105" s="178"/>
      <c r="CL105" s="178"/>
      <c r="CM105" s="178"/>
      <c r="CN105" s="178"/>
      <c r="CO105" s="178"/>
      <c r="CP105" s="178"/>
      <c r="CQ105" s="178"/>
      <c r="CR105" s="178"/>
      <c r="CS105" s="178"/>
      <c r="CT105" s="178"/>
      <c r="CU105" s="178"/>
      <c r="CV105" s="178"/>
      <c r="CW105" s="178"/>
      <c r="CX105" s="178"/>
      <c r="CY105" s="178"/>
      <c r="CZ105" s="178"/>
      <c r="DA105" s="178"/>
      <c r="DB105" s="178"/>
      <c r="DC105" s="178"/>
      <c r="DD105" s="178"/>
      <c r="DE105" s="178"/>
      <c r="DF105" s="178"/>
      <c r="DG105" s="178"/>
      <c r="DH105" s="178"/>
      <c r="DI105" s="178"/>
      <c r="DJ105" s="178"/>
      <c r="DK105" s="178"/>
      <c r="DL105" s="178"/>
      <c r="DM105" s="178"/>
      <c r="DN105" s="178"/>
      <c r="DO105" s="178"/>
      <c r="DP105" s="178"/>
      <c r="DQ105" s="178"/>
      <c r="DR105" s="178"/>
      <c r="DS105" s="178"/>
      <c r="DT105" s="178"/>
      <c r="DU105" s="178"/>
      <c r="DV105" s="178"/>
      <c r="DW105" s="178"/>
      <c r="DX105" s="178"/>
      <c r="DY105" s="178"/>
      <c r="DZ105" s="178"/>
      <c r="EA105" s="178"/>
      <c r="EB105" s="178"/>
      <c r="EC105" s="178"/>
      <c r="ED105" s="178"/>
      <c r="EE105" s="178"/>
      <c r="EF105" s="178"/>
      <c r="EG105" s="178"/>
      <c r="EH105" s="178"/>
      <c r="EI105" s="178"/>
      <c r="EJ105" s="178"/>
    </row>
    <row r="106" spans="26:140"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  <c r="BI106" s="178"/>
      <c r="BJ106" s="178"/>
      <c r="BK106" s="178"/>
      <c r="BL106" s="178"/>
      <c r="BM106" s="178"/>
      <c r="BN106" s="178"/>
      <c r="BO106" s="178"/>
      <c r="BP106" s="178"/>
      <c r="BQ106" s="178"/>
      <c r="BR106" s="178"/>
      <c r="BS106" s="178"/>
      <c r="BT106" s="178"/>
      <c r="BU106" s="178"/>
      <c r="BV106" s="178"/>
      <c r="BW106" s="178"/>
      <c r="BX106" s="178"/>
      <c r="BY106" s="178"/>
      <c r="BZ106" s="178"/>
      <c r="CA106" s="178"/>
      <c r="CB106" s="178"/>
      <c r="CC106" s="178"/>
      <c r="CD106" s="178"/>
      <c r="CE106" s="178"/>
      <c r="CF106" s="178"/>
      <c r="CG106" s="178"/>
      <c r="CH106" s="178"/>
      <c r="CI106" s="178"/>
      <c r="CJ106" s="178"/>
      <c r="CK106" s="178"/>
      <c r="CL106" s="178"/>
      <c r="CM106" s="178"/>
      <c r="CN106" s="178"/>
      <c r="CO106" s="178"/>
      <c r="CP106" s="178"/>
      <c r="CQ106" s="178"/>
      <c r="CR106" s="178"/>
      <c r="CS106" s="178"/>
      <c r="CT106" s="178"/>
      <c r="CU106" s="178"/>
      <c r="CV106" s="178"/>
      <c r="CW106" s="178"/>
      <c r="CX106" s="178"/>
      <c r="CY106" s="178"/>
      <c r="CZ106" s="178"/>
      <c r="DA106" s="178"/>
      <c r="DB106" s="178"/>
      <c r="DC106" s="178"/>
      <c r="DD106" s="178"/>
      <c r="DE106" s="178"/>
      <c r="DF106" s="178"/>
      <c r="DG106" s="178"/>
      <c r="DH106" s="178"/>
      <c r="DI106" s="178"/>
      <c r="DJ106" s="178"/>
      <c r="DK106" s="178"/>
      <c r="DL106" s="178"/>
      <c r="DM106" s="178"/>
      <c r="DN106" s="178"/>
      <c r="DO106" s="178"/>
      <c r="DP106" s="178"/>
      <c r="DQ106" s="178"/>
      <c r="DR106" s="178"/>
      <c r="DS106" s="178"/>
      <c r="DT106" s="178"/>
      <c r="DU106" s="178"/>
      <c r="DV106" s="178"/>
      <c r="DW106" s="178"/>
      <c r="DX106" s="178"/>
      <c r="DY106" s="178"/>
      <c r="DZ106" s="178"/>
      <c r="EA106" s="178"/>
      <c r="EB106" s="178"/>
      <c r="EC106" s="178"/>
      <c r="ED106" s="178"/>
      <c r="EE106" s="178"/>
      <c r="EF106" s="178"/>
      <c r="EG106" s="178"/>
      <c r="EH106" s="178"/>
      <c r="EI106" s="178"/>
      <c r="EJ106" s="178"/>
    </row>
    <row r="107" spans="26:140">
      <c r="Z107" s="178"/>
      <c r="AA107" s="178"/>
      <c r="AB107" s="178"/>
      <c r="AC107" s="178"/>
      <c r="AD107" s="178"/>
      <c r="AE107" s="178"/>
      <c r="AF107" s="178"/>
      <c r="AG107" s="178"/>
      <c r="AH107" s="178"/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  <c r="BI107" s="178"/>
      <c r="BJ107" s="178"/>
      <c r="BK107" s="178"/>
      <c r="BL107" s="178"/>
      <c r="BM107" s="178"/>
      <c r="BN107" s="178"/>
      <c r="BO107" s="178"/>
      <c r="BP107" s="178"/>
      <c r="BQ107" s="178"/>
      <c r="BR107" s="178"/>
      <c r="BS107" s="178"/>
      <c r="BT107" s="178"/>
      <c r="BU107" s="178"/>
      <c r="BV107" s="178"/>
      <c r="BW107" s="178"/>
      <c r="BX107" s="178"/>
      <c r="BY107" s="178"/>
      <c r="BZ107" s="178"/>
      <c r="CA107" s="178"/>
      <c r="CB107" s="178"/>
      <c r="CC107" s="178"/>
      <c r="CD107" s="178"/>
      <c r="CE107" s="178"/>
      <c r="CF107" s="178"/>
      <c r="CG107" s="178"/>
      <c r="CH107" s="178"/>
      <c r="CI107" s="178"/>
      <c r="CJ107" s="178"/>
      <c r="CK107" s="178"/>
      <c r="CL107" s="178"/>
      <c r="CM107" s="178"/>
      <c r="CN107" s="178"/>
      <c r="CO107" s="178"/>
      <c r="CP107" s="178"/>
      <c r="CQ107" s="178"/>
      <c r="CR107" s="178"/>
      <c r="CS107" s="178"/>
      <c r="CT107" s="178"/>
      <c r="CU107" s="178"/>
      <c r="CV107" s="178"/>
      <c r="CW107" s="178"/>
      <c r="CX107" s="178"/>
      <c r="CY107" s="178"/>
      <c r="CZ107" s="178"/>
      <c r="DA107" s="178"/>
      <c r="DB107" s="178"/>
      <c r="DC107" s="178"/>
      <c r="DD107" s="178"/>
      <c r="DE107" s="178"/>
      <c r="DF107" s="178"/>
      <c r="DG107" s="178"/>
      <c r="DH107" s="178"/>
      <c r="DI107" s="178"/>
      <c r="DJ107" s="178"/>
      <c r="DK107" s="178"/>
      <c r="DL107" s="178"/>
      <c r="DM107" s="178"/>
      <c r="DN107" s="178"/>
      <c r="DO107" s="178"/>
      <c r="DP107" s="178"/>
      <c r="DQ107" s="178"/>
      <c r="DR107" s="178"/>
      <c r="DS107" s="178"/>
      <c r="DT107" s="178"/>
      <c r="DU107" s="178"/>
      <c r="DV107" s="178"/>
      <c r="DW107" s="178"/>
      <c r="DX107" s="178"/>
      <c r="DY107" s="178"/>
      <c r="DZ107" s="178"/>
      <c r="EA107" s="178"/>
      <c r="EB107" s="178"/>
      <c r="EC107" s="178"/>
      <c r="ED107" s="178"/>
      <c r="EE107" s="178"/>
      <c r="EF107" s="178"/>
      <c r="EG107" s="178"/>
      <c r="EH107" s="178"/>
      <c r="EI107" s="178"/>
      <c r="EJ107" s="178"/>
    </row>
    <row r="108" spans="26:140">
      <c r="Z108" s="178"/>
      <c r="AA108" s="178"/>
      <c r="AB108" s="178"/>
      <c r="AC108" s="178"/>
      <c r="AD108" s="178"/>
      <c r="AE108" s="178"/>
      <c r="AF108" s="178"/>
      <c r="AG108" s="178"/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  <c r="BI108" s="178"/>
      <c r="BJ108" s="178"/>
      <c r="BK108" s="178"/>
      <c r="BL108" s="178"/>
      <c r="BM108" s="178"/>
      <c r="BN108" s="178"/>
      <c r="BO108" s="178"/>
      <c r="BP108" s="178"/>
      <c r="BQ108" s="178"/>
      <c r="BR108" s="178"/>
      <c r="BS108" s="178"/>
      <c r="BT108" s="178"/>
      <c r="BU108" s="178"/>
      <c r="BV108" s="178"/>
      <c r="BW108" s="178"/>
      <c r="BX108" s="178"/>
      <c r="BY108" s="178"/>
      <c r="BZ108" s="178"/>
      <c r="CA108" s="178"/>
      <c r="CB108" s="178"/>
      <c r="CC108" s="178"/>
      <c r="CD108" s="178"/>
      <c r="CE108" s="178"/>
      <c r="CF108" s="178"/>
      <c r="CG108" s="178"/>
      <c r="CH108" s="178"/>
      <c r="CI108" s="178"/>
      <c r="CJ108" s="178"/>
      <c r="CK108" s="178"/>
      <c r="CL108" s="178"/>
      <c r="CM108" s="178"/>
      <c r="CN108" s="178"/>
      <c r="CO108" s="178"/>
      <c r="CP108" s="178"/>
      <c r="CQ108" s="178"/>
      <c r="CR108" s="178"/>
      <c r="CS108" s="178"/>
      <c r="CT108" s="178"/>
      <c r="CU108" s="178"/>
      <c r="CV108" s="178"/>
      <c r="CW108" s="178"/>
      <c r="CX108" s="178"/>
      <c r="CY108" s="178"/>
      <c r="CZ108" s="178"/>
      <c r="DA108" s="178"/>
      <c r="DB108" s="178"/>
      <c r="DC108" s="178"/>
      <c r="DD108" s="178"/>
      <c r="DE108" s="178"/>
      <c r="DF108" s="178"/>
      <c r="DG108" s="178"/>
      <c r="DH108" s="178"/>
      <c r="DI108" s="178"/>
      <c r="DJ108" s="178"/>
      <c r="DK108" s="178"/>
      <c r="DL108" s="178"/>
      <c r="DM108" s="178"/>
      <c r="DN108" s="178"/>
      <c r="DO108" s="178"/>
      <c r="DP108" s="178"/>
      <c r="DQ108" s="178"/>
      <c r="DR108" s="178"/>
      <c r="DS108" s="178"/>
      <c r="DT108" s="178"/>
      <c r="DU108" s="178"/>
      <c r="DV108" s="178"/>
      <c r="DW108" s="178"/>
      <c r="DX108" s="178"/>
      <c r="DY108" s="178"/>
      <c r="DZ108" s="178"/>
      <c r="EA108" s="178"/>
      <c r="EB108" s="178"/>
      <c r="EC108" s="178"/>
      <c r="ED108" s="178"/>
      <c r="EE108" s="178"/>
      <c r="EF108" s="178"/>
      <c r="EG108" s="178"/>
      <c r="EH108" s="178"/>
      <c r="EI108" s="178"/>
      <c r="EJ108" s="178"/>
    </row>
    <row r="109" spans="26:140">
      <c r="Z109" s="178"/>
      <c r="AA109" s="178"/>
      <c r="AB109" s="178"/>
      <c r="AC109" s="178"/>
      <c r="AD109" s="178"/>
      <c r="AE109" s="178"/>
      <c r="AF109" s="178"/>
      <c r="AG109" s="178"/>
      <c r="AH109" s="178"/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  <c r="BI109" s="178"/>
      <c r="BJ109" s="178"/>
      <c r="BK109" s="178"/>
      <c r="BL109" s="178"/>
      <c r="BM109" s="178"/>
      <c r="BN109" s="178"/>
      <c r="BO109" s="178"/>
      <c r="BP109" s="178"/>
      <c r="BQ109" s="178"/>
      <c r="BR109" s="178"/>
      <c r="BS109" s="178"/>
      <c r="BT109" s="178"/>
      <c r="BU109" s="178"/>
      <c r="BV109" s="178"/>
      <c r="BW109" s="178"/>
      <c r="BX109" s="178"/>
      <c r="BY109" s="178"/>
      <c r="BZ109" s="178"/>
      <c r="CA109" s="178"/>
      <c r="CB109" s="178"/>
      <c r="CC109" s="178"/>
      <c r="CD109" s="178"/>
      <c r="CE109" s="178"/>
      <c r="CF109" s="178"/>
      <c r="CG109" s="178"/>
      <c r="CH109" s="178"/>
      <c r="CI109" s="178"/>
      <c r="CJ109" s="178"/>
      <c r="CK109" s="178"/>
      <c r="CL109" s="178"/>
      <c r="CM109" s="178"/>
      <c r="CN109" s="178"/>
      <c r="CO109" s="178"/>
      <c r="CP109" s="178"/>
      <c r="CQ109" s="178"/>
      <c r="CR109" s="178"/>
      <c r="CS109" s="178"/>
      <c r="CT109" s="178"/>
      <c r="CU109" s="178"/>
      <c r="CV109" s="178"/>
      <c r="CW109" s="178"/>
      <c r="CX109" s="178"/>
      <c r="CY109" s="178"/>
      <c r="CZ109" s="178"/>
      <c r="DA109" s="178"/>
      <c r="DB109" s="178"/>
      <c r="DC109" s="178"/>
      <c r="DD109" s="178"/>
      <c r="DE109" s="178"/>
      <c r="DF109" s="178"/>
      <c r="DG109" s="178"/>
      <c r="DH109" s="178"/>
      <c r="DI109" s="178"/>
      <c r="DJ109" s="178"/>
      <c r="DK109" s="178"/>
      <c r="DL109" s="178"/>
      <c r="DM109" s="178"/>
      <c r="DN109" s="178"/>
      <c r="DO109" s="178"/>
      <c r="DP109" s="178"/>
      <c r="DQ109" s="178"/>
      <c r="DR109" s="178"/>
      <c r="DS109" s="178"/>
      <c r="DT109" s="178"/>
      <c r="DU109" s="178"/>
      <c r="DV109" s="178"/>
      <c r="DW109" s="178"/>
      <c r="DX109" s="178"/>
      <c r="DY109" s="178"/>
      <c r="DZ109" s="178"/>
      <c r="EA109" s="178"/>
      <c r="EB109" s="178"/>
      <c r="EC109" s="178"/>
      <c r="ED109" s="178"/>
      <c r="EE109" s="178"/>
      <c r="EF109" s="178"/>
      <c r="EG109" s="178"/>
      <c r="EH109" s="178"/>
      <c r="EI109" s="178"/>
      <c r="EJ109" s="178"/>
    </row>
    <row r="110" spans="26:140">
      <c r="Z110" s="178"/>
      <c r="AA110" s="178"/>
      <c r="AB110" s="178"/>
      <c r="AC110" s="178"/>
      <c r="AD110" s="178"/>
      <c r="AE110" s="178"/>
      <c r="AF110" s="178"/>
      <c r="AG110" s="178"/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  <c r="BI110" s="178"/>
      <c r="BJ110" s="178"/>
      <c r="BK110" s="178"/>
      <c r="BL110" s="178"/>
      <c r="BM110" s="178"/>
      <c r="BN110" s="178"/>
      <c r="BO110" s="178"/>
      <c r="BP110" s="178"/>
      <c r="BQ110" s="178"/>
      <c r="BR110" s="178"/>
      <c r="BS110" s="178"/>
      <c r="BT110" s="178"/>
      <c r="BU110" s="178"/>
      <c r="BV110" s="178"/>
      <c r="BW110" s="178"/>
      <c r="BX110" s="178"/>
      <c r="BY110" s="178"/>
      <c r="BZ110" s="178"/>
      <c r="CA110" s="178"/>
      <c r="CB110" s="178"/>
      <c r="CC110" s="178"/>
      <c r="CD110" s="178"/>
      <c r="CE110" s="178"/>
      <c r="CF110" s="178"/>
      <c r="CG110" s="178"/>
      <c r="CH110" s="178"/>
      <c r="CI110" s="178"/>
      <c r="CJ110" s="178"/>
      <c r="CK110" s="178"/>
      <c r="CL110" s="178"/>
      <c r="CM110" s="178"/>
      <c r="CN110" s="178"/>
      <c r="CO110" s="178"/>
      <c r="CP110" s="178"/>
      <c r="CQ110" s="178"/>
      <c r="CR110" s="178"/>
      <c r="CS110" s="178"/>
      <c r="CT110" s="178"/>
      <c r="CU110" s="178"/>
      <c r="CV110" s="178"/>
      <c r="CW110" s="178"/>
      <c r="CX110" s="178"/>
      <c r="CY110" s="178"/>
      <c r="CZ110" s="178"/>
      <c r="DA110" s="178"/>
      <c r="DB110" s="178"/>
      <c r="DC110" s="178"/>
      <c r="DD110" s="178"/>
      <c r="DE110" s="178"/>
      <c r="DF110" s="178"/>
      <c r="DG110" s="178"/>
      <c r="DH110" s="178"/>
      <c r="DI110" s="178"/>
      <c r="DJ110" s="178"/>
      <c r="DK110" s="178"/>
      <c r="DL110" s="178"/>
      <c r="DM110" s="178"/>
      <c r="DN110" s="178"/>
      <c r="DO110" s="178"/>
      <c r="DP110" s="178"/>
      <c r="DQ110" s="178"/>
      <c r="DR110" s="178"/>
      <c r="DS110" s="178"/>
      <c r="DT110" s="178"/>
      <c r="DU110" s="178"/>
      <c r="DV110" s="178"/>
      <c r="DW110" s="178"/>
      <c r="DX110" s="178"/>
      <c r="DY110" s="178"/>
      <c r="DZ110" s="178"/>
      <c r="EA110" s="178"/>
      <c r="EB110" s="178"/>
      <c r="EC110" s="178"/>
      <c r="ED110" s="178"/>
      <c r="EE110" s="178"/>
      <c r="EF110" s="178"/>
      <c r="EG110" s="178"/>
      <c r="EH110" s="178"/>
      <c r="EI110" s="178"/>
      <c r="EJ110" s="178"/>
    </row>
    <row r="111" spans="26:140">
      <c r="Z111" s="178"/>
      <c r="AA111" s="178"/>
      <c r="AB111" s="178"/>
      <c r="AC111" s="178"/>
      <c r="AD111" s="178"/>
      <c r="AE111" s="178"/>
      <c r="AF111" s="178"/>
      <c r="AG111" s="178"/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  <c r="BI111" s="178"/>
      <c r="BJ111" s="178"/>
      <c r="BK111" s="178"/>
      <c r="BL111" s="178"/>
      <c r="BM111" s="178"/>
      <c r="BN111" s="178"/>
      <c r="BO111" s="178"/>
      <c r="BP111" s="178"/>
      <c r="BQ111" s="178"/>
      <c r="BR111" s="178"/>
      <c r="BS111" s="178"/>
      <c r="BT111" s="178"/>
      <c r="BU111" s="178"/>
      <c r="BV111" s="178"/>
      <c r="BW111" s="178"/>
      <c r="BX111" s="178"/>
      <c r="BY111" s="178"/>
      <c r="BZ111" s="178"/>
      <c r="CA111" s="178"/>
      <c r="CB111" s="178"/>
      <c r="CC111" s="178"/>
      <c r="CD111" s="178"/>
      <c r="CE111" s="178"/>
      <c r="CF111" s="178"/>
      <c r="CG111" s="178"/>
      <c r="CH111" s="178"/>
      <c r="CI111" s="178"/>
      <c r="CJ111" s="178"/>
      <c r="CK111" s="178"/>
      <c r="CL111" s="178"/>
      <c r="CM111" s="178"/>
      <c r="CN111" s="178"/>
      <c r="CO111" s="178"/>
      <c r="CP111" s="178"/>
      <c r="CQ111" s="178"/>
      <c r="CR111" s="178"/>
      <c r="CS111" s="178"/>
      <c r="CT111" s="178"/>
      <c r="CU111" s="178"/>
      <c r="CV111" s="178"/>
      <c r="CW111" s="178"/>
      <c r="CX111" s="178"/>
      <c r="CY111" s="178"/>
      <c r="CZ111" s="178"/>
      <c r="DA111" s="178"/>
      <c r="DB111" s="178"/>
      <c r="DC111" s="178"/>
      <c r="DD111" s="178"/>
      <c r="DE111" s="178"/>
      <c r="DF111" s="178"/>
      <c r="DG111" s="178"/>
      <c r="DH111" s="178"/>
      <c r="DI111" s="178"/>
      <c r="DJ111" s="178"/>
      <c r="DK111" s="178"/>
      <c r="DL111" s="178"/>
      <c r="DM111" s="178"/>
      <c r="DN111" s="178"/>
      <c r="DO111" s="178"/>
      <c r="DP111" s="178"/>
      <c r="DQ111" s="178"/>
      <c r="DR111" s="178"/>
      <c r="DS111" s="178"/>
      <c r="DT111" s="178"/>
      <c r="DU111" s="178"/>
      <c r="DV111" s="178"/>
      <c r="DW111" s="178"/>
      <c r="DX111" s="178"/>
      <c r="DY111" s="178"/>
      <c r="DZ111" s="178"/>
      <c r="EA111" s="178"/>
      <c r="EB111" s="178"/>
      <c r="EC111" s="178"/>
      <c r="ED111" s="178"/>
      <c r="EE111" s="178"/>
      <c r="EF111" s="178"/>
      <c r="EG111" s="178"/>
      <c r="EH111" s="178"/>
      <c r="EI111" s="178"/>
      <c r="EJ111" s="178"/>
    </row>
    <row r="112" spans="26:140">
      <c r="Z112" s="178"/>
      <c r="AA112" s="178"/>
      <c r="AB112" s="178"/>
      <c r="AC112" s="178"/>
      <c r="AD112" s="178"/>
      <c r="AE112" s="178"/>
      <c r="AF112" s="178"/>
      <c r="AG112" s="178"/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  <c r="BI112" s="178"/>
      <c r="BJ112" s="178"/>
      <c r="BK112" s="178"/>
      <c r="BL112" s="178"/>
      <c r="BM112" s="178"/>
      <c r="BN112" s="178"/>
      <c r="BO112" s="178"/>
      <c r="BP112" s="178"/>
      <c r="BQ112" s="178"/>
      <c r="BR112" s="178"/>
      <c r="BS112" s="178"/>
      <c r="BT112" s="178"/>
      <c r="BU112" s="178"/>
      <c r="BV112" s="178"/>
      <c r="BW112" s="178"/>
      <c r="BX112" s="178"/>
      <c r="BY112" s="178"/>
      <c r="BZ112" s="178"/>
      <c r="CA112" s="178"/>
      <c r="CB112" s="178"/>
      <c r="CC112" s="178"/>
      <c r="CD112" s="178"/>
      <c r="CE112" s="178"/>
      <c r="CF112" s="178"/>
      <c r="CG112" s="178"/>
      <c r="CH112" s="178"/>
      <c r="CI112" s="178"/>
      <c r="CJ112" s="178"/>
      <c r="CK112" s="178"/>
      <c r="CL112" s="178"/>
      <c r="CM112" s="178"/>
      <c r="CN112" s="178"/>
      <c r="CO112" s="178"/>
      <c r="CP112" s="178"/>
      <c r="CQ112" s="178"/>
      <c r="CR112" s="178"/>
      <c r="CS112" s="178"/>
      <c r="CT112" s="178"/>
      <c r="CU112" s="178"/>
      <c r="CV112" s="178"/>
      <c r="CW112" s="178"/>
      <c r="CX112" s="178"/>
      <c r="CY112" s="178"/>
      <c r="CZ112" s="178"/>
      <c r="DA112" s="178"/>
      <c r="DB112" s="178"/>
      <c r="DC112" s="178"/>
      <c r="DD112" s="178"/>
      <c r="DE112" s="178"/>
      <c r="DF112" s="178"/>
      <c r="DG112" s="178"/>
      <c r="DH112" s="178"/>
      <c r="DI112" s="178"/>
      <c r="DJ112" s="178"/>
      <c r="DK112" s="178"/>
      <c r="DL112" s="178"/>
      <c r="DM112" s="178"/>
      <c r="DN112" s="178"/>
      <c r="DO112" s="178"/>
      <c r="DP112" s="178"/>
      <c r="DQ112" s="178"/>
      <c r="DR112" s="178"/>
      <c r="DS112" s="178"/>
      <c r="DT112" s="178"/>
      <c r="DU112" s="178"/>
      <c r="DV112" s="178"/>
      <c r="DW112" s="178"/>
      <c r="DX112" s="178"/>
      <c r="DY112" s="178"/>
      <c r="DZ112" s="178"/>
      <c r="EA112" s="178"/>
      <c r="EB112" s="178"/>
      <c r="EC112" s="178"/>
      <c r="ED112" s="178"/>
      <c r="EE112" s="178"/>
      <c r="EF112" s="178"/>
      <c r="EG112" s="178"/>
      <c r="EH112" s="178"/>
      <c r="EI112" s="178"/>
      <c r="EJ112" s="178"/>
    </row>
    <row r="113" spans="26:140"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  <c r="BM113" s="178"/>
      <c r="BN113" s="178"/>
      <c r="BO113" s="178"/>
      <c r="BP113" s="178"/>
      <c r="BQ113" s="178"/>
      <c r="BR113" s="178"/>
      <c r="BS113" s="178"/>
      <c r="BT113" s="178"/>
      <c r="BU113" s="178"/>
      <c r="BV113" s="178"/>
      <c r="BW113" s="178"/>
      <c r="BX113" s="178"/>
      <c r="BY113" s="178"/>
      <c r="BZ113" s="178"/>
      <c r="CA113" s="178"/>
      <c r="CB113" s="178"/>
      <c r="CC113" s="178"/>
      <c r="CD113" s="178"/>
      <c r="CE113" s="178"/>
      <c r="CF113" s="178"/>
      <c r="CG113" s="178"/>
      <c r="CH113" s="178"/>
      <c r="CI113" s="178"/>
      <c r="CJ113" s="178"/>
      <c r="CK113" s="178"/>
      <c r="CL113" s="178"/>
      <c r="CM113" s="178"/>
      <c r="CN113" s="178"/>
      <c r="CO113" s="178"/>
      <c r="CP113" s="178"/>
      <c r="CQ113" s="178"/>
      <c r="CR113" s="178"/>
      <c r="CS113" s="178"/>
      <c r="CT113" s="178"/>
      <c r="CU113" s="178"/>
      <c r="CV113" s="178"/>
      <c r="CW113" s="178"/>
      <c r="CX113" s="178"/>
      <c r="CY113" s="178"/>
      <c r="CZ113" s="178"/>
      <c r="DA113" s="178"/>
      <c r="DB113" s="178"/>
      <c r="DC113" s="178"/>
      <c r="DD113" s="178"/>
      <c r="DE113" s="178"/>
      <c r="DF113" s="178"/>
      <c r="DG113" s="178"/>
      <c r="DH113" s="178"/>
      <c r="DI113" s="178"/>
      <c r="DJ113" s="178"/>
      <c r="DK113" s="178"/>
      <c r="DL113" s="178"/>
      <c r="DM113" s="178"/>
      <c r="DN113" s="178"/>
      <c r="DO113" s="178"/>
      <c r="DP113" s="178"/>
      <c r="DQ113" s="178"/>
      <c r="DR113" s="178"/>
      <c r="DS113" s="178"/>
      <c r="DT113" s="178"/>
      <c r="DU113" s="178"/>
      <c r="DV113" s="178"/>
      <c r="DW113" s="178"/>
      <c r="DX113" s="178"/>
      <c r="DY113" s="178"/>
      <c r="DZ113" s="178"/>
      <c r="EA113" s="178"/>
      <c r="EB113" s="178"/>
      <c r="EC113" s="178"/>
      <c r="ED113" s="178"/>
      <c r="EE113" s="178"/>
      <c r="EF113" s="178"/>
      <c r="EG113" s="178"/>
      <c r="EH113" s="178"/>
      <c r="EI113" s="178"/>
      <c r="EJ113" s="178"/>
    </row>
    <row r="114" spans="26:140">
      <c r="Z114" s="178"/>
      <c r="AA114" s="178"/>
      <c r="AB114" s="178"/>
      <c r="AC114" s="178"/>
      <c r="AD114" s="178"/>
      <c r="AE114" s="178"/>
      <c r="AF114" s="178"/>
      <c r="AG114" s="178"/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  <c r="BI114" s="178"/>
      <c r="BJ114" s="178"/>
      <c r="BK114" s="178"/>
      <c r="BL114" s="178"/>
      <c r="BM114" s="178"/>
      <c r="BN114" s="178"/>
      <c r="BO114" s="178"/>
      <c r="BP114" s="178"/>
      <c r="BQ114" s="178"/>
      <c r="BR114" s="178"/>
      <c r="BS114" s="178"/>
      <c r="BT114" s="178"/>
      <c r="BU114" s="178"/>
      <c r="BV114" s="178"/>
      <c r="BW114" s="178"/>
      <c r="BX114" s="178"/>
      <c r="BY114" s="178"/>
      <c r="BZ114" s="178"/>
      <c r="CA114" s="178"/>
      <c r="CB114" s="178"/>
      <c r="CC114" s="178"/>
      <c r="CD114" s="178"/>
      <c r="CE114" s="178"/>
      <c r="CF114" s="178"/>
      <c r="CG114" s="178"/>
      <c r="CH114" s="178"/>
      <c r="CI114" s="178"/>
      <c r="CJ114" s="178"/>
      <c r="CK114" s="178"/>
      <c r="CL114" s="178"/>
      <c r="CM114" s="178"/>
      <c r="CN114" s="178"/>
      <c r="CO114" s="178"/>
      <c r="CP114" s="178"/>
      <c r="CQ114" s="178"/>
      <c r="CR114" s="178"/>
      <c r="CS114" s="178"/>
      <c r="CT114" s="178"/>
      <c r="CU114" s="178"/>
      <c r="CV114" s="178"/>
      <c r="CW114" s="178"/>
      <c r="CX114" s="178"/>
      <c r="CY114" s="178"/>
      <c r="CZ114" s="178"/>
      <c r="DA114" s="178"/>
      <c r="DB114" s="178"/>
      <c r="DC114" s="178"/>
      <c r="DD114" s="178"/>
      <c r="DE114" s="178"/>
      <c r="DF114" s="178"/>
      <c r="DG114" s="178"/>
      <c r="DH114" s="178"/>
      <c r="DI114" s="178"/>
      <c r="DJ114" s="178"/>
      <c r="DK114" s="178"/>
      <c r="DL114" s="178"/>
      <c r="DM114" s="178"/>
      <c r="DN114" s="178"/>
      <c r="DO114" s="178"/>
      <c r="DP114" s="178"/>
      <c r="DQ114" s="178"/>
      <c r="DR114" s="178"/>
      <c r="DS114" s="178"/>
      <c r="DT114" s="178"/>
      <c r="DU114" s="178"/>
      <c r="DV114" s="178"/>
      <c r="DW114" s="178"/>
      <c r="DX114" s="178"/>
      <c r="DY114" s="178"/>
      <c r="DZ114" s="178"/>
      <c r="EA114" s="178"/>
      <c r="EB114" s="178"/>
      <c r="EC114" s="178"/>
      <c r="ED114" s="178"/>
      <c r="EE114" s="178"/>
      <c r="EF114" s="178"/>
      <c r="EG114" s="178"/>
      <c r="EH114" s="178"/>
      <c r="EI114" s="178"/>
      <c r="EJ114" s="178"/>
    </row>
    <row r="115" spans="26:140">
      <c r="Z115" s="178"/>
      <c r="AA115" s="178"/>
      <c r="AB115" s="178"/>
      <c r="AC115" s="178"/>
      <c r="AD115" s="178"/>
      <c r="AE115" s="178"/>
      <c r="AF115" s="178"/>
      <c r="AG115" s="178"/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  <c r="BI115" s="178"/>
      <c r="BJ115" s="178"/>
      <c r="BK115" s="178"/>
      <c r="BL115" s="178"/>
      <c r="BM115" s="178"/>
      <c r="BN115" s="178"/>
      <c r="BO115" s="178"/>
      <c r="BP115" s="178"/>
      <c r="BQ115" s="178"/>
      <c r="BR115" s="178"/>
      <c r="BS115" s="178"/>
      <c r="BT115" s="178"/>
      <c r="BU115" s="178"/>
      <c r="BV115" s="178"/>
      <c r="BW115" s="178"/>
      <c r="BX115" s="178"/>
      <c r="BY115" s="178"/>
      <c r="BZ115" s="178"/>
      <c r="CA115" s="178"/>
      <c r="CB115" s="178"/>
      <c r="CC115" s="178"/>
      <c r="CD115" s="178"/>
      <c r="CE115" s="178"/>
      <c r="CF115" s="178"/>
      <c r="CG115" s="178"/>
      <c r="CH115" s="178"/>
      <c r="CI115" s="178"/>
      <c r="CJ115" s="178"/>
      <c r="CK115" s="178"/>
      <c r="CL115" s="178"/>
      <c r="CM115" s="178"/>
      <c r="CN115" s="178"/>
      <c r="CO115" s="178"/>
      <c r="CP115" s="178"/>
      <c r="CQ115" s="178"/>
      <c r="CR115" s="178"/>
      <c r="CS115" s="178"/>
      <c r="CT115" s="178"/>
      <c r="CU115" s="178"/>
      <c r="CV115" s="178"/>
      <c r="CW115" s="178"/>
      <c r="CX115" s="178"/>
      <c r="CY115" s="178"/>
      <c r="CZ115" s="178"/>
      <c r="DA115" s="178"/>
      <c r="DB115" s="178"/>
      <c r="DC115" s="178"/>
      <c r="DD115" s="178"/>
      <c r="DE115" s="178"/>
      <c r="DF115" s="178"/>
      <c r="DG115" s="178"/>
      <c r="DH115" s="178"/>
      <c r="DI115" s="178"/>
      <c r="DJ115" s="178"/>
      <c r="DK115" s="178"/>
      <c r="DL115" s="178"/>
      <c r="DM115" s="178"/>
      <c r="DN115" s="178"/>
      <c r="DO115" s="178"/>
      <c r="DP115" s="178"/>
      <c r="DQ115" s="178"/>
      <c r="DR115" s="178"/>
      <c r="DS115" s="178"/>
      <c r="DT115" s="178"/>
      <c r="DU115" s="178"/>
      <c r="DV115" s="178"/>
      <c r="DW115" s="178"/>
      <c r="DX115" s="178"/>
      <c r="DY115" s="178"/>
      <c r="DZ115" s="178"/>
      <c r="EA115" s="178"/>
      <c r="EB115" s="178"/>
      <c r="EC115" s="178"/>
      <c r="ED115" s="178"/>
      <c r="EE115" s="178"/>
      <c r="EF115" s="178"/>
      <c r="EG115" s="178"/>
      <c r="EH115" s="178"/>
      <c r="EI115" s="178"/>
      <c r="EJ115" s="178"/>
    </row>
    <row r="116" spans="26:140">
      <c r="Z116" s="178"/>
      <c r="AA116" s="178"/>
      <c r="AB116" s="178"/>
      <c r="AC116" s="178"/>
      <c r="AD116" s="178"/>
      <c r="AE116" s="178"/>
      <c r="AF116" s="178"/>
      <c r="AG116" s="178"/>
      <c r="AH116" s="178"/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  <c r="BI116" s="178"/>
      <c r="BJ116" s="178"/>
      <c r="BK116" s="178"/>
      <c r="BL116" s="178"/>
      <c r="BM116" s="178"/>
      <c r="BN116" s="178"/>
      <c r="BO116" s="178"/>
      <c r="BP116" s="178"/>
      <c r="BQ116" s="178"/>
      <c r="BR116" s="178"/>
      <c r="BS116" s="178"/>
      <c r="BT116" s="178"/>
      <c r="BU116" s="178"/>
      <c r="BV116" s="178"/>
      <c r="BW116" s="178"/>
      <c r="BX116" s="178"/>
      <c r="BY116" s="178"/>
      <c r="BZ116" s="178"/>
      <c r="CA116" s="178"/>
      <c r="CB116" s="178"/>
      <c r="CC116" s="178"/>
      <c r="CD116" s="178"/>
      <c r="CE116" s="178"/>
      <c r="CF116" s="178"/>
      <c r="CG116" s="178"/>
      <c r="CH116" s="178"/>
      <c r="CI116" s="178"/>
      <c r="CJ116" s="178"/>
      <c r="CK116" s="178"/>
      <c r="CL116" s="178"/>
      <c r="CM116" s="178"/>
      <c r="CN116" s="178"/>
      <c r="CO116" s="178"/>
      <c r="CP116" s="178"/>
      <c r="CQ116" s="178"/>
      <c r="CR116" s="178"/>
      <c r="CS116" s="178"/>
      <c r="CT116" s="178"/>
      <c r="CU116" s="178"/>
      <c r="CV116" s="178"/>
      <c r="CW116" s="178"/>
      <c r="CX116" s="178"/>
      <c r="CY116" s="178"/>
      <c r="CZ116" s="178"/>
      <c r="DA116" s="178"/>
      <c r="DB116" s="178"/>
      <c r="DC116" s="178"/>
      <c r="DD116" s="178"/>
      <c r="DE116" s="178"/>
      <c r="DF116" s="178"/>
      <c r="DG116" s="178"/>
      <c r="DH116" s="178"/>
      <c r="DI116" s="178"/>
      <c r="DJ116" s="178"/>
      <c r="DK116" s="178"/>
      <c r="DL116" s="178"/>
      <c r="DM116" s="178"/>
      <c r="DN116" s="178"/>
      <c r="DO116" s="178"/>
      <c r="DP116" s="178"/>
      <c r="DQ116" s="178"/>
      <c r="DR116" s="178"/>
      <c r="DS116" s="178"/>
      <c r="DT116" s="178"/>
      <c r="DU116" s="178"/>
      <c r="DV116" s="178"/>
      <c r="DW116" s="178"/>
      <c r="DX116" s="178"/>
      <c r="DY116" s="178"/>
      <c r="DZ116" s="178"/>
      <c r="EA116" s="178"/>
      <c r="EB116" s="178"/>
      <c r="EC116" s="178"/>
      <c r="ED116" s="178"/>
      <c r="EE116" s="178"/>
      <c r="EF116" s="178"/>
      <c r="EG116" s="178"/>
      <c r="EH116" s="178"/>
      <c r="EI116" s="178"/>
      <c r="EJ116" s="178"/>
    </row>
    <row r="117" spans="26:140">
      <c r="Z117" s="178"/>
      <c r="AA117" s="178"/>
      <c r="AB117" s="178"/>
      <c r="AC117" s="178"/>
      <c r="AD117" s="178"/>
      <c r="AE117" s="178"/>
      <c r="AF117" s="178"/>
      <c r="AG117" s="178"/>
      <c r="AH117" s="178"/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  <c r="BI117" s="178"/>
      <c r="BJ117" s="178"/>
      <c r="BK117" s="178"/>
      <c r="BL117" s="178"/>
      <c r="BM117" s="178"/>
      <c r="BN117" s="178"/>
      <c r="BO117" s="178"/>
      <c r="BP117" s="178"/>
      <c r="BQ117" s="178"/>
      <c r="BR117" s="178"/>
      <c r="BS117" s="178"/>
      <c r="BT117" s="178"/>
      <c r="BU117" s="178"/>
      <c r="BV117" s="178"/>
      <c r="BW117" s="178"/>
      <c r="BX117" s="178"/>
      <c r="BY117" s="178"/>
      <c r="BZ117" s="178"/>
      <c r="CA117" s="178"/>
      <c r="CB117" s="178"/>
      <c r="CC117" s="178"/>
      <c r="CD117" s="178"/>
      <c r="CE117" s="178"/>
      <c r="CF117" s="178"/>
      <c r="CG117" s="178"/>
      <c r="CH117" s="178"/>
      <c r="CI117" s="178"/>
      <c r="CJ117" s="178"/>
      <c r="CK117" s="178"/>
      <c r="CL117" s="178"/>
      <c r="CM117" s="178"/>
      <c r="CN117" s="178"/>
      <c r="CO117" s="178"/>
      <c r="CP117" s="178"/>
      <c r="CQ117" s="178"/>
      <c r="CR117" s="178"/>
      <c r="CS117" s="178"/>
      <c r="CT117" s="178"/>
      <c r="CU117" s="178"/>
      <c r="CV117" s="178"/>
      <c r="CW117" s="178"/>
      <c r="CX117" s="178"/>
      <c r="CY117" s="178"/>
      <c r="CZ117" s="178"/>
      <c r="DA117" s="178"/>
      <c r="DB117" s="178"/>
      <c r="DC117" s="178"/>
      <c r="DD117" s="178"/>
      <c r="DE117" s="178"/>
      <c r="DF117" s="178"/>
      <c r="DG117" s="178"/>
      <c r="DH117" s="178"/>
      <c r="DI117" s="178"/>
      <c r="DJ117" s="178"/>
      <c r="DK117" s="178"/>
      <c r="DL117" s="178"/>
      <c r="DM117" s="178"/>
      <c r="DN117" s="178"/>
      <c r="DO117" s="178"/>
      <c r="DP117" s="178"/>
      <c r="DQ117" s="178"/>
      <c r="DR117" s="178"/>
      <c r="DS117" s="178"/>
      <c r="DT117" s="178"/>
      <c r="DU117" s="178"/>
      <c r="DV117" s="178"/>
      <c r="DW117" s="178"/>
      <c r="DX117" s="178"/>
      <c r="DY117" s="178"/>
      <c r="DZ117" s="178"/>
      <c r="EA117" s="178"/>
      <c r="EB117" s="178"/>
      <c r="EC117" s="178"/>
      <c r="ED117" s="178"/>
      <c r="EE117" s="178"/>
      <c r="EF117" s="178"/>
      <c r="EG117" s="178"/>
      <c r="EH117" s="178"/>
      <c r="EI117" s="178"/>
      <c r="EJ117" s="178"/>
    </row>
    <row r="118" spans="26:140">
      <c r="Z118" s="178"/>
      <c r="AA118" s="178"/>
      <c r="AB118" s="178"/>
      <c r="AC118" s="178"/>
      <c r="AD118" s="178"/>
      <c r="AE118" s="178"/>
      <c r="AF118" s="178"/>
      <c r="AG118" s="178"/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  <c r="BI118" s="178"/>
      <c r="BJ118" s="178"/>
      <c r="BK118" s="178"/>
      <c r="BL118" s="178"/>
      <c r="BM118" s="178"/>
      <c r="BN118" s="178"/>
      <c r="BO118" s="178"/>
      <c r="BP118" s="178"/>
      <c r="BQ118" s="178"/>
      <c r="BR118" s="178"/>
      <c r="BS118" s="178"/>
      <c r="BT118" s="178"/>
      <c r="BU118" s="178"/>
      <c r="BV118" s="178"/>
      <c r="BW118" s="178"/>
      <c r="BX118" s="178"/>
      <c r="BY118" s="178"/>
      <c r="BZ118" s="178"/>
      <c r="CA118" s="178"/>
      <c r="CB118" s="178"/>
      <c r="CC118" s="178"/>
      <c r="CD118" s="178"/>
      <c r="CE118" s="178"/>
      <c r="CF118" s="178"/>
      <c r="CG118" s="178"/>
      <c r="CH118" s="178"/>
      <c r="CI118" s="178"/>
      <c r="CJ118" s="178"/>
      <c r="CK118" s="178"/>
      <c r="CL118" s="178"/>
      <c r="CM118" s="178"/>
      <c r="CN118" s="178"/>
      <c r="CO118" s="178"/>
      <c r="CP118" s="178"/>
      <c r="CQ118" s="178"/>
      <c r="CR118" s="178"/>
      <c r="CS118" s="178"/>
      <c r="CT118" s="178"/>
      <c r="CU118" s="178"/>
      <c r="CV118" s="178"/>
      <c r="CW118" s="178"/>
      <c r="CX118" s="178"/>
      <c r="CY118" s="178"/>
      <c r="CZ118" s="178"/>
      <c r="DA118" s="178"/>
      <c r="DB118" s="178"/>
      <c r="DC118" s="178"/>
      <c r="DD118" s="178"/>
      <c r="DE118" s="178"/>
      <c r="DF118" s="178"/>
      <c r="DG118" s="178"/>
      <c r="DH118" s="178"/>
      <c r="DI118" s="178"/>
      <c r="DJ118" s="178"/>
      <c r="DK118" s="178"/>
      <c r="DL118" s="178"/>
      <c r="DM118" s="178"/>
      <c r="DN118" s="178"/>
      <c r="DO118" s="178"/>
      <c r="DP118" s="178"/>
      <c r="DQ118" s="178"/>
      <c r="DR118" s="178"/>
      <c r="DS118" s="178"/>
      <c r="DT118" s="178"/>
      <c r="DU118" s="178"/>
      <c r="DV118" s="178"/>
      <c r="DW118" s="178"/>
      <c r="DX118" s="178"/>
      <c r="DY118" s="178"/>
      <c r="DZ118" s="178"/>
      <c r="EA118" s="178"/>
      <c r="EB118" s="178"/>
      <c r="EC118" s="178"/>
      <c r="ED118" s="178"/>
      <c r="EE118" s="178"/>
      <c r="EF118" s="178"/>
      <c r="EG118" s="178"/>
      <c r="EH118" s="178"/>
      <c r="EI118" s="178"/>
      <c r="EJ118" s="178"/>
    </row>
    <row r="119" spans="26:140">
      <c r="Z119" s="178"/>
      <c r="AA119" s="178"/>
      <c r="AB119" s="178"/>
      <c r="AC119" s="178"/>
      <c r="AD119" s="178"/>
      <c r="AE119" s="178"/>
      <c r="AF119" s="178"/>
      <c r="AG119" s="178"/>
      <c r="AH119" s="178"/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  <c r="BI119" s="178"/>
      <c r="BJ119" s="178"/>
      <c r="BK119" s="178"/>
      <c r="BL119" s="178"/>
      <c r="BM119" s="178"/>
      <c r="BN119" s="178"/>
      <c r="BO119" s="178"/>
      <c r="BP119" s="178"/>
      <c r="BQ119" s="178"/>
      <c r="BR119" s="178"/>
      <c r="BS119" s="178"/>
      <c r="BT119" s="178"/>
      <c r="BU119" s="178"/>
      <c r="BV119" s="178"/>
      <c r="BW119" s="178"/>
      <c r="BX119" s="178"/>
      <c r="BY119" s="178"/>
      <c r="BZ119" s="178"/>
      <c r="CA119" s="178"/>
      <c r="CB119" s="178"/>
      <c r="CC119" s="178"/>
      <c r="CD119" s="178"/>
      <c r="CE119" s="178"/>
      <c r="CF119" s="178"/>
      <c r="CG119" s="178"/>
      <c r="CH119" s="178"/>
      <c r="CI119" s="178"/>
      <c r="CJ119" s="178"/>
      <c r="CK119" s="178"/>
      <c r="CL119" s="178"/>
      <c r="CM119" s="178"/>
      <c r="CN119" s="178"/>
      <c r="CO119" s="178"/>
      <c r="CP119" s="178"/>
      <c r="CQ119" s="178"/>
      <c r="CR119" s="178"/>
      <c r="CS119" s="178"/>
      <c r="CT119" s="178"/>
      <c r="CU119" s="178"/>
      <c r="CV119" s="178"/>
      <c r="CW119" s="178"/>
      <c r="CX119" s="178"/>
      <c r="CY119" s="178"/>
      <c r="CZ119" s="178"/>
      <c r="DA119" s="178"/>
      <c r="DB119" s="178"/>
      <c r="DC119" s="178"/>
      <c r="DD119" s="178"/>
      <c r="DE119" s="178"/>
      <c r="DF119" s="178"/>
      <c r="DG119" s="178"/>
      <c r="DH119" s="178"/>
      <c r="DI119" s="178"/>
      <c r="DJ119" s="178"/>
      <c r="DK119" s="178"/>
      <c r="DL119" s="178"/>
      <c r="DM119" s="178"/>
      <c r="DN119" s="178"/>
      <c r="DO119" s="178"/>
      <c r="DP119" s="178"/>
      <c r="DQ119" s="178"/>
      <c r="DR119" s="178"/>
      <c r="DS119" s="178"/>
      <c r="DT119" s="178"/>
      <c r="DU119" s="178"/>
      <c r="DV119" s="178"/>
      <c r="DW119" s="178"/>
      <c r="DX119" s="178"/>
      <c r="DY119" s="178"/>
      <c r="DZ119" s="178"/>
      <c r="EA119" s="178"/>
      <c r="EB119" s="178"/>
      <c r="EC119" s="178"/>
      <c r="ED119" s="178"/>
      <c r="EE119" s="178"/>
      <c r="EF119" s="178"/>
      <c r="EG119" s="178"/>
      <c r="EH119" s="178"/>
      <c r="EI119" s="178"/>
      <c r="EJ119" s="178"/>
    </row>
    <row r="120" spans="26:140">
      <c r="Z120" s="178"/>
      <c r="AA120" s="178"/>
      <c r="AB120" s="178"/>
      <c r="AC120" s="178"/>
      <c r="AD120" s="178"/>
      <c r="AE120" s="178"/>
      <c r="AF120" s="178"/>
      <c r="AG120" s="178"/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  <c r="BI120" s="178"/>
      <c r="BJ120" s="178"/>
      <c r="BK120" s="178"/>
      <c r="BL120" s="178"/>
      <c r="BM120" s="178"/>
      <c r="BN120" s="178"/>
      <c r="BO120" s="178"/>
      <c r="BP120" s="178"/>
      <c r="BQ120" s="178"/>
      <c r="BR120" s="178"/>
      <c r="BS120" s="178"/>
      <c r="BT120" s="178"/>
      <c r="BU120" s="178"/>
      <c r="BV120" s="178"/>
      <c r="BW120" s="178"/>
      <c r="BX120" s="178"/>
      <c r="BY120" s="178"/>
      <c r="BZ120" s="178"/>
      <c r="CA120" s="178"/>
      <c r="CB120" s="178"/>
      <c r="CC120" s="178"/>
      <c r="CD120" s="178"/>
      <c r="CE120" s="178"/>
      <c r="CF120" s="178"/>
      <c r="CG120" s="178"/>
      <c r="CH120" s="178"/>
      <c r="CI120" s="178"/>
      <c r="CJ120" s="178"/>
      <c r="CK120" s="178"/>
      <c r="CL120" s="178"/>
      <c r="CM120" s="178"/>
      <c r="CN120" s="178"/>
      <c r="CO120" s="178"/>
      <c r="CP120" s="178"/>
      <c r="CQ120" s="178"/>
      <c r="CR120" s="178"/>
      <c r="CS120" s="178"/>
      <c r="CT120" s="178"/>
      <c r="CU120" s="178"/>
      <c r="CV120" s="178"/>
      <c r="CW120" s="178"/>
      <c r="CX120" s="178"/>
      <c r="CY120" s="178"/>
      <c r="CZ120" s="178"/>
      <c r="DA120" s="178"/>
      <c r="DB120" s="178"/>
      <c r="DC120" s="178"/>
      <c r="DD120" s="178"/>
      <c r="DE120" s="178"/>
      <c r="DF120" s="178"/>
      <c r="DG120" s="178"/>
      <c r="DH120" s="178"/>
      <c r="DI120" s="178"/>
      <c r="DJ120" s="178"/>
      <c r="DK120" s="178"/>
      <c r="DL120" s="178"/>
      <c r="DM120" s="178"/>
      <c r="DN120" s="178"/>
      <c r="DO120" s="178"/>
      <c r="DP120" s="178"/>
      <c r="DQ120" s="178"/>
      <c r="DR120" s="178"/>
      <c r="DS120" s="178"/>
      <c r="DT120" s="178"/>
      <c r="DU120" s="178"/>
      <c r="DV120" s="178"/>
      <c r="DW120" s="178"/>
      <c r="DX120" s="178"/>
      <c r="DY120" s="178"/>
      <c r="DZ120" s="178"/>
      <c r="EA120" s="178"/>
      <c r="EB120" s="178"/>
      <c r="EC120" s="178"/>
      <c r="ED120" s="178"/>
      <c r="EE120" s="178"/>
      <c r="EF120" s="178"/>
      <c r="EG120" s="178"/>
      <c r="EH120" s="178"/>
      <c r="EI120" s="178"/>
      <c r="EJ120" s="178"/>
    </row>
    <row r="121" spans="26:140"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  <c r="BI121" s="178"/>
      <c r="BJ121" s="178"/>
      <c r="BK121" s="178"/>
      <c r="BL121" s="178"/>
      <c r="BM121" s="178"/>
      <c r="BN121" s="178"/>
      <c r="BO121" s="178"/>
      <c r="BP121" s="178"/>
      <c r="BQ121" s="178"/>
      <c r="BR121" s="178"/>
      <c r="BS121" s="178"/>
      <c r="BT121" s="178"/>
      <c r="BU121" s="178"/>
      <c r="BV121" s="178"/>
      <c r="BW121" s="178"/>
      <c r="BX121" s="178"/>
      <c r="BY121" s="178"/>
      <c r="BZ121" s="178"/>
      <c r="CA121" s="178"/>
      <c r="CB121" s="178"/>
      <c r="CC121" s="178"/>
      <c r="CD121" s="178"/>
      <c r="CE121" s="178"/>
      <c r="CF121" s="178"/>
      <c r="CG121" s="178"/>
      <c r="CH121" s="178"/>
      <c r="CI121" s="178"/>
      <c r="CJ121" s="178"/>
      <c r="CK121" s="178"/>
      <c r="CL121" s="178"/>
      <c r="CM121" s="178"/>
      <c r="CN121" s="178"/>
      <c r="CO121" s="178"/>
      <c r="CP121" s="178"/>
      <c r="CQ121" s="178"/>
      <c r="CR121" s="178"/>
      <c r="CS121" s="178"/>
      <c r="CT121" s="178"/>
      <c r="CU121" s="178"/>
      <c r="CV121" s="178"/>
      <c r="CW121" s="178"/>
      <c r="CX121" s="178"/>
      <c r="CY121" s="178"/>
      <c r="CZ121" s="178"/>
      <c r="DA121" s="178"/>
      <c r="DB121" s="178"/>
      <c r="DC121" s="178"/>
      <c r="DD121" s="178"/>
      <c r="DE121" s="178"/>
      <c r="DF121" s="178"/>
      <c r="DG121" s="178"/>
      <c r="DH121" s="178"/>
      <c r="DI121" s="178"/>
      <c r="DJ121" s="178"/>
      <c r="DK121" s="178"/>
      <c r="DL121" s="178"/>
      <c r="DM121" s="178"/>
      <c r="DN121" s="178"/>
      <c r="DO121" s="178"/>
      <c r="DP121" s="178"/>
      <c r="DQ121" s="178"/>
      <c r="DR121" s="178"/>
      <c r="DS121" s="178"/>
      <c r="DT121" s="178"/>
      <c r="DU121" s="178"/>
      <c r="DV121" s="178"/>
      <c r="DW121" s="178"/>
      <c r="DX121" s="178"/>
      <c r="DY121" s="178"/>
      <c r="DZ121" s="178"/>
      <c r="EA121" s="178"/>
      <c r="EB121" s="178"/>
      <c r="EC121" s="178"/>
      <c r="ED121" s="178"/>
      <c r="EE121" s="178"/>
      <c r="EF121" s="178"/>
      <c r="EG121" s="178"/>
      <c r="EH121" s="178"/>
      <c r="EI121" s="178"/>
      <c r="EJ121" s="178"/>
    </row>
    <row r="122" spans="26:140">
      <c r="Z122" s="178"/>
      <c r="AA122" s="178"/>
      <c r="AB122" s="178"/>
      <c r="AC122" s="178"/>
      <c r="AD122" s="178"/>
      <c r="AE122" s="178"/>
      <c r="AF122" s="178"/>
      <c r="AG122" s="178"/>
      <c r="AH122" s="178"/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  <c r="BI122" s="178"/>
      <c r="BJ122" s="178"/>
      <c r="BK122" s="178"/>
      <c r="BL122" s="178"/>
      <c r="BM122" s="178"/>
      <c r="BN122" s="178"/>
      <c r="BO122" s="178"/>
      <c r="BP122" s="178"/>
      <c r="BQ122" s="178"/>
      <c r="BR122" s="178"/>
      <c r="BS122" s="178"/>
      <c r="BT122" s="178"/>
      <c r="BU122" s="178"/>
      <c r="BV122" s="178"/>
      <c r="BW122" s="178"/>
      <c r="BX122" s="178"/>
      <c r="BY122" s="178"/>
      <c r="BZ122" s="178"/>
      <c r="CA122" s="178"/>
      <c r="CB122" s="178"/>
      <c r="CC122" s="178"/>
      <c r="CD122" s="178"/>
      <c r="CE122" s="178"/>
      <c r="CF122" s="178"/>
      <c r="CG122" s="178"/>
      <c r="CH122" s="178"/>
      <c r="CI122" s="178"/>
      <c r="CJ122" s="178"/>
      <c r="CK122" s="178"/>
      <c r="CL122" s="178"/>
      <c r="CM122" s="178"/>
      <c r="CN122" s="178"/>
      <c r="CO122" s="178"/>
      <c r="CP122" s="178"/>
      <c r="CQ122" s="178"/>
      <c r="CR122" s="178"/>
      <c r="CS122" s="178"/>
      <c r="CT122" s="178"/>
      <c r="CU122" s="178"/>
      <c r="CV122" s="178"/>
      <c r="CW122" s="178"/>
      <c r="CX122" s="178"/>
      <c r="CY122" s="178"/>
      <c r="CZ122" s="178"/>
      <c r="DA122" s="178"/>
      <c r="DB122" s="178"/>
      <c r="DC122" s="178"/>
      <c r="DD122" s="178"/>
      <c r="DE122" s="178"/>
      <c r="DF122" s="178"/>
      <c r="DG122" s="178"/>
      <c r="DH122" s="178"/>
      <c r="DI122" s="178"/>
      <c r="DJ122" s="178"/>
      <c r="DK122" s="178"/>
      <c r="DL122" s="178"/>
      <c r="DM122" s="178"/>
      <c r="DN122" s="178"/>
      <c r="DO122" s="178"/>
      <c r="DP122" s="178"/>
      <c r="DQ122" s="178"/>
      <c r="DR122" s="178"/>
      <c r="DS122" s="178"/>
      <c r="DT122" s="178"/>
      <c r="DU122" s="178"/>
      <c r="DV122" s="178"/>
      <c r="DW122" s="178"/>
      <c r="DX122" s="178"/>
      <c r="DY122" s="178"/>
      <c r="DZ122" s="178"/>
      <c r="EA122" s="178"/>
      <c r="EB122" s="178"/>
      <c r="EC122" s="178"/>
      <c r="ED122" s="178"/>
      <c r="EE122" s="178"/>
      <c r="EF122" s="178"/>
      <c r="EG122" s="178"/>
      <c r="EH122" s="178"/>
      <c r="EI122" s="178"/>
      <c r="EJ122" s="178"/>
    </row>
    <row r="123" spans="26:140">
      <c r="Z123" s="178"/>
      <c r="AA123" s="178"/>
      <c r="AB123" s="178"/>
      <c r="AC123" s="178"/>
      <c r="AD123" s="178"/>
      <c r="AE123" s="178"/>
      <c r="AF123" s="178"/>
      <c r="AG123" s="178"/>
      <c r="AH123" s="178"/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  <c r="BI123" s="178"/>
      <c r="BJ123" s="178"/>
      <c r="BK123" s="178"/>
      <c r="BL123" s="178"/>
      <c r="BM123" s="178"/>
      <c r="BN123" s="178"/>
      <c r="BO123" s="178"/>
      <c r="BP123" s="178"/>
      <c r="BQ123" s="178"/>
      <c r="BR123" s="178"/>
      <c r="BS123" s="178"/>
      <c r="BT123" s="178"/>
      <c r="BU123" s="178"/>
      <c r="BV123" s="178"/>
      <c r="BW123" s="178"/>
      <c r="BX123" s="178"/>
      <c r="BY123" s="178"/>
      <c r="BZ123" s="178"/>
      <c r="CA123" s="178"/>
      <c r="CB123" s="178"/>
      <c r="CC123" s="178"/>
      <c r="CD123" s="178"/>
      <c r="CE123" s="178"/>
      <c r="CF123" s="178"/>
      <c r="CG123" s="178"/>
      <c r="CH123" s="178"/>
      <c r="CI123" s="178"/>
      <c r="CJ123" s="178"/>
      <c r="CK123" s="178"/>
      <c r="CL123" s="178"/>
      <c r="CM123" s="178"/>
      <c r="CN123" s="178"/>
      <c r="CO123" s="178"/>
      <c r="CP123" s="178"/>
      <c r="CQ123" s="178"/>
      <c r="CR123" s="178"/>
      <c r="CS123" s="178"/>
      <c r="CT123" s="178"/>
      <c r="CU123" s="178"/>
      <c r="CV123" s="178"/>
      <c r="CW123" s="178"/>
      <c r="CX123" s="178"/>
      <c r="CY123" s="178"/>
      <c r="CZ123" s="178"/>
      <c r="DA123" s="178"/>
      <c r="DB123" s="178"/>
      <c r="DC123" s="178"/>
      <c r="DD123" s="178"/>
      <c r="DE123" s="178"/>
      <c r="DF123" s="178"/>
      <c r="DG123" s="178"/>
      <c r="DH123" s="178"/>
      <c r="DI123" s="178"/>
      <c r="DJ123" s="178"/>
      <c r="DK123" s="178"/>
      <c r="DL123" s="178"/>
      <c r="DM123" s="178"/>
      <c r="DN123" s="178"/>
      <c r="DO123" s="178"/>
      <c r="DP123" s="178"/>
      <c r="DQ123" s="178"/>
      <c r="DR123" s="178"/>
      <c r="DS123" s="178"/>
      <c r="DT123" s="178"/>
      <c r="DU123" s="178"/>
      <c r="DV123" s="178"/>
      <c r="DW123" s="178"/>
      <c r="DX123" s="178"/>
      <c r="DY123" s="178"/>
      <c r="DZ123" s="178"/>
      <c r="EA123" s="178"/>
      <c r="EB123" s="178"/>
      <c r="EC123" s="178"/>
      <c r="ED123" s="178"/>
      <c r="EE123" s="178"/>
      <c r="EF123" s="178"/>
      <c r="EG123" s="178"/>
      <c r="EH123" s="178"/>
      <c r="EI123" s="178"/>
      <c r="EJ123" s="178"/>
    </row>
    <row r="124" spans="26:140">
      <c r="Z124" s="178"/>
      <c r="AA124" s="178"/>
      <c r="AB124" s="178"/>
      <c r="AC124" s="178"/>
      <c r="AD124" s="178"/>
      <c r="AE124" s="178"/>
      <c r="AF124" s="178"/>
      <c r="AG124" s="178"/>
      <c r="AH124" s="178"/>
      <c r="AI124" s="178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78"/>
      <c r="BH124" s="178"/>
      <c r="BI124" s="178"/>
      <c r="BJ124" s="178"/>
      <c r="BK124" s="178"/>
      <c r="BL124" s="178"/>
      <c r="BM124" s="178"/>
      <c r="BN124" s="178"/>
      <c r="BO124" s="178"/>
      <c r="BP124" s="178"/>
      <c r="BQ124" s="178"/>
      <c r="BR124" s="178"/>
      <c r="BS124" s="178"/>
      <c r="BT124" s="178"/>
      <c r="BU124" s="178"/>
      <c r="BV124" s="178"/>
      <c r="BW124" s="178"/>
      <c r="BX124" s="178"/>
      <c r="BY124" s="178"/>
      <c r="BZ124" s="178"/>
      <c r="CA124" s="178"/>
      <c r="CB124" s="178"/>
      <c r="CC124" s="178"/>
      <c r="CD124" s="178"/>
      <c r="CE124" s="178"/>
      <c r="CF124" s="178"/>
      <c r="CG124" s="178"/>
      <c r="CH124" s="178"/>
      <c r="CI124" s="178"/>
      <c r="CJ124" s="178"/>
      <c r="CK124" s="178"/>
      <c r="CL124" s="178"/>
      <c r="CM124" s="178"/>
      <c r="CN124" s="178"/>
      <c r="CO124" s="178"/>
      <c r="CP124" s="178"/>
      <c r="CQ124" s="178"/>
      <c r="CR124" s="178"/>
      <c r="CS124" s="178"/>
      <c r="CT124" s="178"/>
      <c r="CU124" s="178"/>
      <c r="CV124" s="178"/>
      <c r="CW124" s="178"/>
      <c r="CX124" s="178"/>
      <c r="CY124" s="178"/>
      <c r="CZ124" s="178"/>
      <c r="DA124" s="178"/>
      <c r="DB124" s="178"/>
      <c r="DC124" s="178"/>
      <c r="DD124" s="178"/>
      <c r="DE124" s="178"/>
      <c r="DF124" s="178"/>
      <c r="DG124" s="178"/>
      <c r="DH124" s="178"/>
      <c r="DI124" s="178"/>
      <c r="DJ124" s="178"/>
      <c r="DK124" s="178"/>
      <c r="DL124" s="178"/>
      <c r="DM124" s="178"/>
      <c r="DN124" s="178"/>
      <c r="DO124" s="178"/>
      <c r="DP124" s="178"/>
      <c r="DQ124" s="178"/>
      <c r="DR124" s="178"/>
      <c r="DS124" s="178"/>
      <c r="DT124" s="178"/>
      <c r="DU124" s="178"/>
      <c r="DV124" s="178"/>
      <c r="DW124" s="178"/>
      <c r="DX124" s="178"/>
      <c r="DY124" s="178"/>
      <c r="DZ124" s="178"/>
      <c r="EA124" s="178"/>
      <c r="EB124" s="178"/>
      <c r="EC124" s="178"/>
      <c r="ED124" s="178"/>
      <c r="EE124" s="178"/>
      <c r="EF124" s="178"/>
      <c r="EG124" s="178"/>
      <c r="EH124" s="178"/>
      <c r="EI124" s="178"/>
      <c r="EJ124" s="178"/>
    </row>
  </sheetData>
  <sheetProtection algorithmName="SHA-512" hashValue="S0e/qLv26nNvGjKuGm7oFHBT2IH09LoiDAhW3ntGSfndXQlDGnOLKYoXbiqReE78BlrcuMWj5WT/R4YzlZVGaA==" saltValue="LFlKLTTVKR7ZpBpG8BCkbQ==" spinCount="100000" sheet="1" objects="1" scenarios="1"/>
  <mergeCells count="8">
    <mergeCell ref="A56:A63"/>
    <mergeCell ref="A64:A71"/>
    <mergeCell ref="A8:A15"/>
    <mergeCell ref="A16:A23"/>
    <mergeCell ref="A24:A31"/>
    <mergeCell ref="A32:A39"/>
    <mergeCell ref="A40:A47"/>
    <mergeCell ref="A48:A5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1658-0A7D-804D-85DE-CDB6A9FD3C5D}">
  <sheetPr>
    <tabColor theme="9"/>
  </sheetPr>
  <dimension ref="A1:EJ124"/>
  <sheetViews>
    <sheetView zoomScale="95" zoomScaleNormal="95" workbookViewId="0">
      <selection activeCell="C5" sqref="C5"/>
    </sheetView>
  </sheetViews>
  <sheetFormatPr baseColWidth="10" defaultRowHeight="14"/>
  <cols>
    <col min="1" max="1" width="17.5" style="168" customWidth="1"/>
    <col min="2" max="2" width="20.33203125" style="168" customWidth="1"/>
    <col min="3" max="3" width="23.5" style="168" customWidth="1"/>
    <col min="4" max="19" width="12.1640625" style="168" customWidth="1"/>
    <col min="20" max="21" width="12.1640625" style="168" hidden="1" customWidth="1"/>
    <col min="22" max="35" width="12.1640625" style="168" customWidth="1"/>
    <col min="36" max="16384" width="10.83203125" style="168"/>
  </cols>
  <sheetData>
    <row r="1" spans="1:140">
      <c r="A1" s="168" t="s">
        <v>35</v>
      </c>
    </row>
    <row r="2" spans="1:140">
      <c r="A2" s="169" t="s">
        <v>99</v>
      </c>
    </row>
    <row r="3" spans="1:140" ht="15" thickBot="1">
      <c r="B3" s="170"/>
      <c r="H3" s="170"/>
    </row>
    <row r="4" spans="1:140">
      <c r="A4" s="104" t="s">
        <v>101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</row>
    <row r="5" spans="1:140">
      <c r="A5" s="107" t="s">
        <v>100</v>
      </c>
      <c r="B5" s="108"/>
      <c r="C5" s="117">
        <v>100000</v>
      </c>
      <c r="D5" s="109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10"/>
    </row>
    <row r="6" spans="1:140">
      <c r="A6" s="41" t="s">
        <v>109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10"/>
    </row>
    <row r="7" spans="1:140" ht="75">
      <c r="A7" s="183" t="s">
        <v>57</v>
      </c>
      <c r="B7" s="184" t="s">
        <v>128</v>
      </c>
      <c r="C7" s="184" t="s">
        <v>129</v>
      </c>
      <c r="D7" s="185" t="s">
        <v>40</v>
      </c>
      <c r="E7" s="185" t="s">
        <v>110</v>
      </c>
      <c r="F7" s="186" t="s">
        <v>53</v>
      </c>
      <c r="G7" s="185" t="s">
        <v>88</v>
      </c>
      <c r="H7" s="185" t="s">
        <v>89</v>
      </c>
      <c r="I7" s="185" t="s">
        <v>90</v>
      </c>
      <c r="J7" s="185" t="s">
        <v>130</v>
      </c>
      <c r="K7" s="185" t="s">
        <v>36</v>
      </c>
      <c r="L7" s="185" t="s">
        <v>37</v>
      </c>
      <c r="M7" s="185" t="s">
        <v>38</v>
      </c>
      <c r="N7" s="185" t="s">
        <v>39</v>
      </c>
      <c r="O7" s="187" t="s">
        <v>103</v>
      </c>
      <c r="P7" s="188" t="s">
        <v>87</v>
      </c>
      <c r="Q7" s="188" t="s">
        <v>48</v>
      </c>
      <c r="R7" s="188" t="s">
        <v>47</v>
      </c>
      <c r="S7" s="188" t="s">
        <v>132</v>
      </c>
      <c r="T7" s="189" t="s">
        <v>133</v>
      </c>
      <c r="U7" s="189" t="s">
        <v>75</v>
      </c>
      <c r="V7" s="190" t="s">
        <v>144</v>
      </c>
      <c r="W7" s="190" t="s">
        <v>2</v>
      </c>
      <c r="X7" s="191" t="s">
        <v>6</v>
      </c>
      <c r="Y7" s="192" t="s">
        <v>77</v>
      </c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DK7" s="193"/>
      <c r="DL7" s="193"/>
      <c r="DM7" s="193"/>
      <c r="DN7" s="193"/>
      <c r="DO7" s="193"/>
      <c r="DP7" s="193"/>
      <c r="DQ7" s="193"/>
      <c r="DR7" s="193"/>
      <c r="DS7" s="193"/>
      <c r="DT7" s="193"/>
      <c r="DU7" s="193"/>
      <c r="DV7" s="193"/>
      <c r="DW7" s="193"/>
      <c r="DX7" s="193"/>
      <c r="DY7" s="193"/>
      <c r="DZ7" s="193"/>
      <c r="EA7" s="193"/>
      <c r="EB7" s="193"/>
      <c r="EC7" s="193"/>
      <c r="ED7" s="193"/>
      <c r="EE7" s="193"/>
      <c r="EF7" s="193"/>
      <c r="EG7" s="193"/>
      <c r="EH7" s="193"/>
      <c r="EI7" s="193"/>
      <c r="EJ7" s="193"/>
    </row>
    <row r="8" spans="1:140" ht="17" customHeight="1">
      <c r="A8" s="258" t="str">
        <f>'Vic Apr 2018'!D2</f>
        <v>Multinet 1</v>
      </c>
      <c r="B8" s="116" t="str">
        <f>'Vic Apr 2018'!F2</f>
        <v>AGL</v>
      </c>
      <c r="C8" s="116" t="str">
        <f>'Vic Apr 2018'!G2</f>
        <v>Business Savers</v>
      </c>
      <c r="D8" s="198">
        <f>365*'Vic Apr 2018'!H2/100</f>
        <v>412.45</v>
      </c>
      <c r="E8" s="199">
        <f>IF($C$5*'Vic Apr 2018'!AK2/'Vic Apr 2018'!AI2&gt;='Vic Apr 2018'!J2,('Vic Apr 2018'!J2*'Vic Apr 2018'!O2/100)*'Vic Apr 2018'!AI2,($C$5*'Vic Apr 2018'!AK2/'Vic Apr 2018'!AI2*'Vic Apr 2018'!O2/100)*'Vic Apr 2018'!AI2)</f>
        <v>981.00000000000023</v>
      </c>
      <c r="F8" s="200">
        <f>IF($C$5*'Vic Apr 2018'!AK2/'Vic Apr 2018'!AI2&lt;'Vic Apr 2018'!J2,0,IF($C$5*'Vic Apr 2018'!AK2/'Vic Apr 2018'!AI2&lt;='Vic Apr 2018'!K2,($C$5*'Vic Apr 2018'!AK2/'Vic Apr 2018'!AI2-'Vic Apr 2018'!J2)*('Vic Apr 2018'!P2/100)*'Vic Apr 2018'!AI2,('Vic Apr 2018'!K2-'Vic Apr 2018'!J2)*('Vic Apr 2018'!P2/100)*'Vic Apr 2018'!AI2))</f>
        <v>85.500000000000057</v>
      </c>
      <c r="G8" s="198">
        <f>IF($C$5*'Vic Apr 2018'!AK2/'Vic Apr 2018'!AI2&lt;'Vic Apr 2018'!K2,0,IF($C$5*'Vic Apr 2018'!AK2/'Vic Apr 2018'!AI2&lt;='Vic Apr 2018'!L2,($C$5*'Vic Apr 2018'!AK2/'Vic Apr 2018'!AI2-'Vic Apr 2018'!K2)*('Vic Apr 2018'!Q2/100)*'Vic Apr 2018'!AI2,('Vic Apr 2018'!L2-'Vic Apr 2018'!K2)*('Vic Apr 2018'!Q2/100)*'Vic Apr 2018'!AI2))</f>
        <v>0</v>
      </c>
      <c r="H8" s="199">
        <f>IF($C$5*'Vic Apr 2018'!AK2/'Vic Apr 2018'!AI2&lt;'Vic Apr 2018'!L2,0,IF($C$5*'Vic Apr 2018'!AK2/'Vic Apr 2018'!AI2&lt;='Vic Apr 2018'!M2,($C$5*'Vic Apr 2018'!AK2/'Vic Apr 2018'!AI2-'Vic Apr 2018'!L2)*('Vic Apr 2018'!R2/100)*'Vic Apr 2018'!AI2,('Vic Apr 2018'!M2-'Vic Apr 2018'!L2)*('Vic Apr 2018'!R2/100)*'Vic Apr 2018'!AI2))</f>
        <v>0</v>
      </c>
      <c r="I8" s="198">
        <f>IF(($C$5*'Vic Apr 2018'!AK2/'Vic Apr 2018'!AI2&gt;'Vic Apr 2018'!M2),($C$5*'Vic Apr 2018'!AK2/'Vic Apr 2018'!AI2-'Vic Apr 2018'!M2)*'Vic Apr 2018'!S2/100*'Vic Apr 2018'!AI2,0)</f>
        <v>0</v>
      </c>
      <c r="J8" s="198">
        <f>IF($C$5*'Vic Apr 2018'!AL2/'Vic Apr 2018'!AJ2&gt;='Vic Apr 2018'!J2,('Vic Apr 2018'!J2*'Vic Apr 2018'!U2/100)*'Vic Apr 2018'!AJ2,($C$5*'Vic Apr 2018'!AL2/'Vic Apr 2018'!AJ2*'Vic Apr 2018'!U2/100)*'Vic Apr 2018'!AJ2)</f>
        <v>936</v>
      </c>
      <c r="K8" s="198">
        <f>IF($C$5*'Vic Apr 2018'!AL2/'Vic Apr 2018'!AJ2&lt;'Vic Apr 2018'!J2,0,IF($C$5*'Vic Apr 2018'!AL2/'Vic Apr 2018'!AJ2&lt;='Vic Apr 2018'!K2,($C$5*'Vic Apr 2018'!AL2/'Vic Apr 2018'!AJ2-'Vic Apr 2018'!J2)*('Vic Apr 2018'!V2/100)*'Vic Apr 2018'!AJ2,('Vic Apr 2018'!K2-'Vic Apr 2018'!J2)*('Vic Apr 2018'!V2/100)*'Vic Apr 2018'!AJ2))</f>
        <v>85.000000000000071</v>
      </c>
      <c r="L8" s="198">
        <f>IF($C$5*'Vic Apr 2018'!AL2/'Vic Apr 2018'!AJ2&lt;'Vic Apr 2018'!K2,0,IF($C$5*'Vic Apr 2018'!AL2/'Vic Apr 2018'!AJ2&lt;='Vic Apr 2018'!L2,($C$5*'Vic Apr 2018'!AL2/'Vic Apr 2018'!AJ2-'Vic Apr 2018'!K2)*('Vic Apr 2018'!W2/100)*'Vic Apr 2018'!AJ2,('Vic Apr 2018'!L2-'Vic Apr 2018'!K2)*('Vic Apr 2018'!W2/100)*'Vic Apr 2018'!AJ2))</f>
        <v>0</v>
      </c>
      <c r="M8" s="198">
        <f>IF($C$5*'Vic Apr 2018'!AL2/'Vic Apr 2018'!AJ2&lt;'Vic Apr 2018'!L2,0,IF($C$5*'Vic Apr 2018'!AL2/'Vic Apr 2018'!AJ2&lt;='Vic Apr 2018'!M2,($C$5*'Vic Apr 2018'!AL2/'Vic Apr 2018'!AJ2-'Vic Apr 2018'!L2)*('Vic Apr 2018'!X2/100)*'Vic Apr 2018'!AJ2,('Vic Apr 2018'!M2-'Vic Apr 2018'!L2)*('Vic Apr 2018'!X2/100)*'Vic Apr 2018'!AJ2))</f>
        <v>0</v>
      </c>
      <c r="N8" s="198">
        <f>IF(($C$5*'Vic Apr 2018'!AL2/'Vic Apr 2018'!AJ2&gt;'Vic Apr 2018'!M2),($C$5*'Vic Apr 2018'!AL2/'Vic Apr 2018'!AJ2-'Vic Apr 2018'!M2)*'Vic Apr 2018'!Y2/100*'Vic Apr 2018'!AJ2,0)</f>
        <v>0</v>
      </c>
      <c r="O8" s="201">
        <f>SUM(D8:N8)</f>
        <v>2499.9500000000003</v>
      </c>
      <c r="P8" s="202">
        <f>'Vic Apr 2018'!AM2</f>
        <v>0</v>
      </c>
      <c r="Q8" s="202">
        <f>'Vic Apr 2018'!AN2</f>
        <v>15</v>
      </c>
      <c r="R8" s="202">
        <f>'Vic Apr 2018'!AO2</f>
        <v>0</v>
      </c>
      <c r="S8" s="202">
        <f>'Vic Apr 2018'!AP2</f>
        <v>0</v>
      </c>
      <c r="T8" s="201">
        <f>(O8-(O8-D8)*Q8/100)</f>
        <v>2186.8250000000003</v>
      </c>
      <c r="U8" s="201">
        <f>T8</f>
        <v>2186.8250000000003</v>
      </c>
      <c r="V8" s="201">
        <f>T8*1.1</f>
        <v>2405.5075000000006</v>
      </c>
      <c r="W8" s="201">
        <f>U8*1.1</f>
        <v>2405.5075000000006</v>
      </c>
      <c r="X8" s="203">
        <f>'Vic Apr 2018'!AW2</f>
        <v>0</v>
      </c>
      <c r="Y8" s="204" t="str">
        <f>'Vic Apr 2018'!AX2</f>
        <v>n</v>
      </c>
      <c r="CI8" s="193"/>
      <c r="CJ8" s="193"/>
      <c r="CK8" s="193"/>
      <c r="CL8" s="193"/>
      <c r="CM8" s="193"/>
      <c r="CN8" s="193"/>
      <c r="CO8" s="193"/>
      <c r="CP8" s="193"/>
      <c r="CQ8" s="193"/>
      <c r="CR8" s="193"/>
      <c r="CS8" s="193"/>
      <c r="CT8" s="193"/>
      <c r="CU8" s="193"/>
      <c r="CV8" s="193"/>
      <c r="CW8" s="193"/>
      <c r="CX8" s="193"/>
      <c r="CY8" s="193"/>
      <c r="CZ8" s="193"/>
      <c r="DA8" s="193"/>
      <c r="DB8" s="193"/>
      <c r="DC8" s="193"/>
      <c r="DD8" s="193"/>
      <c r="DE8" s="193"/>
      <c r="DF8" s="193"/>
      <c r="DG8" s="193"/>
      <c r="DH8" s="193"/>
      <c r="DI8" s="193"/>
      <c r="DJ8" s="193"/>
      <c r="DK8" s="193"/>
      <c r="DL8" s="193"/>
      <c r="DM8" s="193"/>
      <c r="DN8" s="193"/>
      <c r="DO8" s="193"/>
      <c r="DP8" s="193"/>
      <c r="DQ8" s="193"/>
      <c r="DR8" s="193"/>
      <c r="DS8" s="193"/>
      <c r="DT8" s="193"/>
      <c r="DU8" s="193"/>
      <c r="DV8" s="193"/>
      <c r="DW8" s="193"/>
      <c r="DX8" s="193"/>
      <c r="DY8" s="193"/>
      <c r="DZ8" s="193"/>
      <c r="EA8" s="193"/>
      <c r="EB8" s="193"/>
      <c r="EC8" s="193"/>
      <c r="ED8" s="193"/>
      <c r="EE8" s="193"/>
      <c r="EF8" s="193"/>
      <c r="EG8" s="193"/>
      <c r="EH8" s="193"/>
      <c r="EI8" s="193"/>
      <c r="EJ8" s="193"/>
    </row>
    <row r="9" spans="1:140" ht="17" customHeight="1">
      <c r="A9" s="259"/>
      <c r="B9" s="116" t="str">
        <f>'Vic Apr 2018'!F3</f>
        <v>Click Energy</v>
      </c>
      <c r="C9" s="116" t="str">
        <f>'Vic Apr 2018'!G3</f>
        <v>Business Prime Gas</v>
      </c>
      <c r="D9" s="198">
        <f>365*'Vic Apr 2018'!H3/100</f>
        <v>325.6968</v>
      </c>
      <c r="E9" s="199">
        <f>IF($C$5*'Vic Apr 2018'!AK3/'Vic Apr 2018'!AI3&gt;='Vic Apr 2018'!J3,('Vic Apr 2018'!J3*'Vic Apr 2018'!O3/100)*'Vic Apr 2018'!AI3,($C$5*'Vic Apr 2018'!AK3/'Vic Apr 2018'!AI3*'Vic Apr 2018'!O3/100)*'Vic Apr 2018'!AI3)</f>
        <v>1057.5</v>
      </c>
      <c r="F9" s="200">
        <f>IF($C$5*'Vic Apr 2018'!AK3/'Vic Apr 2018'!AI3&lt;'Vic Apr 2018'!J3,0,IF($C$5*'Vic Apr 2018'!AK3/'Vic Apr 2018'!AI3&lt;='Vic Apr 2018'!K3,($C$5*'Vic Apr 2018'!AK3/'Vic Apr 2018'!AI3-'Vic Apr 2018'!J3)*('Vic Apr 2018'!P3/100)*'Vic Apr 2018'!AI3,('Vic Apr 2018'!K3-'Vic Apr 2018'!J3)*('Vic Apr 2018'!P3/100)*'Vic Apr 2018'!AI3))</f>
        <v>109.7000000000001</v>
      </c>
      <c r="G9" s="198">
        <f>IF($C$5*'Vic Apr 2018'!AK3/'Vic Apr 2018'!AI3&lt;'Vic Apr 2018'!K3,0,IF($C$5*'Vic Apr 2018'!AK3/'Vic Apr 2018'!AI3&lt;='Vic Apr 2018'!L3,($C$5*'Vic Apr 2018'!AK3/'Vic Apr 2018'!AI3-'Vic Apr 2018'!K3)*('Vic Apr 2018'!Q3/100)*'Vic Apr 2018'!AI3,('Vic Apr 2018'!L3-'Vic Apr 2018'!K3)*('Vic Apr 2018'!Q3/100)*'Vic Apr 2018'!AI3))</f>
        <v>0</v>
      </c>
      <c r="H9" s="199">
        <f>IF($C$5*'Vic Apr 2018'!AK3/'Vic Apr 2018'!AI3&lt;'Vic Apr 2018'!L3,0,IF($C$5*'Vic Apr 2018'!AK3/'Vic Apr 2018'!AI3&lt;='Vic Apr 2018'!M3,($C$5*'Vic Apr 2018'!AK3/'Vic Apr 2018'!AI3-'Vic Apr 2018'!L3)*('Vic Apr 2018'!R3/100)*'Vic Apr 2018'!AI3,('Vic Apr 2018'!M3-'Vic Apr 2018'!L3)*('Vic Apr 2018'!R3/100)*'Vic Apr 2018'!AI3))</f>
        <v>0</v>
      </c>
      <c r="I9" s="198">
        <f>IF(($C$5*'Vic Apr 2018'!AK3/'Vic Apr 2018'!AI3&gt;'Vic Apr 2018'!M3),($C$5*'Vic Apr 2018'!AK3/'Vic Apr 2018'!AI3-'Vic Apr 2018'!M3)*'Vic Apr 2018'!S3/100*'Vic Apr 2018'!AI3,0)</f>
        <v>0</v>
      </c>
      <c r="J9" s="198">
        <f>IF($C$5*'Vic Apr 2018'!AL3/'Vic Apr 2018'!AJ3&gt;='Vic Apr 2018'!J3,('Vic Apr 2018'!J3*'Vic Apr 2018'!U3/100)*'Vic Apr 2018'!AJ3,($C$5*'Vic Apr 2018'!AL3/'Vic Apr 2018'!AJ3*'Vic Apr 2018'!U3/100)*'Vic Apr 2018'!AJ3)</f>
        <v>1010.6999999999999</v>
      </c>
      <c r="K9" s="198">
        <f>IF($C$5*'Vic Apr 2018'!AL3/'Vic Apr 2018'!AJ3&lt;'Vic Apr 2018'!J3,0,IF($C$5*'Vic Apr 2018'!AL3/'Vic Apr 2018'!AJ3&lt;='Vic Apr 2018'!K3,($C$5*'Vic Apr 2018'!AL3/'Vic Apr 2018'!AJ3-'Vic Apr 2018'!J3)*('Vic Apr 2018'!V3/100)*'Vic Apr 2018'!AJ3,('Vic Apr 2018'!K3-'Vic Apr 2018'!J3)*('Vic Apr 2018'!V3/100)*'Vic Apr 2018'!AJ3))</f>
        <v>109.7000000000001</v>
      </c>
      <c r="L9" s="198">
        <f>IF($C$5*'Vic Apr 2018'!AL3/'Vic Apr 2018'!AJ3&lt;'Vic Apr 2018'!K3,0,IF($C$5*'Vic Apr 2018'!AL3/'Vic Apr 2018'!AJ3&lt;='Vic Apr 2018'!L3,($C$5*'Vic Apr 2018'!AL3/'Vic Apr 2018'!AJ3-'Vic Apr 2018'!K3)*('Vic Apr 2018'!W3/100)*'Vic Apr 2018'!AJ3,('Vic Apr 2018'!L3-'Vic Apr 2018'!K3)*('Vic Apr 2018'!W3/100)*'Vic Apr 2018'!AJ3))</f>
        <v>0</v>
      </c>
      <c r="M9" s="198">
        <f>IF($C$5*'Vic Apr 2018'!AL3/'Vic Apr 2018'!AJ3&lt;'Vic Apr 2018'!L3,0,IF($C$5*'Vic Apr 2018'!AL3/'Vic Apr 2018'!AJ3&lt;='Vic Apr 2018'!M3,($C$5*'Vic Apr 2018'!AL3/'Vic Apr 2018'!AJ3-'Vic Apr 2018'!L3)*('Vic Apr 2018'!X3/100)*'Vic Apr 2018'!AJ3,('Vic Apr 2018'!M3-'Vic Apr 2018'!L3)*('Vic Apr 2018'!X3/100)*'Vic Apr 2018'!AJ3))</f>
        <v>0</v>
      </c>
      <c r="N9" s="198">
        <f>IF(($C$5*'Vic Apr 2018'!AL3/'Vic Apr 2018'!AJ3&gt;'Vic Apr 2018'!M3),($C$5*'Vic Apr 2018'!AL3/'Vic Apr 2018'!AJ3-'Vic Apr 2018'!M3)*'Vic Apr 2018'!Y3/100*'Vic Apr 2018'!AJ3,0)</f>
        <v>0</v>
      </c>
      <c r="O9" s="201">
        <f t="shared" ref="O9:O71" si="0">SUM(D9:N9)</f>
        <v>2613.2968000000001</v>
      </c>
      <c r="P9" s="202">
        <f>'Vic Apr 2018'!AM3</f>
        <v>0</v>
      </c>
      <c r="Q9" s="202">
        <f>'Vic Apr 2018'!AN3</f>
        <v>0</v>
      </c>
      <c r="R9" s="202">
        <f>'Vic Apr 2018'!AO3</f>
        <v>10</v>
      </c>
      <c r="S9" s="202">
        <f>'Vic Apr 2018'!AP3</f>
        <v>0</v>
      </c>
      <c r="T9" s="201">
        <f>O9</f>
        <v>2613.2968000000001</v>
      </c>
      <c r="U9" s="201">
        <f>T9-(T9*R9/100)</f>
        <v>2351.9671200000003</v>
      </c>
      <c r="V9" s="201">
        <f t="shared" ref="V9:W70" si="1">T9*1.1</f>
        <v>2874.6264800000004</v>
      </c>
      <c r="W9" s="201">
        <f t="shared" si="1"/>
        <v>2587.1638320000006</v>
      </c>
      <c r="X9" s="203">
        <f>'Vic Apr 2018'!AW3</f>
        <v>0</v>
      </c>
      <c r="Y9" s="204" t="str">
        <f>'Vic Apr 2018'!AX3</f>
        <v>n</v>
      </c>
      <c r="CI9" s="193"/>
      <c r="CJ9" s="193"/>
      <c r="CK9" s="193"/>
      <c r="CL9" s="193"/>
      <c r="CM9" s="193"/>
      <c r="CN9" s="193"/>
      <c r="CO9" s="193"/>
      <c r="CP9" s="193"/>
      <c r="CQ9" s="193"/>
      <c r="CR9" s="193"/>
      <c r="CS9" s="193"/>
      <c r="CT9" s="193"/>
      <c r="CU9" s="193"/>
      <c r="CV9" s="193"/>
      <c r="CW9" s="193"/>
      <c r="CX9" s="193"/>
      <c r="CY9" s="193"/>
      <c r="CZ9" s="193"/>
      <c r="DA9" s="193"/>
      <c r="DB9" s="193"/>
      <c r="DC9" s="193"/>
      <c r="DD9" s="193"/>
      <c r="DE9" s="193"/>
      <c r="DF9" s="193"/>
      <c r="DG9" s="193"/>
      <c r="DH9" s="193"/>
      <c r="DI9" s="193"/>
      <c r="DJ9" s="193"/>
      <c r="DK9" s="193"/>
      <c r="DL9" s="193"/>
      <c r="DM9" s="193"/>
      <c r="DN9" s="193"/>
      <c r="DO9" s="193"/>
      <c r="DP9" s="193"/>
      <c r="DQ9" s="193"/>
      <c r="DR9" s="193"/>
      <c r="DS9" s="193"/>
      <c r="DT9" s="193"/>
      <c r="DU9" s="193"/>
      <c r="DV9" s="193"/>
      <c r="DW9" s="193"/>
      <c r="DX9" s="193"/>
      <c r="DY9" s="193"/>
      <c r="DZ9" s="193"/>
      <c r="EA9" s="193"/>
      <c r="EB9" s="193"/>
      <c r="EC9" s="193"/>
      <c r="ED9" s="193"/>
      <c r="EE9" s="193"/>
      <c r="EF9" s="193"/>
      <c r="EG9" s="193"/>
      <c r="EH9" s="193"/>
      <c r="EI9" s="193"/>
      <c r="EJ9" s="193"/>
    </row>
    <row r="10" spans="1:140" ht="17" customHeight="1">
      <c r="A10" s="259"/>
      <c r="B10" s="116" t="str">
        <f>'Vic Apr 2018'!F4</f>
        <v>Covau</v>
      </c>
      <c r="C10" s="116" t="str">
        <f>'Vic Apr 2018'!G4</f>
        <v>Market offer</v>
      </c>
      <c r="D10" s="198">
        <f>365*'Vic Apr 2018'!H4/100</f>
        <v>365</v>
      </c>
      <c r="E10" s="199">
        <f>IF($C$5*'Vic Apr 2018'!AK4/'Vic Apr 2018'!AI4&gt;='Vic Apr 2018'!J4,('Vic Apr 2018'!J4*'Vic Apr 2018'!O4/100)*'Vic Apr 2018'!AI4,($C$5*'Vic Apr 2018'!AK4/'Vic Apr 2018'!AI4*'Vic Apr 2018'!O4/100)*'Vic Apr 2018'!AI4)</f>
        <v>1102.5</v>
      </c>
      <c r="F10" s="200">
        <f>IF($C$5*'Vic Apr 2018'!AK4/'Vic Apr 2018'!AI4&lt;'Vic Apr 2018'!J4,0,IF($C$5*'Vic Apr 2018'!AK4/'Vic Apr 2018'!AI4&lt;='Vic Apr 2018'!K4,($C$5*'Vic Apr 2018'!AK4/'Vic Apr 2018'!AI4-'Vic Apr 2018'!J4)*('Vic Apr 2018'!P4/100)*'Vic Apr 2018'!AI4,('Vic Apr 2018'!K4-'Vic Apr 2018'!J4)*('Vic Apr 2018'!P4/100)*'Vic Apr 2018'!AI4))</f>
        <v>111.00000000000009</v>
      </c>
      <c r="G10" s="198">
        <f>IF($C$5*'Vic Apr 2018'!AK4/'Vic Apr 2018'!AI4&lt;'Vic Apr 2018'!K4,0,IF($C$5*'Vic Apr 2018'!AK4/'Vic Apr 2018'!AI4&lt;='Vic Apr 2018'!L4,($C$5*'Vic Apr 2018'!AK4/'Vic Apr 2018'!AI4-'Vic Apr 2018'!K4)*('Vic Apr 2018'!Q4/100)*'Vic Apr 2018'!AI4,('Vic Apr 2018'!L4-'Vic Apr 2018'!K4)*('Vic Apr 2018'!Q4/100)*'Vic Apr 2018'!AI4))</f>
        <v>0</v>
      </c>
      <c r="H10" s="199">
        <f>IF($C$5*'Vic Apr 2018'!AK4/'Vic Apr 2018'!AI4&lt;'Vic Apr 2018'!L4,0,IF($C$5*'Vic Apr 2018'!AK4/'Vic Apr 2018'!AI4&lt;='Vic Apr 2018'!M4,($C$5*'Vic Apr 2018'!AK4/'Vic Apr 2018'!AI4-'Vic Apr 2018'!L4)*('Vic Apr 2018'!R4/100)*'Vic Apr 2018'!AI4,('Vic Apr 2018'!M4-'Vic Apr 2018'!L4)*('Vic Apr 2018'!R4/100)*'Vic Apr 2018'!AI4))</f>
        <v>0</v>
      </c>
      <c r="I10" s="198">
        <f>IF(($C$5*'Vic Apr 2018'!AK4/'Vic Apr 2018'!AI4&gt;'Vic Apr 2018'!M4),($C$5*'Vic Apr 2018'!AK4/'Vic Apr 2018'!AI4-'Vic Apr 2018'!M4)*'Vic Apr 2018'!S4/100*'Vic Apr 2018'!AI4,0)</f>
        <v>0</v>
      </c>
      <c r="J10" s="198">
        <f>IF($C$5*'Vic Apr 2018'!AL4/'Vic Apr 2018'!AJ4&gt;='Vic Apr 2018'!J4,('Vic Apr 2018'!J4*'Vic Apr 2018'!U4/100)*'Vic Apr 2018'!AJ4,($C$5*'Vic Apr 2018'!AL4/'Vic Apr 2018'!AJ4*'Vic Apr 2018'!U4/100)*'Vic Apr 2018'!AJ4)</f>
        <v>967.5</v>
      </c>
      <c r="K10" s="198">
        <f>IF($C$5*'Vic Apr 2018'!AL4/'Vic Apr 2018'!AJ4&lt;'Vic Apr 2018'!J4,0,IF($C$5*'Vic Apr 2018'!AL4/'Vic Apr 2018'!AJ4&lt;='Vic Apr 2018'!K4,($C$5*'Vic Apr 2018'!AL4/'Vic Apr 2018'!AJ4-'Vic Apr 2018'!J4)*('Vic Apr 2018'!V4/100)*'Vic Apr 2018'!AJ4,('Vic Apr 2018'!K4-'Vic Apr 2018'!J4)*('Vic Apr 2018'!V4/100)*'Vic Apr 2018'!AJ4))</f>
        <v>102.50000000000006</v>
      </c>
      <c r="L10" s="198">
        <f>IF($C$5*'Vic Apr 2018'!AL4/'Vic Apr 2018'!AJ4&lt;'Vic Apr 2018'!K4,0,IF($C$5*'Vic Apr 2018'!AL4/'Vic Apr 2018'!AJ4&lt;='Vic Apr 2018'!L4,($C$5*'Vic Apr 2018'!AL4/'Vic Apr 2018'!AJ4-'Vic Apr 2018'!K4)*('Vic Apr 2018'!W4/100)*'Vic Apr 2018'!AJ4,('Vic Apr 2018'!L4-'Vic Apr 2018'!K4)*('Vic Apr 2018'!W4/100)*'Vic Apr 2018'!AJ4))</f>
        <v>0</v>
      </c>
      <c r="M10" s="198">
        <f>IF($C$5*'Vic Apr 2018'!AL4/'Vic Apr 2018'!AJ4&lt;'Vic Apr 2018'!L4,0,IF($C$5*'Vic Apr 2018'!AL4/'Vic Apr 2018'!AJ4&lt;='Vic Apr 2018'!M4,($C$5*'Vic Apr 2018'!AL4/'Vic Apr 2018'!AJ4-'Vic Apr 2018'!L4)*('Vic Apr 2018'!X4/100)*'Vic Apr 2018'!AJ4,('Vic Apr 2018'!M4-'Vic Apr 2018'!L4)*('Vic Apr 2018'!X4/100)*'Vic Apr 2018'!AJ4))</f>
        <v>0</v>
      </c>
      <c r="N10" s="198">
        <f>IF(($C$5*'Vic Apr 2018'!AL4/'Vic Apr 2018'!AJ4&gt;'Vic Apr 2018'!M4),($C$5*'Vic Apr 2018'!AL4/'Vic Apr 2018'!AJ4-'Vic Apr 2018'!M4)*'Vic Apr 2018'!Y4/100*'Vic Apr 2018'!AJ4,0)</f>
        <v>0</v>
      </c>
      <c r="O10" s="201">
        <f t="shared" si="0"/>
        <v>2648.5</v>
      </c>
      <c r="P10" s="202">
        <f>'Vic Apr 2018'!AM4</f>
        <v>0</v>
      </c>
      <c r="Q10" s="202">
        <f>'Vic Apr 2018'!AN4</f>
        <v>0</v>
      </c>
      <c r="R10" s="202">
        <f>'Vic Apr 2018'!AO4</f>
        <v>0</v>
      </c>
      <c r="S10" s="202">
        <f>'Vic Apr 2018'!AP4</f>
        <v>20</v>
      </c>
      <c r="T10" s="201">
        <f>O10</f>
        <v>2648.5</v>
      </c>
      <c r="U10" s="201">
        <f>(T10-(T10-D10)*S10/100)</f>
        <v>2191.8000000000002</v>
      </c>
      <c r="V10" s="201">
        <f t="shared" si="1"/>
        <v>2913.3500000000004</v>
      </c>
      <c r="W10" s="201">
        <f t="shared" si="1"/>
        <v>2410.9800000000005</v>
      </c>
      <c r="X10" s="203">
        <f>'Vic Apr 2018'!AW4</f>
        <v>0</v>
      </c>
      <c r="Y10" s="204" t="str">
        <f>'Vic Apr 2018'!AX4</f>
        <v>n</v>
      </c>
      <c r="CI10" s="193"/>
      <c r="CJ10" s="193"/>
      <c r="CK10" s="193"/>
      <c r="CL10" s="193"/>
      <c r="CM10" s="193"/>
      <c r="CN10" s="193"/>
      <c r="CO10" s="193"/>
      <c r="CP10" s="193"/>
      <c r="CQ10" s="193"/>
      <c r="CR10" s="193"/>
      <c r="CS10" s="193"/>
      <c r="CT10" s="193"/>
      <c r="CU10" s="193"/>
      <c r="CV10" s="193"/>
      <c r="CW10" s="193"/>
      <c r="CX10" s="193"/>
      <c r="CY10" s="193"/>
      <c r="CZ10" s="193"/>
      <c r="DA10" s="193"/>
      <c r="DB10" s="193"/>
      <c r="DC10" s="193"/>
      <c r="DD10" s="193"/>
      <c r="DE10" s="193"/>
      <c r="DF10" s="193"/>
      <c r="DG10" s="193"/>
      <c r="DH10" s="193"/>
      <c r="DI10" s="193"/>
      <c r="DJ10" s="193"/>
      <c r="DK10" s="193"/>
      <c r="DL10" s="193"/>
      <c r="DM10" s="193"/>
      <c r="DN10" s="193"/>
      <c r="DO10" s="193"/>
      <c r="DP10" s="193"/>
      <c r="DQ10" s="193"/>
      <c r="DR10" s="193"/>
      <c r="DS10" s="193"/>
      <c r="DT10" s="193"/>
      <c r="DU10" s="193"/>
      <c r="DV10" s="193"/>
      <c r="DW10" s="193"/>
      <c r="DX10" s="193"/>
      <c r="DY10" s="193"/>
      <c r="DZ10" s="193"/>
      <c r="EA10" s="193"/>
      <c r="EB10" s="193"/>
      <c r="EC10" s="193"/>
      <c r="ED10" s="193"/>
      <c r="EE10" s="193"/>
      <c r="EF10" s="193"/>
      <c r="EG10" s="193"/>
      <c r="EH10" s="193"/>
      <c r="EI10" s="193"/>
      <c r="EJ10" s="193"/>
    </row>
    <row r="11" spans="1:140" ht="17" customHeight="1">
      <c r="A11" s="259"/>
      <c r="B11" s="116" t="str">
        <f>'Vic Apr 2018'!F5</f>
        <v>EnergyAustralia</v>
      </c>
      <c r="C11" s="116" t="str">
        <f>'Vic Apr 2018'!G5</f>
        <v>Everyday Saver Business</v>
      </c>
      <c r="D11" s="198">
        <f>365*'Vic Apr 2018'!H5/100</f>
        <v>419.75</v>
      </c>
      <c r="E11" s="199">
        <f>IF($C$5*'Vic Apr 2018'!AK5/'Vic Apr 2018'!AI5&gt;='Vic Apr 2018'!J5,('Vic Apr 2018'!J5*'Vic Apr 2018'!O5/100)*'Vic Apr 2018'!AI5,($C$5*'Vic Apr 2018'!AK5/'Vic Apr 2018'!AI5*'Vic Apr 2018'!O5/100)*'Vic Apr 2018'!AI5)</f>
        <v>945</v>
      </c>
      <c r="F11" s="200">
        <f>IF($C$5*'Vic Apr 2018'!AK5/'Vic Apr 2018'!AI5&lt;'Vic Apr 2018'!J5,0,IF($C$5*'Vic Apr 2018'!AK5/'Vic Apr 2018'!AI5&lt;='Vic Apr 2018'!K5,($C$5*'Vic Apr 2018'!AK5/'Vic Apr 2018'!AI5-'Vic Apr 2018'!J5)*('Vic Apr 2018'!P5/100)*'Vic Apr 2018'!AI5,('Vic Apr 2018'!K5-'Vic Apr 2018'!J5)*('Vic Apr 2018'!P5/100)*'Vic Apr 2018'!AI5))</f>
        <v>93.000000000000071</v>
      </c>
      <c r="G11" s="198">
        <f>IF($C$5*'Vic Apr 2018'!AK5/'Vic Apr 2018'!AI5&lt;'Vic Apr 2018'!K5,0,IF($C$5*'Vic Apr 2018'!AK5/'Vic Apr 2018'!AI5&lt;='Vic Apr 2018'!L5,($C$5*'Vic Apr 2018'!AK5/'Vic Apr 2018'!AI5-'Vic Apr 2018'!K5)*('Vic Apr 2018'!Q5/100)*'Vic Apr 2018'!AI5,('Vic Apr 2018'!L5-'Vic Apr 2018'!K5)*('Vic Apr 2018'!Q5/100)*'Vic Apr 2018'!AI5))</f>
        <v>0</v>
      </c>
      <c r="H11" s="199">
        <f>IF($C$5*'Vic Apr 2018'!AK5/'Vic Apr 2018'!AI5&lt;'Vic Apr 2018'!L5,0,IF($C$5*'Vic Apr 2018'!AK5/'Vic Apr 2018'!AI5&lt;='Vic Apr 2018'!M5,($C$5*'Vic Apr 2018'!AK5/'Vic Apr 2018'!AI5-'Vic Apr 2018'!L5)*('Vic Apr 2018'!R5/100)*'Vic Apr 2018'!AI5,('Vic Apr 2018'!M5-'Vic Apr 2018'!L5)*('Vic Apr 2018'!R5/100)*'Vic Apr 2018'!AI5))</f>
        <v>0</v>
      </c>
      <c r="I11" s="198">
        <f>IF(($C$5*'Vic Apr 2018'!AK5/'Vic Apr 2018'!AI5&gt;'Vic Apr 2018'!M5),($C$5*'Vic Apr 2018'!AK5/'Vic Apr 2018'!AI5-'Vic Apr 2018'!M5)*'Vic Apr 2018'!S5/100*'Vic Apr 2018'!AI5,0)</f>
        <v>0</v>
      </c>
      <c r="J11" s="198">
        <f>IF($C$5*'Vic Apr 2018'!AL5/'Vic Apr 2018'!AJ5&gt;='Vic Apr 2018'!J5,('Vic Apr 2018'!J5*'Vic Apr 2018'!U5/100)*'Vic Apr 2018'!AJ5,($C$5*'Vic Apr 2018'!AL5/'Vic Apr 2018'!AJ5*'Vic Apr 2018'!U5/100)*'Vic Apr 2018'!AJ5)</f>
        <v>886.5</v>
      </c>
      <c r="K11" s="198">
        <f>IF($C$5*'Vic Apr 2018'!AL5/'Vic Apr 2018'!AJ5&lt;'Vic Apr 2018'!J5,0,IF($C$5*'Vic Apr 2018'!AL5/'Vic Apr 2018'!AJ5&lt;='Vic Apr 2018'!K5,($C$5*'Vic Apr 2018'!AL5/'Vic Apr 2018'!AJ5-'Vic Apr 2018'!J5)*('Vic Apr 2018'!V5/100)*'Vic Apr 2018'!AJ5,('Vic Apr 2018'!K5-'Vic Apr 2018'!J5)*('Vic Apr 2018'!V5/100)*'Vic Apr 2018'!AJ5))</f>
        <v>88.500000000000057</v>
      </c>
      <c r="L11" s="198">
        <f>IF($C$5*'Vic Apr 2018'!AL5/'Vic Apr 2018'!AJ5&lt;'Vic Apr 2018'!K5,0,IF($C$5*'Vic Apr 2018'!AL5/'Vic Apr 2018'!AJ5&lt;='Vic Apr 2018'!L5,($C$5*'Vic Apr 2018'!AL5/'Vic Apr 2018'!AJ5-'Vic Apr 2018'!K5)*('Vic Apr 2018'!W5/100)*'Vic Apr 2018'!AJ5,('Vic Apr 2018'!L5-'Vic Apr 2018'!K5)*('Vic Apr 2018'!W5/100)*'Vic Apr 2018'!AJ5))</f>
        <v>0</v>
      </c>
      <c r="M11" s="198">
        <f>IF($C$5*'Vic Apr 2018'!AL5/'Vic Apr 2018'!AJ5&lt;'Vic Apr 2018'!L5,0,IF($C$5*'Vic Apr 2018'!AL5/'Vic Apr 2018'!AJ5&lt;='Vic Apr 2018'!M5,($C$5*'Vic Apr 2018'!AL5/'Vic Apr 2018'!AJ5-'Vic Apr 2018'!L5)*('Vic Apr 2018'!X5/100)*'Vic Apr 2018'!AJ5,('Vic Apr 2018'!M5-'Vic Apr 2018'!L5)*('Vic Apr 2018'!X5/100)*'Vic Apr 2018'!AJ5))</f>
        <v>0</v>
      </c>
      <c r="N11" s="198">
        <f>IF(($C$5*'Vic Apr 2018'!AL5/'Vic Apr 2018'!AJ5&gt;'Vic Apr 2018'!M5),($C$5*'Vic Apr 2018'!AL5/'Vic Apr 2018'!AJ5-'Vic Apr 2018'!M5)*'Vic Apr 2018'!Y5/100*'Vic Apr 2018'!AJ5,0)</f>
        <v>0</v>
      </c>
      <c r="O11" s="201">
        <f t="shared" si="0"/>
        <v>2432.75</v>
      </c>
      <c r="P11" s="202">
        <f>'Vic Apr 2018'!AM5</f>
        <v>0</v>
      </c>
      <c r="Q11" s="202">
        <f>'Vic Apr 2018'!AN5</f>
        <v>20</v>
      </c>
      <c r="R11" s="202">
        <f>'Vic Apr 2018'!AO5</f>
        <v>0</v>
      </c>
      <c r="S11" s="202">
        <f>'Vic Apr 2018'!AP5</f>
        <v>0</v>
      </c>
      <c r="T11" s="201">
        <f>(O11-(O11-D11)*Q11/100)</f>
        <v>2030.15</v>
      </c>
      <c r="U11" s="201">
        <f t="shared" ref="U11:U16" si="2">T11</f>
        <v>2030.15</v>
      </c>
      <c r="V11" s="201">
        <f t="shared" si="1"/>
        <v>2233.1650000000004</v>
      </c>
      <c r="W11" s="201">
        <f t="shared" si="1"/>
        <v>2233.1650000000004</v>
      </c>
      <c r="X11" s="203">
        <f>'Vic Apr 2018'!AW5</f>
        <v>24</v>
      </c>
      <c r="Y11" s="204" t="str">
        <f>'Vic Apr 2018'!AX5</f>
        <v>y</v>
      </c>
      <c r="CI11" s="193"/>
      <c r="CJ11" s="193"/>
      <c r="CK11" s="193"/>
      <c r="CL11" s="193"/>
      <c r="CM11" s="193"/>
      <c r="CN11" s="193"/>
      <c r="CO11" s="193"/>
      <c r="CP11" s="193"/>
      <c r="CQ11" s="193"/>
      <c r="CR11" s="193"/>
      <c r="CS11" s="193"/>
      <c r="CT11" s="193"/>
      <c r="CU11" s="193"/>
      <c r="CV11" s="193"/>
      <c r="CW11" s="193"/>
      <c r="CX11" s="193"/>
      <c r="CY11" s="193"/>
      <c r="CZ11" s="193"/>
      <c r="DA11" s="193"/>
      <c r="DB11" s="193"/>
      <c r="DC11" s="193"/>
      <c r="DD11" s="193"/>
      <c r="DE11" s="193"/>
      <c r="DF11" s="193"/>
      <c r="DG11" s="193"/>
      <c r="DH11" s="193"/>
      <c r="DI11" s="193"/>
      <c r="DJ11" s="193"/>
      <c r="DK11" s="193"/>
      <c r="DL11" s="193"/>
      <c r="DM11" s="193"/>
      <c r="DN11" s="193"/>
      <c r="DO11" s="193"/>
      <c r="DP11" s="193"/>
      <c r="DQ11" s="193"/>
      <c r="DR11" s="193"/>
      <c r="DS11" s="193"/>
      <c r="DT11" s="193"/>
      <c r="DU11" s="193"/>
      <c r="DV11" s="193"/>
      <c r="DW11" s="193"/>
      <c r="DX11" s="193"/>
      <c r="DY11" s="193"/>
      <c r="DZ11" s="193"/>
      <c r="EA11" s="193"/>
      <c r="EB11" s="193"/>
      <c r="EC11" s="193"/>
      <c r="ED11" s="193"/>
      <c r="EE11" s="193"/>
      <c r="EF11" s="193"/>
      <c r="EG11" s="193"/>
      <c r="EH11" s="193"/>
      <c r="EI11" s="193"/>
      <c r="EJ11" s="193"/>
    </row>
    <row r="12" spans="1:140" ht="17" customHeight="1">
      <c r="A12" s="259"/>
      <c r="B12" s="116" t="str">
        <f>'Vic Apr 2018'!F6</f>
        <v>Lumo Energy</v>
      </c>
      <c r="C12" s="116" t="str">
        <f>'Vic Apr 2018'!G6</f>
        <v>Business Premium</v>
      </c>
      <c r="D12" s="198">
        <f>365*'Vic Apr 2018'!H6/100</f>
        <v>286.89</v>
      </c>
      <c r="E12" s="199">
        <f>IF($C$5*'Vic Apr 2018'!AK6/'Vic Apr 2018'!AI6&gt;='Vic Apr 2018'!J6,('Vic Apr 2018'!J6*'Vic Apr 2018'!O6/100)*'Vic Apr 2018'!AI6,($C$5*'Vic Apr 2018'!AK6/'Vic Apr 2018'!AI6*'Vic Apr 2018'!O6/100)*'Vic Apr 2018'!AI6)</f>
        <v>707.17200000000003</v>
      </c>
      <c r="F12" s="200">
        <f>IF($C$5*'Vic Apr 2018'!AK6/'Vic Apr 2018'!AI6&lt;'Vic Apr 2018'!J6,0,IF($C$5*'Vic Apr 2018'!AK6/'Vic Apr 2018'!AI6&lt;='Vic Apr 2018'!K6,($C$5*'Vic Apr 2018'!AK6/'Vic Apr 2018'!AI6-'Vic Apr 2018'!J6)*('Vic Apr 2018'!P6/100)*'Vic Apr 2018'!AI6,('Vic Apr 2018'!K6-'Vic Apr 2018'!J6)*('Vic Apr 2018'!P6/100)*'Vic Apr 2018'!AI6))</f>
        <v>61.701600000000056</v>
      </c>
      <c r="G12" s="198">
        <f>IF($C$5*'Vic Apr 2018'!AK6/'Vic Apr 2018'!AI6&lt;'Vic Apr 2018'!K6,0,IF($C$5*'Vic Apr 2018'!AK6/'Vic Apr 2018'!AI6&lt;='Vic Apr 2018'!L6,($C$5*'Vic Apr 2018'!AK6/'Vic Apr 2018'!AI6-'Vic Apr 2018'!K6)*('Vic Apr 2018'!Q6/100)*'Vic Apr 2018'!AI6,('Vic Apr 2018'!L6-'Vic Apr 2018'!K6)*('Vic Apr 2018'!Q6/100)*'Vic Apr 2018'!AI6))</f>
        <v>0</v>
      </c>
      <c r="H12" s="199">
        <f>IF($C$5*'Vic Apr 2018'!AK6/'Vic Apr 2018'!AI6&lt;'Vic Apr 2018'!L6,0,IF($C$5*'Vic Apr 2018'!AK6/'Vic Apr 2018'!AI6&lt;='Vic Apr 2018'!M6,($C$5*'Vic Apr 2018'!AK6/'Vic Apr 2018'!AI6-'Vic Apr 2018'!L6)*('Vic Apr 2018'!R6/100)*'Vic Apr 2018'!AI6,('Vic Apr 2018'!M6-'Vic Apr 2018'!L6)*('Vic Apr 2018'!R6/100)*'Vic Apr 2018'!AI6))</f>
        <v>0</v>
      </c>
      <c r="I12" s="198">
        <f>IF(($C$5*'Vic Apr 2018'!AK6/'Vic Apr 2018'!AI6&gt;'Vic Apr 2018'!M6),($C$5*'Vic Apr 2018'!AK6/'Vic Apr 2018'!AI6-'Vic Apr 2018'!M6)*'Vic Apr 2018'!S6/100*'Vic Apr 2018'!AI6,0)</f>
        <v>0</v>
      </c>
      <c r="J12" s="198">
        <f>IF($C$5*'Vic Apr 2018'!AL6/'Vic Apr 2018'!AJ6&gt;='Vic Apr 2018'!J6,('Vic Apr 2018'!J6*'Vic Apr 2018'!U6/100)*'Vic Apr 2018'!AJ6,($C$5*'Vic Apr 2018'!AL6/'Vic Apr 2018'!AJ6*'Vic Apr 2018'!U6/100)*'Vic Apr 2018'!AJ6)</f>
        <v>679.79759999999999</v>
      </c>
      <c r="K12" s="198">
        <f>IF($C$5*'Vic Apr 2018'!AL6/'Vic Apr 2018'!AJ6&lt;'Vic Apr 2018'!J6,0,IF($C$5*'Vic Apr 2018'!AL6/'Vic Apr 2018'!AJ6&lt;='Vic Apr 2018'!K6,($C$5*'Vic Apr 2018'!AL6/'Vic Apr 2018'!AJ6-'Vic Apr 2018'!J6)*('Vic Apr 2018'!V6/100)*'Vic Apr 2018'!AJ6,('Vic Apr 2018'!K6-'Vic Apr 2018'!J6)*('Vic Apr 2018'!V6/100)*'Vic Apr 2018'!AJ6))</f>
        <v>60.388800000000053</v>
      </c>
      <c r="L12" s="198">
        <f>IF($C$5*'Vic Apr 2018'!AL6/'Vic Apr 2018'!AJ6&lt;'Vic Apr 2018'!K6,0,IF($C$5*'Vic Apr 2018'!AL6/'Vic Apr 2018'!AJ6&lt;='Vic Apr 2018'!L6,($C$5*'Vic Apr 2018'!AL6/'Vic Apr 2018'!AJ6-'Vic Apr 2018'!K6)*('Vic Apr 2018'!W6/100)*'Vic Apr 2018'!AJ6,('Vic Apr 2018'!L6-'Vic Apr 2018'!K6)*('Vic Apr 2018'!W6/100)*'Vic Apr 2018'!AJ6))</f>
        <v>0</v>
      </c>
      <c r="M12" s="198">
        <f>IF($C$5*'Vic Apr 2018'!AL6/'Vic Apr 2018'!AJ6&lt;'Vic Apr 2018'!L6,0,IF($C$5*'Vic Apr 2018'!AL6/'Vic Apr 2018'!AJ6&lt;='Vic Apr 2018'!M6,($C$5*'Vic Apr 2018'!AL6/'Vic Apr 2018'!AJ6-'Vic Apr 2018'!L6)*('Vic Apr 2018'!X6/100)*'Vic Apr 2018'!AJ6,('Vic Apr 2018'!M6-'Vic Apr 2018'!L6)*('Vic Apr 2018'!X6/100)*'Vic Apr 2018'!AJ6))</f>
        <v>0</v>
      </c>
      <c r="N12" s="198">
        <f>IF(($C$5*'Vic Apr 2018'!AL6/'Vic Apr 2018'!AJ6&gt;'Vic Apr 2018'!M6),($C$5*'Vic Apr 2018'!AL6/'Vic Apr 2018'!AJ6-'Vic Apr 2018'!M6)*'Vic Apr 2018'!Y6/100*'Vic Apr 2018'!AJ6,0)</f>
        <v>0</v>
      </c>
      <c r="O12" s="201">
        <f t="shared" si="0"/>
        <v>1795.95</v>
      </c>
      <c r="P12" s="202">
        <f>'Vic Apr 2018'!AM6</f>
        <v>0</v>
      </c>
      <c r="Q12" s="202">
        <f>'Vic Apr 2018'!AN6</f>
        <v>0</v>
      </c>
      <c r="R12" s="202">
        <f>'Vic Apr 2018'!AO6</f>
        <v>0</v>
      </c>
      <c r="S12" s="202">
        <f>'Vic Apr 2018'!AP6</f>
        <v>0</v>
      </c>
      <c r="T12" s="201">
        <f>O12</f>
        <v>1795.95</v>
      </c>
      <c r="U12" s="201">
        <f t="shared" si="2"/>
        <v>1795.95</v>
      </c>
      <c r="V12" s="201">
        <f t="shared" si="1"/>
        <v>1975.5450000000003</v>
      </c>
      <c r="W12" s="201">
        <f t="shared" si="1"/>
        <v>1975.5450000000003</v>
      </c>
      <c r="X12" s="203">
        <f>'Vic Apr 2018'!AW6</f>
        <v>36</v>
      </c>
      <c r="Y12" s="204" t="str">
        <f>'Vic Apr 2018'!AX6</f>
        <v>n</v>
      </c>
      <c r="CI12" s="193"/>
      <c r="CJ12" s="193"/>
      <c r="CK12" s="193"/>
      <c r="CL12" s="193"/>
      <c r="CM12" s="193"/>
      <c r="CN12" s="193"/>
      <c r="CO12" s="193"/>
      <c r="CP12" s="193"/>
      <c r="CQ12" s="193"/>
      <c r="CR12" s="193"/>
      <c r="CS12" s="193"/>
      <c r="CT12" s="193"/>
      <c r="CU12" s="193"/>
      <c r="CV12" s="193"/>
      <c r="CW12" s="193"/>
      <c r="CX12" s="193"/>
      <c r="CY12" s="193"/>
      <c r="CZ12" s="193"/>
      <c r="DA12" s="193"/>
      <c r="DB12" s="193"/>
      <c r="DC12" s="193"/>
      <c r="DD12" s="193"/>
      <c r="DE12" s="193"/>
      <c r="DF12" s="193"/>
      <c r="DG12" s="193"/>
      <c r="DH12" s="193"/>
      <c r="DI12" s="193"/>
      <c r="DJ12" s="193"/>
      <c r="DK12" s="193"/>
      <c r="DL12" s="193"/>
      <c r="DM12" s="193"/>
      <c r="DN12" s="193"/>
      <c r="DO12" s="193"/>
      <c r="DP12" s="193"/>
      <c r="DQ12" s="193"/>
      <c r="DR12" s="193"/>
      <c r="DS12" s="193"/>
      <c r="DT12" s="193"/>
      <c r="DU12" s="193"/>
      <c r="DV12" s="193"/>
      <c r="DW12" s="193"/>
      <c r="DX12" s="193"/>
      <c r="DY12" s="193"/>
      <c r="DZ12" s="193"/>
      <c r="EA12" s="193"/>
      <c r="EB12" s="193"/>
      <c r="EC12" s="193"/>
      <c r="ED12" s="193"/>
      <c r="EE12" s="193"/>
      <c r="EF12" s="193"/>
      <c r="EG12" s="193"/>
      <c r="EH12" s="193"/>
      <c r="EI12" s="193"/>
      <c r="EJ12" s="193"/>
    </row>
    <row r="13" spans="1:140" ht="17" customHeight="1">
      <c r="A13" s="259"/>
      <c r="B13" s="116" t="str">
        <f>'Vic Apr 2018'!F7</f>
        <v>Momentum Energy</v>
      </c>
      <c r="C13" s="116" t="str">
        <f>'Vic Apr 2018'!G7</f>
        <v>Market offer</v>
      </c>
      <c r="D13" s="198">
        <f>365*'Vic Apr 2018'!H7/100</f>
        <v>354.15949999999998</v>
      </c>
      <c r="E13" s="199">
        <f>IF($C$5*'Vic Apr 2018'!AK7/'Vic Apr 2018'!AI7&gt;='Vic Apr 2018'!J7,('Vic Apr 2018'!J7*'Vic Apr 2018'!O7/100)*'Vic Apr 2018'!AI7,($C$5*'Vic Apr 2018'!AK7/'Vic Apr 2018'!AI7*'Vic Apr 2018'!O7/100)*'Vic Apr 2018'!AI7)</f>
        <v>684</v>
      </c>
      <c r="F13" s="200">
        <f>IF($C$5*'Vic Apr 2018'!AK7/'Vic Apr 2018'!AI7&lt;'Vic Apr 2018'!J7,0,IF($C$5*'Vic Apr 2018'!AK7/'Vic Apr 2018'!AI7&lt;='Vic Apr 2018'!K7,($C$5*'Vic Apr 2018'!AK7/'Vic Apr 2018'!AI7-'Vic Apr 2018'!J7)*('Vic Apr 2018'!P7/100)*'Vic Apr 2018'!AI7,('Vic Apr 2018'!K7-'Vic Apr 2018'!J7)*('Vic Apr 2018'!P7/100)*'Vic Apr 2018'!AI7))</f>
        <v>71.000000000000043</v>
      </c>
      <c r="G13" s="198">
        <f>IF($C$5*'Vic Apr 2018'!AK7/'Vic Apr 2018'!AI7&lt;'Vic Apr 2018'!K7,0,IF($C$5*'Vic Apr 2018'!AK7/'Vic Apr 2018'!AI7&lt;='Vic Apr 2018'!L7,($C$5*'Vic Apr 2018'!AK7/'Vic Apr 2018'!AI7-'Vic Apr 2018'!K7)*('Vic Apr 2018'!Q7/100)*'Vic Apr 2018'!AI7,('Vic Apr 2018'!L7-'Vic Apr 2018'!K7)*('Vic Apr 2018'!Q7/100)*'Vic Apr 2018'!AI7))</f>
        <v>0</v>
      </c>
      <c r="H13" s="199">
        <f>IF($C$5*'Vic Apr 2018'!AK7/'Vic Apr 2018'!AI7&lt;'Vic Apr 2018'!L7,0,IF($C$5*'Vic Apr 2018'!AK7/'Vic Apr 2018'!AI7&lt;='Vic Apr 2018'!M7,($C$5*'Vic Apr 2018'!AK7/'Vic Apr 2018'!AI7-'Vic Apr 2018'!L7)*('Vic Apr 2018'!R7/100)*'Vic Apr 2018'!AI7,('Vic Apr 2018'!M7-'Vic Apr 2018'!L7)*('Vic Apr 2018'!R7/100)*'Vic Apr 2018'!AI7))</f>
        <v>0</v>
      </c>
      <c r="I13" s="198">
        <f>IF(($C$5*'Vic Apr 2018'!AK7/'Vic Apr 2018'!AI7&gt;'Vic Apr 2018'!M7),($C$5*'Vic Apr 2018'!AK7/'Vic Apr 2018'!AI7-'Vic Apr 2018'!M7)*'Vic Apr 2018'!S7/100*'Vic Apr 2018'!AI7,0)</f>
        <v>0</v>
      </c>
      <c r="J13" s="198">
        <f>IF($C$5*'Vic Apr 2018'!AL7/'Vic Apr 2018'!AJ7&gt;='Vic Apr 2018'!J7,('Vic Apr 2018'!J7*'Vic Apr 2018'!U7/100)*'Vic Apr 2018'!AJ7,($C$5*'Vic Apr 2018'!AL7/'Vic Apr 2018'!AJ7*'Vic Apr 2018'!U7/100)*'Vic Apr 2018'!AJ7)</f>
        <v>643.5</v>
      </c>
      <c r="K13" s="198">
        <f>IF($C$5*'Vic Apr 2018'!AL7/'Vic Apr 2018'!AJ7&lt;'Vic Apr 2018'!J7,0,IF($C$5*'Vic Apr 2018'!AL7/'Vic Apr 2018'!AJ7&lt;='Vic Apr 2018'!K7,($C$5*'Vic Apr 2018'!AL7/'Vic Apr 2018'!AJ7-'Vic Apr 2018'!J7)*('Vic Apr 2018'!V7/100)*'Vic Apr 2018'!AJ7,('Vic Apr 2018'!K7-'Vic Apr 2018'!J7)*('Vic Apr 2018'!V7/100)*'Vic Apr 2018'!AJ7))</f>
        <v>67.500000000000057</v>
      </c>
      <c r="L13" s="198">
        <f>IF($C$5*'Vic Apr 2018'!AL7/'Vic Apr 2018'!AJ7&lt;'Vic Apr 2018'!K7,0,IF($C$5*'Vic Apr 2018'!AL7/'Vic Apr 2018'!AJ7&lt;='Vic Apr 2018'!L7,($C$5*'Vic Apr 2018'!AL7/'Vic Apr 2018'!AJ7-'Vic Apr 2018'!K7)*('Vic Apr 2018'!W7/100)*'Vic Apr 2018'!AJ7,('Vic Apr 2018'!L7-'Vic Apr 2018'!K7)*('Vic Apr 2018'!W7/100)*'Vic Apr 2018'!AJ7))</f>
        <v>0</v>
      </c>
      <c r="M13" s="198">
        <f>IF($C$5*'Vic Apr 2018'!AL7/'Vic Apr 2018'!AJ7&lt;'Vic Apr 2018'!L7,0,IF($C$5*'Vic Apr 2018'!AL7/'Vic Apr 2018'!AJ7&lt;='Vic Apr 2018'!M7,($C$5*'Vic Apr 2018'!AL7/'Vic Apr 2018'!AJ7-'Vic Apr 2018'!L7)*('Vic Apr 2018'!X7/100)*'Vic Apr 2018'!AJ7,('Vic Apr 2018'!M7-'Vic Apr 2018'!L7)*('Vic Apr 2018'!X7/100)*'Vic Apr 2018'!AJ7))</f>
        <v>0</v>
      </c>
      <c r="N13" s="198">
        <f>IF(($C$5*'Vic Apr 2018'!AL7/'Vic Apr 2018'!AJ7&gt;'Vic Apr 2018'!M7),($C$5*'Vic Apr 2018'!AL7/'Vic Apr 2018'!AJ7-'Vic Apr 2018'!M7)*'Vic Apr 2018'!Y7/100*'Vic Apr 2018'!AJ7,0)</f>
        <v>0</v>
      </c>
      <c r="O13" s="201">
        <f t="shared" si="0"/>
        <v>1820.1595</v>
      </c>
      <c r="P13" s="202">
        <f>'Vic Apr 2018'!AM7</f>
        <v>0</v>
      </c>
      <c r="Q13" s="202">
        <f>'Vic Apr 2018'!AN7</f>
        <v>0</v>
      </c>
      <c r="R13" s="202">
        <f>'Vic Apr 2018'!AO7</f>
        <v>0</v>
      </c>
      <c r="S13" s="202">
        <f>'Vic Apr 2018'!AP7</f>
        <v>0</v>
      </c>
      <c r="T13" s="201">
        <f>O13</f>
        <v>1820.1595</v>
      </c>
      <c r="U13" s="201">
        <f t="shared" si="2"/>
        <v>1820.1595</v>
      </c>
      <c r="V13" s="201">
        <f t="shared" si="1"/>
        <v>2002.1754500000002</v>
      </c>
      <c r="W13" s="201">
        <f t="shared" si="1"/>
        <v>2002.1754500000002</v>
      </c>
      <c r="X13" s="203">
        <f>'Vic Apr 2018'!AW7</f>
        <v>0</v>
      </c>
      <c r="Y13" s="204" t="str">
        <f>'Vic Apr 2018'!AX7</f>
        <v>n</v>
      </c>
      <c r="CI13" s="193"/>
      <c r="CJ13" s="193"/>
      <c r="CK13" s="193"/>
      <c r="CL13" s="193"/>
      <c r="CM13" s="193"/>
      <c r="CN13" s="193"/>
      <c r="CO13" s="193"/>
      <c r="CP13" s="193"/>
      <c r="CQ13" s="193"/>
      <c r="CR13" s="193"/>
      <c r="CS13" s="193"/>
      <c r="CT13" s="193"/>
      <c r="CU13" s="193"/>
      <c r="CV13" s="193"/>
      <c r="CW13" s="193"/>
      <c r="CX13" s="193"/>
      <c r="CY13" s="193"/>
      <c r="CZ13" s="193"/>
      <c r="DA13" s="193"/>
      <c r="DB13" s="193"/>
      <c r="DC13" s="193"/>
      <c r="DD13" s="193"/>
      <c r="DE13" s="193"/>
      <c r="DF13" s="193"/>
      <c r="DG13" s="193"/>
      <c r="DH13" s="193"/>
      <c r="DI13" s="193"/>
      <c r="DJ13" s="193"/>
      <c r="DK13" s="193"/>
      <c r="DL13" s="193"/>
      <c r="DM13" s="193"/>
      <c r="DN13" s="193"/>
      <c r="DO13" s="193"/>
      <c r="DP13" s="193"/>
      <c r="DQ13" s="193"/>
      <c r="DR13" s="193"/>
      <c r="DS13" s="193"/>
      <c r="DT13" s="193"/>
      <c r="DU13" s="193"/>
      <c r="DV13" s="193"/>
      <c r="DW13" s="193"/>
      <c r="DX13" s="193"/>
      <c r="DY13" s="193"/>
      <c r="DZ13" s="193"/>
      <c r="EA13" s="193"/>
      <c r="EB13" s="193"/>
      <c r="EC13" s="193"/>
      <c r="ED13" s="193"/>
      <c r="EE13" s="193"/>
      <c r="EF13" s="193"/>
      <c r="EG13" s="193"/>
      <c r="EH13" s="193"/>
      <c r="EI13" s="193"/>
      <c r="EJ13" s="193"/>
    </row>
    <row r="14" spans="1:140" s="195" customFormat="1" ht="17" customHeight="1" thickBot="1">
      <c r="A14" s="259"/>
      <c r="B14" s="116" t="str">
        <f>'Vic Apr 2018'!F8</f>
        <v>Origin Energy</v>
      </c>
      <c r="C14" s="116" t="str">
        <f>'Vic Apr 2018'!G8</f>
        <v>Business Saver</v>
      </c>
      <c r="D14" s="200">
        <f>365*'Vic Apr 2018'!H8/100</f>
        <v>306.60000000000002</v>
      </c>
      <c r="E14" s="245">
        <f>IF($C$5*'Vic Apr 2018'!AK8/'Vic Apr 2018'!AI8&gt;='Vic Apr 2018'!J8,('Vic Apr 2018'!J8*'Vic Apr 2018'!O8/100)*'Vic Apr 2018'!AI8,($C$5*'Vic Apr 2018'!AK8/'Vic Apr 2018'!AI8*'Vic Apr 2018'!O8/100)*'Vic Apr 2018'!AI8)</f>
        <v>863.46</v>
      </c>
      <c r="F14" s="200">
        <f>IF($C$5*'Vic Apr 2018'!AK8/'Vic Apr 2018'!AI8&lt;'Vic Apr 2018'!J8,0,IF($C$5*'Vic Apr 2018'!AK8/'Vic Apr 2018'!AI8&lt;='Vic Apr 2018'!K8,($C$5*'Vic Apr 2018'!AK8/'Vic Apr 2018'!AI8-'Vic Apr 2018'!J8)*('Vic Apr 2018'!P8/100)*'Vic Apr 2018'!AI8,('Vic Apr 2018'!K8-'Vic Apr 2018'!J8)*('Vic Apr 2018'!P8/100)*'Vic Apr 2018'!AI8))</f>
        <v>91.520000000000053</v>
      </c>
      <c r="G14" s="200">
        <f>IF($C$5*'Vic Apr 2018'!AK8/'Vic Apr 2018'!AI8&lt;'Vic Apr 2018'!K8,0,IF($C$5*'Vic Apr 2018'!AK8/'Vic Apr 2018'!AI8&lt;='Vic Apr 2018'!L8,($C$5*'Vic Apr 2018'!AK8/'Vic Apr 2018'!AI8-'Vic Apr 2018'!K8)*('Vic Apr 2018'!Q8/100)*'Vic Apr 2018'!AI8,('Vic Apr 2018'!L8-'Vic Apr 2018'!K8)*('Vic Apr 2018'!Q8/100)*'Vic Apr 2018'!AI8))</f>
        <v>0</v>
      </c>
      <c r="H14" s="245">
        <f>IF($C$5*'Vic Apr 2018'!AK8/'Vic Apr 2018'!AI8&lt;'Vic Apr 2018'!L8,0,IF($C$5*'Vic Apr 2018'!AK8/'Vic Apr 2018'!AI8&lt;='Vic Apr 2018'!M8,($C$5*'Vic Apr 2018'!AK8/'Vic Apr 2018'!AI8-'Vic Apr 2018'!L8)*('Vic Apr 2018'!R8/100)*'Vic Apr 2018'!AI8,('Vic Apr 2018'!M8-'Vic Apr 2018'!L8)*('Vic Apr 2018'!R8/100)*'Vic Apr 2018'!AI8))</f>
        <v>0</v>
      </c>
      <c r="I14" s="200">
        <f>IF(($C$5*'Vic Apr 2018'!AK8/'Vic Apr 2018'!AI8&gt;'Vic Apr 2018'!M8),($C$5*'Vic Apr 2018'!AK8/'Vic Apr 2018'!AI8-'Vic Apr 2018'!M8)*'Vic Apr 2018'!S8/100*'Vic Apr 2018'!AI8,0)</f>
        <v>0</v>
      </c>
      <c r="J14" s="200">
        <f>IF($C$5*'Vic Apr 2018'!AL8/'Vic Apr 2018'!AJ8&gt;='Vic Apr 2018'!J8,('Vic Apr 2018'!J8*'Vic Apr 2018'!U8/100)*'Vic Apr 2018'!AJ8,($C$5*'Vic Apr 2018'!AL8/'Vic Apr 2018'!AJ8*'Vic Apr 2018'!U8/100)*'Vic Apr 2018'!AJ8)</f>
        <v>819.18000000000006</v>
      </c>
      <c r="K14" s="200">
        <f>IF($C$5*'Vic Apr 2018'!AL8/'Vic Apr 2018'!AJ8&lt;'Vic Apr 2018'!J8,0,IF($C$5*'Vic Apr 2018'!AL8/'Vic Apr 2018'!AJ8&lt;='Vic Apr 2018'!K8,($C$5*'Vic Apr 2018'!AL8/'Vic Apr 2018'!AJ8-'Vic Apr 2018'!J8)*('Vic Apr 2018'!V8/100)*'Vic Apr 2018'!AJ8,('Vic Apr 2018'!K8-'Vic Apr 2018'!J8)*('Vic Apr 2018'!V8/100)*'Vic Apr 2018'!AJ8))</f>
        <v>88.660000000000053</v>
      </c>
      <c r="L14" s="200">
        <f>IF($C$5*'Vic Apr 2018'!AL8/'Vic Apr 2018'!AJ8&lt;'Vic Apr 2018'!K8,0,IF($C$5*'Vic Apr 2018'!AL8/'Vic Apr 2018'!AJ8&lt;='Vic Apr 2018'!L8,($C$5*'Vic Apr 2018'!AL8/'Vic Apr 2018'!AJ8-'Vic Apr 2018'!K8)*('Vic Apr 2018'!W8/100)*'Vic Apr 2018'!AJ8,('Vic Apr 2018'!L8-'Vic Apr 2018'!K8)*('Vic Apr 2018'!W8/100)*'Vic Apr 2018'!AJ8))</f>
        <v>0</v>
      </c>
      <c r="M14" s="200">
        <f>IF($C$5*'Vic Apr 2018'!AL8/'Vic Apr 2018'!AJ8&lt;'Vic Apr 2018'!L8,0,IF($C$5*'Vic Apr 2018'!AL8/'Vic Apr 2018'!AJ8&lt;='Vic Apr 2018'!M8,($C$5*'Vic Apr 2018'!AL8/'Vic Apr 2018'!AJ8-'Vic Apr 2018'!L8)*('Vic Apr 2018'!X8/100)*'Vic Apr 2018'!AJ8,('Vic Apr 2018'!M8-'Vic Apr 2018'!L8)*('Vic Apr 2018'!X8/100)*'Vic Apr 2018'!AJ8))</f>
        <v>0</v>
      </c>
      <c r="N14" s="200">
        <f>IF(($C$5*'Vic Apr 2018'!AL8/'Vic Apr 2018'!AJ8&gt;'Vic Apr 2018'!M8),($C$5*'Vic Apr 2018'!AL8/'Vic Apr 2018'!AJ8-'Vic Apr 2018'!M8)*'Vic Apr 2018'!Y8/100*'Vic Apr 2018'!AJ8,0)</f>
        <v>0</v>
      </c>
      <c r="O14" s="246">
        <f t="shared" si="0"/>
        <v>2169.42</v>
      </c>
      <c r="P14" s="247">
        <f>'Vic Apr 2018'!AM8</f>
        <v>0</v>
      </c>
      <c r="Q14" s="247">
        <f>'Vic Apr 2018'!AN8</f>
        <v>15</v>
      </c>
      <c r="R14" s="247">
        <f>'Vic Apr 2018'!AO8</f>
        <v>0</v>
      </c>
      <c r="S14" s="247">
        <f>'Vic Apr 2018'!AP8</f>
        <v>0</v>
      </c>
      <c r="T14" s="246">
        <f>(O14-(O14-D14)*Q14/100)</f>
        <v>1889.9970000000001</v>
      </c>
      <c r="U14" s="248">
        <f t="shared" si="2"/>
        <v>1889.9970000000001</v>
      </c>
      <c r="V14" s="246">
        <f t="shared" si="1"/>
        <v>2078.9967000000001</v>
      </c>
      <c r="W14" s="246">
        <f t="shared" si="1"/>
        <v>2078.9967000000001</v>
      </c>
      <c r="X14" s="249">
        <f>'Vic Apr 2018'!AW8</f>
        <v>12</v>
      </c>
      <c r="Y14" s="250" t="str">
        <f>'Vic Apr 2018'!AX8</f>
        <v>y</v>
      </c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8"/>
      <c r="CD14" s="168"/>
      <c r="CE14" s="168"/>
      <c r="CF14" s="168"/>
      <c r="CG14" s="168"/>
      <c r="CH14" s="168"/>
      <c r="CI14" s="194"/>
      <c r="CJ14" s="194"/>
      <c r="CK14" s="194"/>
      <c r="CL14" s="194"/>
      <c r="CM14" s="194"/>
      <c r="CN14" s="194"/>
      <c r="CO14" s="194"/>
      <c r="CP14" s="194"/>
      <c r="CQ14" s="194"/>
      <c r="CR14" s="194"/>
      <c r="CS14" s="194"/>
      <c r="CT14" s="194"/>
      <c r="CU14" s="194"/>
      <c r="CV14" s="194"/>
      <c r="CW14" s="194"/>
      <c r="CX14" s="194"/>
      <c r="CY14" s="194"/>
      <c r="CZ14" s="194"/>
      <c r="DA14" s="194"/>
      <c r="DB14" s="194"/>
      <c r="DC14" s="194"/>
      <c r="DD14" s="194"/>
      <c r="DE14" s="194"/>
      <c r="DF14" s="194"/>
      <c r="DG14" s="194"/>
      <c r="DH14" s="194"/>
      <c r="DI14" s="194"/>
      <c r="DJ14" s="194"/>
      <c r="DK14" s="194"/>
      <c r="DL14" s="194"/>
      <c r="DM14" s="194"/>
      <c r="DN14" s="194"/>
      <c r="DO14" s="194"/>
      <c r="DP14" s="194"/>
      <c r="DQ14" s="194"/>
      <c r="DR14" s="194"/>
      <c r="DS14" s="194"/>
      <c r="DT14" s="194"/>
      <c r="DU14" s="194"/>
      <c r="DV14" s="194"/>
      <c r="DW14" s="194"/>
      <c r="DX14" s="194"/>
      <c r="DY14" s="194"/>
      <c r="DZ14" s="194"/>
      <c r="EA14" s="194"/>
      <c r="EB14" s="194"/>
      <c r="EC14" s="194"/>
      <c r="ED14" s="194"/>
      <c r="EE14" s="194"/>
      <c r="EF14" s="194"/>
      <c r="EG14" s="194"/>
      <c r="EH14" s="194"/>
      <c r="EI14" s="194"/>
      <c r="EJ14" s="194"/>
    </row>
    <row r="15" spans="1:140" s="197" customFormat="1" ht="17" customHeight="1" thickTop="1" thickBot="1">
      <c r="A15" s="260"/>
      <c r="B15" s="221" t="str">
        <f>'Vic Apr 2018'!F9</f>
        <v>Simply Energy</v>
      </c>
      <c r="C15" s="221" t="str">
        <f>'Vic Apr 2018'!G9</f>
        <v>Business Save</v>
      </c>
      <c r="D15" s="114">
        <f>365*'Vic Apr 2018'!H9/100</f>
        <v>334.30349999999999</v>
      </c>
      <c r="E15" s="251">
        <f>IF($C$5*'Vic Apr 2018'!AK9/'Vic Apr 2018'!AI9&gt;='Vic Apr 2018'!J9,('Vic Apr 2018'!J9*'Vic Apr 2018'!O9/100)*'Vic Apr 2018'!AI9,($C$5*'Vic Apr 2018'!AK9/'Vic Apr 2018'!AI9*'Vic Apr 2018'!O9/100)*'Vic Apr 2018'!AI9)</f>
        <v>1172.5367999999999</v>
      </c>
      <c r="F15" s="114">
        <f>IF($C$5*'Vic Apr 2018'!AK9/'Vic Apr 2018'!AI9&lt;'Vic Apr 2018'!J9,0,IF($C$5*'Vic Apr 2018'!AK9/'Vic Apr 2018'!AI9&lt;='Vic Apr 2018'!K9,($C$5*'Vic Apr 2018'!AK9/'Vic Apr 2018'!AI9-'Vic Apr 2018'!J9)*('Vic Apr 2018'!P9/100)*'Vic Apr 2018'!AI9,('Vic Apr 2018'!K9-'Vic Apr 2018'!J9)*('Vic Apr 2018'!P9/100)*'Vic Apr 2018'!AI9))</f>
        <v>104.14880000000008</v>
      </c>
      <c r="G15" s="114">
        <f>IF($C$5*'Vic Apr 2018'!AK9/'Vic Apr 2018'!AI9&lt;'Vic Apr 2018'!K9,0,IF($C$5*'Vic Apr 2018'!AK9/'Vic Apr 2018'!AI9&lt;='Vic Apr 2018'!L9,($C$5*'Vic Apr 2018'!AK9/'Vic Apr 2018'!AI9-'Vic Apr 2018'!K9)*('Vic Apr 2018'!Q9/100)*'Vic Apr 2018'!AI9,('Vic Apr 2018'!L9-'Vic Apr 2018'!K9)*('Vic Apr 2018'!Q9/100)*'Vic Apr 2018'!AI9))</f>
        <v>0</v>
      </c>
      <c r="H15" s="251">
        <f>IF($C$5*'Vic Apr 2018'!AK9/'Vic Apr 2018'!AI9&lt;'Vic Apr 2018'!L9,0,IF($C$5*'Vic Apr 2018'!AK9/'Vic Apr 2018'!AI9&lt;='Vic Apr 2018'!M9,($C$5*'Vic Apr 2018'!AK9/'Vic Apr 2018'!AI9-'Vic Apr 2018'!L9)*('Vic Apr 2018'!R9/100)*'Vic Apr 2018'!AI9,('Vic Apr 2018'!M9-'Vic Apr 2018'!L9)*('Vic Apr 2018'!R9/100)*'Vic Apr 2018'!AI9))</f>
        <v>0</v>
      </c>
      <c r="I15" s="114">
        <f>IF(($C$5*'Vic Apr 2018'!AK9/'Vic Apr 2018'!AI9&gt;'Vic Apr 2018'!M9),($C$5*'Vic Apr 2018'!AK9/'Vic Apr 2018'!AI9-'Vic Apr 2018'!M9)*'Vic Apr 2018'!S9/100*'Vic Apr 2018'!AI9,0)</f>
        <v>0</v>
      </c>
      <c r="J15" s="114">
        <f>IF($C$5*'Vic Apr 2018'!AL9/'Vic Apr 2018'!AJ9&gt;='Vic Apr 2018'!J9,('Vic Apr 2018'!J9*'Vic Apr 2018'!U9/100)*'Vic Apr 2018'!AJ9,($C$5*'Vic Apr 2018'!AL9/'Vic Apr 2018'!AJ9*'Vic Apr 2018'!U9/100)*'Vic Apr 2018'!AJ9)</f>
        <v>1131.4751999999999</v>
      </c>
      <c r="K15" s="115">
        <f>IF($C$5*'Vic Apr 2018'!AL9/'Vic Apr 2018'!AJ9&lt;'Vic Apr 2018'!J9,0,IF($C$5*'Vic Apr 2018'!AL9/'Vic Apr 2018'!AJ9&lt;='Vic Apr 2018'!K9,($C$5*'Vic Apr 2018'!AL9/'Vic Apr 2018'!AJ9-'Vic Apr 2018'!J9)*('Vic Apr 2018'!V9/100)*'Vic Apr 2018'!AJ9,('Vic Apr 2018'!K9-'Vic Apr 2018'!J9)*('Vic Apr 2018'!V9/100)*'Vic Apr 2018'!AJ9))</f>
        <v>101.96080000000009</v>
      </c>
      <c r="L15" s="252">
        <f>IF($C$5*'Vic Apr 2018'!AL9/'Vic Apr 2018'!AJ9&lt;'Vic Apr 2018'!K9,0,IF($C$5*'Vic Apr 2018'!AL9/'Vic Apr 2018'!AJ9&lt;='Vic Apr 2018'!L9,($C$5*'Vic Apr 2018'!AL9/'Vic Apr 2018'!AJ9-'Vic Apr 2018'!K9)*('Vic Apr 2018'!W9/100)*'Vic Apr 2018'!AJ9,('Vic Apr 2018'!L9-'Vic Apr 2018'!K9)*('Vic Apr 2018'!W9/100)*'Vic Apr 2018'!AJ9))</f>
        <v>0</v>
      </c>
      <c r="M15" s="114">
        <f>IF($C$5*'Vic Apr 2018'!AL9/'Vic Apr 2018'!AJ9&lt;'Vic Apr 2018'!L9,0,IF($C$5*'Vic Apr 2018'!AL9/'Vic Apr 2018'!AJ9&lt;='Vic Apr 2018'!M9,($C$5*'Vic Apr 2018'!AL9/'Vic Apr 2018'!AJ9-'Vic Apr 2018'!L9)*('Vic Apr 2018'!X9/100)*'Vic Apr 2018'!AJ9,('Vic Apr 2018'!M9-'Vic Apr 2018'!L9)*('Vic Apr 2018'!X9/100)*'Vic Apr 2018'!AJ9))</f>
        <v>0</v>
      </c>
      <c r="N15" s="114">
        <f>IF(($C$5*'Vic Apr 2018'!AL9/'Vic Apr 2018'!AJ9&gt;'Vic Apr 2018'!M9),($C$5*'Vic Apr 2018'!AL9/'Vic Apr 2018'!AJ9-'Vic Apr 2018'!M9)*'Vic Apr 2018'!Y9/100*'Vic Apr 2018'!AJ9,0)</f>
        <v>0</v>
      </c>
      <c r="O15" s="253">
        <f t="shared" si="0"/>
        <v>2844.4250999999999</v>
      </c>
      <c r="P15" s="254">
        <f>'Vic Apr 2018'!AM9</f>
        <v>0</v>
      </c>
      <c r="Q15" s="254">
        <f>'Vic Apr 2018'!AN9</f>
        <v>30</v>
      </c>
      <c r="R15" s="254">
        <f>'Vic Apr 2018'!AO9</f>
        <v>0</v>
      </c>
      <c r="S15" s="254">
        <f>'Vic Apr 2018'!AP9</f>
        <v>0</v>
      </c>
      <c r="T15" s="253">
        <f>(O15-(O15-D15)*Q15/100)</f>
        <v>2091.3886199999997</v>
      </c>
      <c r="U15" s="255">
        <f t="shared" si="2"/>
        <v>2091.3886199999997</v>
      </c>
      <c r="V15" s="253">
        <f t="shared" si="1"/>
        <v>2300.527482</v>
      </c>
      <c r="W15" s="255">
        <f t="shared" si="1"/>
        <v>2300.527482</v>
      </c>
      <c r="X15" s="256">
        <f>'Vic Apr 2018'!AW9</f>
        <v>0</v>
      </c>
      <c r="Y15" s="257" t="str">
        <f>'Vic Apr 2018'!AX9</f>
        <v>n</v>
      </c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96"/>
      <c r="CJ15" s="196"/>
      <c r="CK15" s="196"/>
      <c r="CL15" s="196"/>
      <c r="CM15" s="196"/>
      <c r="CN15" s="196"/>
      <c r="CO15" s="196"/>
      <c r="CP15" s="196"/>
      <c r="CQ15" s="196"/>
      <c r="CR15" s="196"/>
      <c r="CS15" s="196"/>
      <c r="CT15" s="196"/>
      <c r="CU15" s="196"/>
      <c r="CV15" s="196"/>
      <c r="CW15" s="196"/>
      <c r="CX15" s="196"/>
      <c r="CY15" s="196"/>
      <c r="CZ15" s="196"/>
      <c r="DA15" s="196"/>
      <c r="DB15" s="196"/>
      <c r="DC15" s="196"/>
      <c r="DD15" s="196"/>
      <c r="DE15" s="196"/>
      <c r="DF15" s="196"/>
      <c r="DG15" s="196"/>
      <c r="DH15" s="196"/>
      <c r="DI15" s="196"/>
      <c r="DJ15" s="196"/>
      <c r="DK15" s="196"/>
      <c r="DL15" s="196"/>
      <c r="DM15" s="196"/>
      <c r="DN15" s="196"/>
      <c r="DO15" s="196"/>
      <c r="DP15" s="196"/>
      <c r="DQ15" s="196"/>
      <c r="DR15" s="196"/>
      <c r="DS15" s="196"/>
      <c r="DT15" s="196"/>
      <c r="DU15" s="196"/>
      <c r="DV15" s="196"/>
      <c r="DW15" s="196"/>
      <c r="DX15" s="196"/>
      <c r="DY15" s="196"/>
      <c r="DZ15" s="196"/>
      <c r="EA15" s="196"/>
      <c r="EB15" s="196"/>
      <c r="EC15" s="196"/>
      <c r="ED15" s="196"/>
      <c r="EE15" s="196"/>
      <c r="EF15" s="196"/>
      <c r="EG15" s="196"/>
      <c r="EH15" s="196"/>
      <c r="EI15" s="196"/>
      <c r="EJ15" s="196"/>
    </row>
    <row r="16" spans="1:140" ht="17" customHeight="1" thickTop="1">
      <c r="A16" s="261" t="str">
        <f>'Vic Apr 2018'!D10</f>
        <v>Multinet 2</v>
      </c>
      <c r="B16" s="116" t="str">
        <f>'Vic Apr 2018'!F10</f>
        <v>AGL</v>
      </c>
      <c r="C16" s="116" t="str">
        <f>'Vic Apr 2018'!G10</f>
        <v>Business Savers</v>
      </c>
      <c r="D16" s="198">
        <f>365*'Vic Apr 2018'!H10/100</f>
        <v>412.45</v>
      </c>
      <c r="E16" s="199">
        <f>IF($C$5*'Vic Apr 2018'!AK10/'Vic Apr 2018'!AI10&gt;='Vic Apr 2018'!J10,('Vic Apr 2018'!J10*'Vic Apr 2018'!O10/100)*'Vic Apr 2018'!AI10,($C$5*'Vic Apr 2018'!AK10/'Vic Apr 2018'!AI10*'Vic Apr 2018'!O10/100)*'Vic Apr 2018'!AI10)</f>
        <v>975</v>
      </c>
      <c r="F16" s="200">
        <f>IF($C$5*'Vic Apr 2018'!AK10/'Vic Apr 2018'!AI10&lt;'Vic Apr 2018'!J10,0,IF($C$5*'Vic Apr 2018'!AK10/'Vic Apr 2018'!AI10&lt;='Vic Apr 2018'!K10,($C$5*'Vic Apr 2018'!AK10/'Vic Apr 2018'!AI10-'Vic Apr 2018'!J10)*('Vic Apr 2018'!P10/100)*'Vic Apr 2018'!AI10,('Vic Apr 2018'!K10-'Vic Apr 2018'!J10)*('Vic Apr 2018'!P10/100)*'Vic Apr 2018'!AI10))</f>
        <v>0</v>
      </c>
      <c r="G16" s="198">
        <f>IF($C$5*'Vic Apr 2018'!AK10/'Vic Apr 2018'!AI10&lt;'Vic Apr 2018'!K10,0,IF($C$5*'Vic Apr 2018'!AK10/'Vic Apr 2018'!AI10&lt;='Vic Apr 2018'!L10,($C$5*'Vic Apr 2018'!AK10/'Vic Apr 2018'!AI10-'Vic Apr 2018'!K10)*('Vic Apr 2018'!Q10/100)*'Vic Apr 2018'!AI10,('Vic Apr 2018'!L10-'Vic Apr 2018'!K10)*('Vic Apr 2018'!Q10/100)*'Vic Apr 2018'!AI10))</f>
        <v>0</v>
      </c>
      <c r="H16" s="199">
        <f>IF($C$5*'Vic Apr 2018'!AK10/'Vic Apr 2018'!AI10&lt;'Vic Apr 2018'!L10,0,IF($C$5*'Vic Apr 2018'!AK10/'Vic Apr 2018'!AI10&lt;='Vic Apr 2018'!M10,($C$5*'Vic Apr 2018'!AK10/'Vic Apr 2018'!AI10-'Vic Apr 2018'!L10)*('Vic Apr 2018'!R10/100)*'Vic Apr 2018'!AI10,('Vic Apr 2018'!M10-'Vic Apr 2018'!L10)*('Vic Apr 2018'!R10/100)*'Vic Apr 2018'!AI10))</f>
        <v>0</v>
      </c>
      <c r="I16" s="198">
        <f>IF(($C$5*'Vic Apr 2018'!AK10/'Vic Apr 2018'!AI10&gt;'Vic Apr 2018'!M10),($C$5*'Vic Apr 2018'!AK10/'Vic Apr 2018'!AI10-'Vic Apr 2018'!M10)*'Vic Apr 2018'!S10/100*'Vic Apr 2018'!AI10,0)</f>
        <v>0</v>
      </c>
      <c r="J16" s="198">
        <f>IF($C$5*'Vic Apr 2018'!AL10/'Vic Apr 2018'!AJ10&gt;='Vic Apr 2018'!J10,('Vic Apr 2018'!J10*'Vic Apr 2018'!U10/100)*'Vic Apr 2018'!AJ10,($C$5*'Vic Apr 2018'!AL10/'Vic Apr 2018'!AJ10*'Vic Apr 2018'!U10/100)*'Vic Apr 2018'!AJ10)</f>
        <v>860</v>
      </c>
      <c r="K16" s="198">
        <f>IF($C$5*'Vic Apr 2018'!AL10/'Vic Apr 2018'!AJ10&lt;'Vic Apr 2018'!J10,0,IF($C$5*'Vic Apr 2018'!AL10/'Vic Apr 2018'!AJ10&lt;='Vic Apr 2018'!K10,($C$5*'Vic Apr 2018'!AL10/'Vic Apr 2018'!AJ10-'Vic Apr 2018'!J10)*('Vic Apr 2018'!V10/100)*'Vic Apr 2018'!AJ10,('Vic Apr 2018'!K10-'Vic Apr 2018'!J10)*('Vic Apr 2018'!V10/100)*'Vic Apr 2018'!AJ10))</f>
        <v>0</v>
      </c>
      <c r="L16" s="198">
        <f>IF($C$5*'Vic Apr 2018'!AL10/'Vic Apr 2018'!AJ10&lt;'Vic Apr 2018'!K10,0,IF($C$5*'Vic Apr 2018'!AL10/'Vic Apr 2018'!AJ10&lt;='Vic Apr 2018'!L10,($C$5*'Vic Apr 2018'!AL10/'Vic Apr 2018'!AJ10-'Vic Apr 2018'!K10)*('Vic Apr 2018'!W10/100)*'Vic Apr 2018'!AJ10,('Vic Apr 2018'!L10-'Vic Apr 2018'!K10)*('Vic Apr 2018'!W10/100)*'Vic Apr 2018'!AJ10))</f>
        <v>0</v>
      </c>
      <c r="M16" s="198">
        <f>IF($C$5*'Vic Apr 2018'!AL10/'Vic Apr 2018'!AJ10&lt;'Vic Apr 2018'!L10,0,IF($C$5*'Vic Apr 2018'!AL10/'Vic Apr 2018'!AJ10&lt;='Vic Apr 2018'!M10,($C$5*'Vic Apr 2018'!AL10/'Vic Apr 2018'!AJ10-'Vic Apr 2018'!L10)*('Vic Apr 2018'!X10/100)*'Vic Apr 2018'!AJ10,('Vic Apr 2018'!M10-'Vic Apr 2018'!L10)*('Vic Apr 2018'!X10/100)*'Vic Apr 2018'!AJ10))</f>
        <v>0</v>
      </c>
      <c r="N16" s="198">
        <f>IF(($C$5*'Vic Apr 2018'!AL10/'Vic Apr 2018'!AJ10&gt;'Vic Apr 2018'!M10),($C$5*'Vic Apr 2018'!AL10/'Vic Apr 2018'!AJ10-'Vic Apr 2018'!M10)*'Vic Apr 2018'!Y10/100*'Vic Apr 2018'!AJ10,0)</f>
        <v>0</v>
      </c>
      <c r="O16" s="201">
        <f t="shared" si="0"/>
        <v>2247.4499999999998</v>
      </c>
      <c r="P16" s="202">
        <f>'Vic Apr 2018'!AM10</f>
        <v>0</v>
      </c>
      <c r="Q16" s="202">
        <f>'Vic Apr 2018'!AN10</f>
        <v>15</v>
      </c>
      <c r="R16" s="202">
        <f>'Vic Apr 2018'!AO10</f>
        <v>0</v>
      </c>
      <c r="S16" s="202">
        <f>'Vic Apr 2018'!AP10</f>
        <v>0</v>
      </c>
      <c r="T16" s="201">
        <f>(O16-(O16-D16)*Q16/100)</f>
        <v>1972.1999999999998</v>
      </c>
      <c r="U16" s="201">
        <f t="shared" si="2"/>
        <v>1972.1999999999998</v>
      </c>
      <c r="V16" s="201">
        <f t="shared" si="1"/>
        <v>2169.42</v>
      </c>
      <c r="W16" s="201">
        <f t="shared" si="1"/>
        <v>2169.42</v>
      </c>
      <c r="X16" s="203">
        <f>'Vic Apr 2018'!AW10</f>
        <v>0</v>
      </c>
      <c r="Y16" s="204" t="str">
        <f>'Vic Apr 2018'!AX10</f>
        <v>n</v>
      </c>
      <c r="CI16" s="193"/>
      <c r="CJ16" s="193"/>
      <c r="CK16" s="193"/>
      <c r="CL16" s="193"/>
      <c r="CM16" s="193"/>
      <c r="CN16" s="193"/>
      <c r="CO16" s="193"/>
      <c r="CP16" s="193"/>
      <c r="CQ16" s="193"/>
      <c r="CR16" s="193"/>
      <c r="CS16" s="193"/>
      <c r="CT16" s="193"/>
      <c r="CU16" s="193"/>
      <c r="CV16" s="193"/>
      <c r="CW16" s="193"/>
      <c r="CX16" s="193"/>
      <c r="CY16" s="193"/>
      <c r="CZ16" s="193"/>
      <c r="DA16" s="193"/>
      <c r="DB16" s="193"/>
      <c r="DC16" s="193"/>
      <c r="DD16" s="193"/>
      <c r="DE16" s="193"/>
      <c r="DF16" s="193"/>
      <c r="DG16" s="193"/>
      <c r="DH16" s="193"/>
      <c r="DI16" s="193"/>
      <c r="DJ16" s="193"/>
      <c r="DK16" s="193"/>
      <c r="DL16" s="193"/>
      <c r="DM16" s="193"/>
      <c r="DN16" s="193"/>
      <c r="DO16" s="193"/>
      <c r="DP16" s="193"/>
      <c r="DQ16" s="193"/>
      <c r="DR16" s="193"/>
      <c r="DS16" s="193"/>
      <c r="DT16" s="193"/>
      <c r="DU16" s="193"/>
      <c r="DV16" s="193"/>
      <c r="DW16" s="193"/>
      <c r="DX16" s="193"/>
      <c r="DY16" s="193"/>
      <c r="DZ16" s="193"/>
      <c r="EA16" s="193"/>
      <c r="EB16" s="193"/>
      <c r="EC16" s="193"/>
      <c r="ED16" s="193"/>
      <c r="EE16" s="193"/>
      <c r="EF16" s="193"/>
      <c r="EG16" s="193"/>
      <c r="EH16" s="193"/>
      <c r="EI16" s="193"/>
      <c r="EJ16" s="193"/>
    </row>
    <row r="17" spans="1:140" ht="17" customHeight="1">
      <c r="A17" s="259"/>
      <c r="B17" s="116" t="str">
        <f>'Vic Apr 2018'!F11</f>
        <v>Click Energy</v>
      </c>
      <c r="C17" s="116" t="str">
        <f>'Vic Apr 2018'!G11</f>
        <v>Business Prime Gas</v>
      </c>
      <c r="D17" s="198">
        <f>365*'Vic Apr 2018'!H11/100</f>
        <v>325.6968</v>
      </c>
      <c r="E17" s="199">
        <f>IF($C$5*'Vic Apr 2018'!AK11/'Vic Apr 2018'!AI11&gt;='Vic Apr 2018'!J11,('Vic Apr 2018'!J11*'Vic Apr 2018'!O11/100)*'Vic Apr 2018'!AI11,($C$5*'Vic Apr 2018'!AK11/'Vic Apr 2018'!AI11*'Vic Apr 2018'!O11/100)*'Vic Apr 2018'!AI11)</f>
        <v>1057.5</v>
      </c>
      <c r="F17" s="200">
        <f>IF($C$5*'Vic Apr 2018'!AK11/'Vic Apr 2018'!AI11&lt;'Vic Apr 2018'!J11,0,IF($C$5*'Vic Apr 2018'!AK11/'Vic Apr 2018'!AI11&lt;='Vic Apr 2018'!K11,($C$5*'Vic Apr 2018'!AK11/'Vic Apr 2018'!AI11-'Vic Apr 2018'!J11)*('Vic Apr 2018'!P11/100)*'Vic Apr 2018'!AI11,('Vic Apr 2018'!K11-'Vic Apr 2018'!J11)*('Vic Apr 2018'!P11/100)*'Vic Apr 2018'!AI11))</f>
        <v>109.7000000000001</v>
      </c>
      <c r="G17" s="198">
        <f>IF($C$5*'Vic Apr 2018'!AK11/'Vic Apr 2018'!AI11&lt;'Vic Apr 2018'!K11,0,IF($C$5*'Vic Apr 2018'!AK11/'Vic Apr 2018'!AI11&lt;='Vic Apr 2018'!L11,($C$5*'Vic Apr 2018'!AK11/'Vic Apr 2018'!AI11-'Vic Apr 2018'!K11)*('Vic Apr 2018'!Q11/100)*'Vic Apr 2018'!AI11,('Vic Apr 2018'!L11-'Vic Apr 2018'!K11)*('Vic Apr 2018'!Q11/100)*'Vic Apr 2018'!AI11))</f>
        <v>0</v>
      </c>
      <c r="H17" s="199">
        <f>IF($C$5*'Vic Apr 2018'!AK11/'Vic Apr 2018'!AI11&lt;'Vic Apr 2018'!L11,0,IF($C$5*'Vic Apr 2018'!AK11/'Vic Apr 2018'!AI11&lt;='Vic Apr 2018'!M11,($C$5*'Vic Apr 2018'!AK11/'Vic Apr 2018'!AI11-'Vic Apr 2018'!L11)*('Vic Apr 2018'!R11/100)*'Vic Apr 2018'!AI11,('Vic Apr 2018'!M11-'Vic Apr 2018'!L11)*('Vic Apr 2018'!R11/100)*'Vic Apr 2018'!AI11))</f>
        <v>0</v>
      </c>
      <c r="I17" s="198">
        <f>IF(($C$5*'Vic Apr 2018'!AK11/'Vic Apr 2018'!AI11&gt;'Vic Apr 2018'!M11),($C$5*'Vic Apr 2018'!AK11/'Vic Apr 2018'!AI11-'Vic Apr 2018'!M11)*'Vic Apr 2018'!S11/100*'Vic Apr 2018'!AI11,0)</f>
        <v>0</v>
      </c>
      <c r="J17" s="198">
        <f>IF($C$5*'Vic Apr 2018'!AL11/'Vic Apr 2018'!AJ11&gt;='Vic Apr 2018'!J11,('Vic Apr 2018'!J11*'Vic Apr 2018'!U11/100)*'Vic Apr 2018'!AJ11,($C$5*'Vic Apr 2018'!AL11/'Vic Apr 2018'!AJ11*'Vic Apr 2018'!U11/100)*'Vic Apr 2018'!AJ11)</f>
        <v>1010.6999999999999</v>
      </c>
      <c r="K17" s="198">
        <f>IF($C$5*'Vic Apr 2018'!AL11/'Vic Apr 2018'!AJ11&lt;'Vic Apr 2018'!J11,0,IF($C$5*'Vic Apr 2018'!AL11/'Vic Apr 2018'!AJ11&lt;='Vic Apr 2018'!K11,($C$5*'Vic Apr 2018'!AL11/'Vic Apr 2018'!AJ11-'Vic Apr 2018'!J11)*('Vic Apr 2018'!V11/100)*'Vic Apr 2018'!AJ11,('Vic Apr 2018'!K11-'Vic Apr 2018'!J11)*('Vic Apr 2018'!V11/100)*'Vic Apr 2018'!AJ11))</f>
        <v>109.7000000000001</v>
      </c>
      <c r="L17" s="198">
        <f>IF($C$5*'Vic Apr 2018'!AL11/'Vic Apr 2018'!AJ11&lt;'Vic Apr 2018'!K11,0,IF($C$5*'Vic Apr 2018'!AL11/'Vic Apr 2018'!AJ11&lt;='Vic Apr 2018'!L11,($C$5*'Vic Apr 2018'!AL11/'Vic Apr 2018'!AJ11-'Vic Apr 2018'!K11)*('Vic Apr 2018'!W11/100)*'Vic Apr 2018'!AJ11,('Vic Apr 2018'!L11-'Vic Apr 2018'!K11)*('Vic Apr 2018'!W11/100)*'Vic Apr 2018'!AJ11))</f>
        <v>0</v>
      </c>
      <c r="M17" s="198">
        <f>IF($C$5*'Vic Apr 2018'!AL11/'Vic Apr 2018'!AJ11&lt;'Vic Apr 2018'!L11,0,IF($C$5*'Vic Apr 2018'!AL11/'Vic Apr 2018'!AJ11&lt;='Vic Apr 2018'!M11,($C$5*'Vic Apr 2018'!AL11/'Vic Apr 2018'!AJ11-'Vic Apr 2018'!L11)*('Vic Apr 2018'!X11/100)*'Vic Apr 2018'!AJ11,('Vic Apr 2018'!M11-'Vic Apr 2018'!L11)*('Vic Apr 2018'!X11/100)*'Vic Apr 2018'!AJ11))</f>
        <v>0</v>
      </c>
      <c r="N17" s="198">
        <f>IF(($C$5*'Vic Apr 2018'!AL11/'Vic Apr 2018'!AJ11&gt;'Vic Apr 2018'!M11),($C$5*'Vic Apr 2018'!AL11/'Vic Apr 2018'!AJ11-'Vic Apr 2018'!M11)*'Vic Apr 2018'!Y11/100*'Vic Apr 2018'!AJ11,0)</f>
        <v>0</v>
      </c>
      <c r="O17" s="201">
        <f t="shared" si="0"/>
        <v>2613.2968000000001</v>
      </c>
      <c r="P17" s="202">
        <f>'Vic Apr 2018'!AM11</f>
        <v>0</v>
      </c>
      <c r="Q17" s="202">
        <f>'Vic Apr 2018'!AN11</f>
        <v>0</v>
      </c>
      <c r="R17" s="202">
        <f>'Vic Apr 2018'!AO11</f>
        <v>10</v>
      </c>
      <c r="S17" s="202">
        <f>'Vic Apr 2018'!AP11</f>
        <v>0</v>
      </c>
      <c r="T17" s="201">
        <f>O17</f>
        <v>2613.2968000000001</v>
      </c>
      <c r="U17" s="201">
        <f>T17-(T17*R17/100)</f>
        <v>2351.9671200000003</v>
      </c>
      <c r="V17" s="201">
        <f t="shared" si="1"/>
        <v>2874.6264800000004</v>
      </c>
      <c r="W17" s="201">
        <f t="shared" si="1"/>
        <v>2587.1638320000006</v>
      </c>
      <c r="X17" s="203">
        <f>'Vic Apr 2018'!AW11</f>
        <v>0</v>
      </c>
      <c r="Y17" s="204" t="str">
        <f>'Vic Apr 2018'!AX11</f>
        <v>n</v>
      </c>
      <c r="CI17" s="193"/>
      <c r="CJ17" s="193"/>
      <c r="CK17" s="193"/>
      <c r="CL17" s="193"/>
      <c r="CM17" s="193"/>
      <c r="CN17" s="193"/>
      <c r="CO17" s="193"/>
      <c r="CP17" s="193"/>
      <c r="CQ17" s="193"/>
      <c r="CR17" s="193"/>
      <c r="CS17" s="193"/>
      <c r="CT17" s="193"/>
      <c r="CU17" s="193"/>
      <c r="CV17" s="193"/>
      <c r="CW17" s="193"/>
      <c r="CX17" s="193"/>
      <c r="CY17" s="193"/>
      <c r="CZ17" s="193"/>
      <c r="DA17" s="193"/>
      <c r="DB17" s="193"/>
      <c r="DC17" s="193"/>
      <c r="DD17" s="193"/>
      <c r="DE17" s="193"/>
      <c r="DF17" s="193"/>
      <c r="DG17" s="193"/>
      <c r="DH17" s="193"/>
      <c r="DI17" s="193"/>
      <c r="DJ17" s="193"/>
      <c r="DK17" s="193"/>
      <c r="DL17" s="193"/>
      <c r="DM17" s="193"/>
      <c r="DN17" s="193"/>
      <c r="DO17" s="193"/>
      <c r="DP17" s="193"/>
      <c r="DQ17" s="193"/>
      <c r="DR17" s="193"/>
      <c r="DS17" s="193"/>
      <c r="DT17" s="193"/>
      <c r="DU17" s="193"/>
      <c r="DV17" s="193"/>
      <c r="DW17" s="193"/>
      <c r="DX17" s="193"/>
      <c r="DY17" s="193"/>
      <c r="DZ17" s="193"/>
      <c r="EA17" s="193"/>
      <c r="EB17" s="193"/>
      <c r="EC17" s="193"/>
      <c r="ED17" s="193"/>
      <c r="EE17" s="193"/>
      <c r="EF17" s="193"/>
      <c r="EG17" s="193"/>
      <c r="EH17" s="193"/>
      <c r="EI17" s="193"/>
      <c r="EJ17" s="193"/>
    </row>
    <row r="18" spans="1:140" ht="17" customHeight="1">
      <c r="A18" s="259"/>
      <c r="B18" s="116" t="str">
        <f>'Vic Apr 2018'!F12</f>
        <v>Covau</v>
      </c>
      <c r="C18" s="116" t="str">
        <f>'Vic Apr 2018'!G12</f>
        <v>Market offer</v>
      </c>
      <c r="D18" s="198">
        <f>365*'Vic Apr 2018'!H12/100</f>
        <v>365</v>
      </c>
      <c r="E18" s="199">
        <f>IF($C$5*'Vic Apr 2018'!AK12/'Vic Apr 2018'!AI12&gt;='Vic Apr 2018'!J12,('Vic Apr 2018'!J12*'Vic Apr 2018'!O12/100)*'Vic Apr 2018'!AI12,($C$5*'Vic Apr 2018'!AK12/'Vic Apr 2018'!AI12*'Vic Apr 2018'!O12/100)*'Vic Apr 2018'!AI12)</f>
        <v>1102.5</v>
      </c>
      <c r="F18" s="200">
        <f>IF($C$5*'Vic Apr 2018'!AK12/'Vic Apr 2018'!AI12&lt;'Vic Apr 2018'!J12,0,IF($C$5*'Vic Apr 2018'!AK12/'Vic Apr 2018'!AI12&lt;='Vic Apr 2018'!K12,($C$5*'Vic Apr 2018'!AK12/'Vic Apr 2018'!AI12-'Vic Apr 2018'!J12)*('Vic Apr 2018'!P12/100)*'Vic Apr 2018'!AI12,('Vic Apr 2018'!K12-'Vic Apr 2018'!J12)*('Vic Apr 2018'!P12/100)*'Vic Apr 2018'!AI12))</f>
        <v>111.00000000000009</v>
      </c>
      <c r="G18" s="198">
        <f>IF($C$5*'Vic Apr 2018'!AK12/'Vic Apr 2018'!AI12&lt;'Vic Apr 2018'!K12,0,IF($C$5*'Vic Apr 2018'!AK12/'Vic Apr 2018'!AI12&lt;='Vic Apr 2018'!L12,($C$5*'Vic Apr 2018'!AK12/'Vic Apr 2018'!AI12-'Vic Apr 2018'!K12)*('Vic Apr 2018'!Q12/100)*'Vic Apr 2018'!AI12,('Vic Apr 2018'!L12-'Vic Apr 2018'!K12)*('Vic Apr 2018'!Q12/100)*'Vic Apr 2018'!AI12))</f>
        <v>0</v>
      </c>
      <c r="H18" s="199">
        <f>IF($C$5*'Vic Apr 2018'!AK12/'Vic Apr 2018'!AI12&lt;'Vic Apr 2018'!L12,0,IF($C$5*'Vic Apr 2018'!AK12/'Vic Apr 2018'!AI12&lt;='Vic Apr 2018'!M12,($C$5*'Vic Apr 2018'!AK12/'Vic Apr 2018'!AI12-'Vic Apr 2018'!L12)*('Vic Apr 2018'!R12/100)*'Vic Apr 2018'!AI12,('Vic Apr 2018'!M12-'Vic Apr 2018'!L12)*('Vic Apr 2018'!R12/100)*'Vic Apr 2018'!AI12))</f>
        <v>0</v>
      </c>
      <c r="I18" s="198">
        <f>IF(($C$5*'Vic Apr 2018'!AK12/'Vic Apr 2018'!AI12&gt;'Vic Apr 2018'!M12),($C$5*'Vic Apr 2018'!AK12/'Vic Apr 2018'!AI12-'Vic Apr 2018'!M12)*'Vic Apr 2018'!S12/100*'Vic Apr 2018'!AI12,0)</f>
        <v>0</v>
      </c>
      <c r="J18" s="198">
        <f>IF($C$5*'Vic Apr 2018'!AL12/'Vic Apr 2018'!AJ12&gt;='Vic Apr 2018'!J12,('Vic Apr 2018'!J12*'Vic Apr 2018'!U12/100)*'Vic Apr 2018'!AJ12,($C$5*'Vic Apr 2018'!AL12/'Vic Apr 2018'!AJ12*'Vic Apr 2018'!U12/100)*'Vic Apr 2018'!AJ12)</f>
        <v>967.5</v>
      </c>
      <c r="K18" s="198">
        <f>IF($C$5*'Vic Apr 2018'!AL12/'Vic Apr 2018'!AJ12&lt;'Vic Apr 2018'!J12,0,IF($C$5*'Vic Apr 2018'!AL12/'Vic Apr 2018'!AJ12&lt;='Vic Apr 2018'!K12,($C$5*'Vic Apr 2018'!AL12/'Vic Apr 2018'!AJ12-'Vic Apr 2018'!J12)*('Vic Apr 2018'!V12/100)*'Vic Apr 2018'!AJ12,('Vic Apr 2018'!K12-'Vic Apr 2018'!J12)*('Vic Apr 2018'!V12/100)*'Vic Apr 2018'!AJ12))</f>
        <v>102.50000000000006</v>
      </c>
      <c r="L18" s="198">
        <f>IF($C$5*'Vic Apr 2018'!AL12/'Vic Apr 2018'!AJ12&lt;'Vic Apr 2018'!K12,0,IF($C$5*'Vic Apr 2018'!AL12/'Vic Apr 2018'!AJ12&lt;='Vic Apr 2018'!L12,($C$5*'Vic Apr 2018'!AL12/'Vic Apr 2018'!AJ12-'Vic Apr 2018'!K12)*('Vic Apr 2018'!W12/100)*'Vic Apr 2018'!AJ12,('Vic Apr 2018'!L12-'Vic Apr 2018'!K12)*('Vic Apr 2018'!W12/100)*'Vic Apr 2018'!AJ12))</f>
        <v>0</v>
      </c>
      <c r="M18" s="198">
        <f>IF($C$5*'Vic Apr 2018'!AL12/'Vic Apr 2018'!AJ12&lt;'Vic Apr 2018'!L12,0,IF($C$5*'Vic Apr 2018'!AL12/'Vic Apr 2018'!AJ12&lt;='Vic Apr 2018'!M12,($C$5*'Vic Apr 2018'!AL12/'Vic Apr 2018'!AJ12-'Vic Apr 2018'!L12)*('Vic Apr 2018'!X12/100)*'Vic Apr 2018'!AJ12,('Vic Apr 2018'!M12-'Vic Apr 2018'!L12)*('Vic Apr 2018'!X12/100)*'Vic Apr 2018'!AJ12))</f>
        <v>0</v>
      </c>
      <c r="N18" s="198">
        <f>IF(($C$5*'Vic Apr 2018'!AL12/'Vic Apr 2018'!AJ12&gt;'Vic Apr 2018'!M12),($C$5*'Vic Apr 2018'!AL12/'Vic Apr 2018'!AJ12-'Vic Apr 2018'!M12)*'Vic Apr 2018'!Y12/100*'Vic Apr 2018'!AJ12,0)</f>
        <v>0</v>
      </c>
      <c r="O18" s="201">
        <f t="shared" si="0"/>
        <v>2648.5</v>
      </c>
      <c r="P18" s="202">
        <f>'Vic Apr 2018'!AM12</f>
        <v>0</v>
      </c>
      <c r="Q18" s="202">
        <f>'Vic Apr 2018'!AN12</f>
        <v>0</v>
      </c>
      <c r="R18" s="202">
        <f>'Vic Apr 2018'!AO12</f>
        <v>0</v>
      </c>
      <c r="S18" s="202">
        <f>'Vic Apr 2018'!AP12</f>
        <v>20</v>
      </c>
      <c r="T18" s="201">
        <f>O18</f>
        <v>2648.5</v>
      </c>
      <c r="U18" s="201">
        <f>(T18-(T18-D18)*S18/100)</f>
        <v>2191.8000000000002</v>
      </c>
      <c r="V18" s="201">
        <f t="shared" si="1"/>
        <v>2913.3500000000004</v>
      </c>
      <c r="W18" s="201">
        <f t="shared" si="1"/>
        <v>2410.9800000000005</v>
      </c>
      <c r="X18" s="203">
        <f>'Vic Apr 2018'!AW12</f>
        <v>0</v>
      </c>
      <c r="Y18" s="204" t="str">
        <f>'Vic Apr 2018'!AX12</f>
        <v>n</v>
      </c>
      <c r="CI18" s="193"/>
      <c r="CJ18" s="193"/>
      <c r="CK18" s="193"/>
      <c r="CL18" s="193"/>
      <c r="CM18" s="193"/>
      <c r="CN18" s="193"/>
      <c r="CO18" s="193"/>
      <c r="CP18" s="193"/>
      <c r="CQ18" s="193"/>
      <c r="CR18" s="193"/>
      <c r="CS18" s="193"/>
      <c r="CT18" s="193"/>
      <c r="CU18" s="193"/>
      <c r="CV18" s="193"/>
      <c r="CW18" s="193"/>
      <c r="CX18" s="193"/>
      <c r="CY18" s="193"/>
      <c r="CZ18" s="193"/>
      <c r="DA18" s="193"/>
      <c r="DB18" s="193"/>
      <c r="DC18" s="193"/>
      <c r="DD18" s="193"/>
      <c r="DE18" s="193"/>
      <c r="DF18" s="193"/>
      <c r="DG18" s="193"/>
      <c r="DH18" s="193"/>
      <c r="DI18" s="193"/>
      <c r="DJ18" s="193"/>
      <c r="DK18" s="193"/>
      <c r="DL18" s="193"/>
      <c r="DM18" s="193"/>
      <c r="DN18" s="193"/>
      <c r="DO18" s="193"/>
      <c r="DP18" s="193"/>
      <c r="DQ18" s="193"/>
      <c r="DR18" s="193"/>
      <c r="DS18" s="193"/>
      <c r="DT18" s="193"/>
      <c r="DU18" s="193"/>
      <c r="DV18" s="193"/>
      <c r="DW18" s="193"/>
      <c r="DX18" s="193"/>
      <c r="DY18" s="193"/>
      <c r="DZ18" s="193"/>
      <c r="EA18" s="193"/>
      <c r="EB18" s="193"/>
      <c r="EC18" s="193"/>
      <c r="ED18" s="193"/>
      <c r="EE18" s="193"/>
      <c r="EF18" s="193"/>
      <c r="EG18" s="193"/>
      <c r="EH18" s="193"/>
      <c r="EI18" s="193"/>
      <c r="EJ18" s="193"/>
    </row>
    <row r="19" spans="1:140" ht="17" customHeight="1">
      <c r="A19" s="259"/>
      <c r="B19" s="116" t="str">
        <f>'Vic Apr 2018'!F13</f>
        <v>EnergyAustralia</v>
      </c>
      <c r="C19" s="116" t="str">
        <f>'Vic Apr 2018'!G13</f>
        <v>Everyday Saver Business</v>
      </c>
      <c r="D19" s="198">
        <f>365*'Vic Apr 2018'!H13/100</f>
        <v>433.62</v>
      </c>
      <c r="E19" s="199">
        <f>IF($C$5*'Vic Apr 2018'!AK13/'Vic Apr 2018'!AI13&gt;='Vic Apr 2018'!J13,('Vic Apr 2018'!J13*'Vic Apr 2018'!O13/100)*'Vic Apr 2018'!AI13,($C$5*'Vic Apr 2018'!AK13/'Vic Apr 2018'!AI13*'Vic Apr 2018'!O13/100)*'Vic Apr 2018'!AI13)</f>
        <v>940.49999999999977</v>
      </c>
      <c r="F19" s="200">
        <f>IF($C$5*'Vic Apr 2018'!AK13/'Vic Apr 2018'!AI13&lt;'Vic Apr 2018'!J13,0,IF($C$5*'Vic Apr 2018'!AK13/'Vic Apr 2018'!AI13&lt;='Vic Apr 2018'!K13,($C$5*'Vic Apr 2018'!AK13/'Vic Apr 2018'!AI13-'Vic Apr 2018'!J13)*('Vic Apr 2018'!P13/100)*'Vic Apr 2018'!AI13,('Vic Apr 2018'!K13-'Vic Apr 2018'!J13)*('Vic Apr 2018'!P13/100)*'Vic Apr 2018'!AI13))</f>
        <v>92.500000000000085</v>
      </c>
      <c r="G19" s="198">
        <f>IF($C$5*'Vic Apr 2018'!AK13/'Vic Apr 2018'!AI13&lt;'Vic Apr 2018'!K13,0,IF($C$5*'Vic Apr 2018'!AK13/'Vic Apr 2018'!AI13&lt;='Vic Apr 2018'!L13,($C$5*'Vic Apr 2018'!AK13/'Vic Apr 2018'!AI13-'Vic Apr 2018'!K13)*('Vic Apr 2018'!Q13/100)*'Vic Apr 2018'!AI13,('Vic Apr 2018'!L13-'Vic Apr 2018'!K13)*('Vic Apr 2018'!Q13/100)*'Vic Apr 2018'!AI13))</f>
        <v>0</v>
      </c>
      <c r="H19" s="199">
        <f>IF($C$5*'Vic Apr 2018'!AK13/'Vic Apr 2018'!AI13&lt;'Vic Apr 2018'!L13,0,IF($C$5*'Vic Apr 2018'!AK13/'Vic Apr 2018'!AI13&lt;='Vic Apr 2018'!M13,($C$5*'Vic Apr 2018'!AK13/'Vic Apr 2018'!AI13-'Vic Apr 2018'!L13)*('Vic Apr 2018'!R13/100)*'Vic Apr 2018'!AI13,('Vic Apr 2018'!M13-'Vic Apr 2018'!L13)*('Vic Apr 2018'!R13/100)*'Vic Apr 2018'!AI13))</f>
        <v>0</v>
      </c>
      <c r="I19" s="198">
        <f>IF(($C$5*'Vic Apr 2018'!AK13/'Vic Apr 2018'!AI13&gt;'Vic Apr 2018'!M13),($C$5*'Vic Apr 2018'!AK13/'Vic Apr 2018'!AI13-'Vic Apr 2018'!M13)*'Vic Apr 2018'!S13/100*'Vic Apr 2018'!AI13,0)</f>
        <v>0</v>
      </c>
      <c r="J19" s="198">
        <f>IF($C$5*'Vic Apr 2018'!AL13/'Vic Apr 2018'!AJ13&gt;='Vic Apr 2018'!J13,('Vic Apr 2018'!J13*'Vic Apr 2018'!U13/100)*'Vic Apr 2018'!AJ13,($C$5*'Vic Apr 2018'!AL13/'Vic Apr 2018'!AJ13*'Vic Apr 2018'!U13/100)*'Vic Apr 2018'!AJ13)</f>
        <v>895.5</v>
      </c>
      <c r="K19" s="198">
        <f>IF($C$5*'Vic Apr 2018'!AL13/'Vic Apr 2018'!AJ13&lt;'Vic Apr 2018'!J13,0,IF($C$5*'Vic Apr 2018'!AL13/'Vic Apr 2018'!AJ13&lt;='Vic Apr 2018'!K13,($C$5*'Vic Apr 2018'!AL13/'Vic Apr 2018'!AJ13-'Vic Apr 2018'!J13)*('Vic Apr 2018'!V13/100)*'Vic Apr 2018'!AJ13,('Vic Apr 2018'!K13-'Vic Apr 2018'!J13)*('Vic Apr 2018'!V13/100)*'Vic Apr 2018'!AJ13))</f>
        <v>90.000000000000071</v>
      </c>
      <c r="L19" s="198">
        <f>IF($C$5*'Vic Apr 2018'!AL13/'Vic Apr 2018'!AJ13&lt;'Vic Apr 2018'!K13,0,IF($C$5*'Vic Apr 2018'!AL13/'Vic Apr 2018'!AJ13&lt;='Vic Apr 2018'!L13,($C$5*'Vic Apr 2018'!AL13/'Vic Apr 2018'!AJ13-'Vic Apr 2018'!K13)*('Vic Apr 2018'!W13/100)*'Vic Apr 2018'!AJ13,('Vic Apr 2018'!L13-'Vic Apr 2018'!K13)*('Vic Apr 2018'!W13/100)*'Vic Apr 2018'!AJ13))</f>
        <v>0</v>
      </c>
      <c r="M19" s="198">
        <f>IF($C$5*'Vic Apr 2018'!AL13/'Vic Apr 2018'!AJ13&lt;'Vic Apr 2018'!L13,0,IF($C$5*'Vic Apr 2018'!AL13/'Vic Apr 2018'!AJ13&lt;='Vic Apr 2018'!M13,($C$5*'Vic Apr 2018'!AL13/'Vic Apr 2018'!AJ13-'Vic Apr 2018'!L13)*('Vic Apr 2018'!X13/100)*'Vic Apr 2018'!AJ13,('Vic Apr 2018'!M13-'Vic Apr 2018'!L13)*('Vic Apr 2018'!X13/100)*'Vic Apr 2018'!AJ13))</f>
        <v>0</v>
      </c>
      <c r="N19" s="198">
        <f>IF(($C$5*'Vic Apr 2018'!AL13/'Vic Apr 2018'!AJ13&gt;'Vic Apr 2018'!M13),($C$5*'Vic Apr 2018'!AL13/'Vic Apr 2018'!AJ13-'Vic Apr 2018'!M13)*'Vic Apr 2018'!Y13/100*'Vic Apr 2018'!AJ13,0)</f>
        <v>0</v>
      </c>
      <c r="O19" s="201">
        <f t="shared" si="0"/>
        <v>2452.12</v>
      </c>
      <c r="P19" s="202">
        <f>'Vic Apr 2018'!AM13</f>
        <v>0</v>
      </c>
      <c r="Q19" s="202">
        <f>'Vic Apr 2018'!AN13</f>
        <v>20</v>
      </c>
      <c r="R19" s="202">
        <f>'Vic Apr 2018'!AO13</f>
        <v>0</v>
      </c>
      <c r="S19" s="202">
        <f>'Vic Apr 2018'!AP13</f>
        <v>0</v>
      </c>
      <c r="T19" s="201">
        <f>(O19-(O19-D19)*Q19/100)</f>
        <v>2048.42</v>
      </c>
      <c r="U19" s="201">
        <f t="shared" ref="U19:U24" si="3">T19</f>
        <v>2048.42</v>
      </c>
      <c r="V19" s="201">
        <f t="shared" si="1"/>
        <v>2253.2620000000002</v>
      </c>
      <c r="W19" s="201">
        <f t="shared" si="1"/>
        <v>2253.2620000000002</v>
      </c>
      <c r="X19" s="203">
        <f>'Vic Apr 2018'!AW13</f>
        <v>24</v>
      </c>
      <c r="Y19" s="204" t="str">
        <f>'Vic Apr 2018'!AX13</f>
        <v>y</v>
      </c>
      <c r="CI19" s="193"/>
      <c r="CJ19" s="193"/>
      <c r="CK19" s="193"/>
      <c r="CL19" s="193"/>
      <c r="CM19" s="193"/>
      <c r="CN19" s="193"/>
      <c r="CO19" s="193"/>
      <c r="CP19" s="193"/>
      <c r="CQ19" s="193"/>
      <c r="CR19" s="193"/>
      <c r="CS19" s="193"/>
      <c r="CT19" s="193"/>
      <c r="CU19" s="193"/>
      <c r="CV19" s="193"/>
      <c r="CW19" s="193"/>
      <c r="CX19" s="193"/>
      <c r="CY19" s="193"/>
      <c r="CZ19" s="193"/>
      <c r="DA19" s="193"/>
      <c r="DB19" s="193"/>
      <c r="DC19" s="193"/>
      <c r="DD19" s="193"/>
      <c r="DE19" s="193"/>
      <c r="DF19" s="193"/>
      <c r="DG19" s="193"/>
      <c r="DH19" s="193"/>
      <c r="DI19" s="193"/>
      <c r="DJ19" s="193"/>
      <c r="DK19" s="193"/>
      <c r="DL19" s="193"/>
      <c r="DM19" s="193"/>
      <c r="DN19" s="193"/>
      <c r="DO19" s="193"/>
      <c r="DP19" s="193"/>
      <c r="DQ19" s="193"/>
      <c r="DR19" s="193"/>
      <c r="DS19" s="193"/>
      <c r="DT19" s="193"/>
      <c r="DU19" s="193"/>
      <c r="DV19" s="193"/>
      <c r="DW19" s="193"/>
      <c r="DX19" s="193"/>
      <c r="DY19" s="193"/>
      <c r="DZ19" s="193"/>
      <c r="EA19" s="193"/>
      <c r="EB19" s="193"/>
      <c r="EC19" s="193"/>
      <c r="ED19" s="193"/>
      <c r="EE19" s="193"/>
      <c r="EF19" s="193"/>
      <c r="EG19" s="193"/>
      <c r="EH19" s="193"/>
      <c r="EI19" s="193"/>
      <c r="EJ19" s="193"/>
    </row>
    <row r="20" spans="1:140" ht="17" customHeight="1">
      <c r="A20" s="259"/>
      <c r="B20" s="116" t="str">
        <f>'Vic Apr 2018'!F14</f>
        <v>Lumo Energy</v>
      </c>
      <c r="C20" s="116" t="str">
        <f>'Vic Apr 2018'!G14</f>
        <v>Business Premium</v>
      </c>
      <c r="D20" s="198">
        <f>365*'Vic Apr 2018'!H14/100</f>
        <v>286.89</v>
      </c>
      <c r="E20" s="199">
        <f>IF($C$5*'Vic Apr 2018'!AK14/'Vic Apr 2018'!AI14&gt;='Vic Apr 2018'!J14,('Vic Apr 2018'!J14*'Vic Apr 2018'!O14/100)*'Vic Apr 2018'!AI14,($C$5*'Vic Apr 2018'!AK14/'Vic Apr 2018'!AI14*'Vic Apr 2018'!O14/100)*'Vic Apr 2018'!AI14)</f>
        <v>710.82192000000009</v>
      </c>
      <c r="F20" s="200">
        <f>IF($C$5*'Vic Apr 2018'!AK14/'Vic Apr 2018'!AI14&lt;'Vic Apr 2018'!J14,0,IF($C$5*'Vic Apr 2018'!AK14/'Vic Apr 2018'!AI14&lt;='Vic Apr 2018'!K14,($C$5*'Vic Apr 2018'!AK14/'Vic Apr 2018'!AI14-'Vic Apr 2018'!J14)*('Vic Apr 2018'!P14/100)*'Vic Apr 2018'!AI14,('Vic Apr 2018'!K14-'Vic Apr 2018'!J14)*('Vic Apr 2018'!P14/100)*'Vic Apr 2018'!AI14))</f>
        <v>61.439040000000048</v>
      </c>
      <c r="G20" s="198">
        <f>IF($C$5*'Vic Apr 2018'!AK14/'Vic Apr 2018'!AI14&lt;'Vic Apr 2018'!K14,0,IF($C$5*'Vic Apr 2018'!AK14/'Vic Apr 2018'!AI14&lt;='Vic Apr 2018'!L14,($C$5*'Vic Apr 2018'!AK14/'Vic Apr 2018'!AI14-'Vic Apr 2018'!K14)*('Vic Apr 2018'!Q14/100)*'Vic Apr 2018'!AI14,('Vic Apr 2018'!L14-'Vic Apr 2018'!K14)*('Vic Apr 2018'!Q14/100)*'Vic Apr 2018'!AI14))</f>
        <v>0</v>
      </c>
      <c r="H20" s="199">
        <f>IF($C$5*'Vic Apr 2018'!AK14/'Vic Apr 2018'!AI14&lt;'Vic Apr 2018'!L14,0,IF($C$5*'Vic Apr 2018'!AK14/'Vic Apr 2018'!AI14&lt;='Vic Apr 2018'!M14,($C$5*'Vic Apr 2018'!AK14/'Vic Apr 2018'!AI14-'Vic Apr 2018'!L14)*('Vic Apr 2018'!R14/100)*'Vic Apr 2018'!AI14,('Vic Apr 2018'!M14-'Vic Apr 2018'!L14)*('Vic Apr 2018'!R14/100)*'Vic Apr 2018'!AI14))</f>
        <v>0</v>
      </c>
      <c r="I20" s="198">
        <f>IF(($C$5*'Vic Apr 2018'!AK14/'Vic Apr 2018'!AI14&gt;'Vic Apr 2018'!M14),($C$5*'Vic Apr 2018'!AK14/'Vic Apr 2018'!AI14-'Vic Apr 2018'!M14)*'Vic Apr 2018'!S14/100*'Vic Apr 2018'!AI14,0)</f>
        <v>0</v>
      </c>
      <c r="J20" s="198">
        <f>IF($C$5*'Vic Apr 2018'!AL14/'Vic Apr 2018'!AJ14&gt;='Vic Apr 2018'!J14,('Vic Apr 2018'!J14*'Vic Apr 2018'!U14/100)*'Vic Apr 2018'!AJ14,($C$5*'Vic Apr 2018'!AL14/'Vic Apr 2018'!AJ14*'Vic Apr 2018'!U14/100)*'Vic Apr 2018'!AJ14)</f>
        <v>683.90376000000003</v>
      </c>
      <c r="K20" s="198">
        <f>IF($C$5*'Vic Apr 2018'!AL14/'Vic Apr 2018'!AJ14&lt;'Vic Apr 2018'!J14,0,IF($C$5*'Vic Apr 2018'!AL14/'Vic Apr 2018'!AJ14&lt;='Vic Apr 2018'!K14,($C$5*'Vic Apr 2018'!AL14/'Vic Apr 2018'!AJ14-'Vic Apr 2018'!J14)*('Vic Apr 2018'!V14/100)*'Vic Apr 2018'!AJ14,('Vic Apr 2018'!K14-'Vic Apr 2018'!J14)*('Vic Apr 2018'!V14/100)*'Vic Apr 2018'!AJ14))</f>
        <v>60.388800000000053</v>
      </c>
      <c r="L20" s="198">
        <f>IF($C$5*'Vic Apr 2018'!AL14/'Vic Apr 2018'!AJ14&lt;'Vic Apr 2018'!K14,0,IF($C$5*'Vic Apr 2018'!AL14/'Vic Apr 2018'!AJ14&lt;='Vic Apr 2018'!L14,($C$5*'Vic Apr 2018'!AL14/'Vic Apr 2018'!AJ14-'Vic Apr 2018'!K14)*('Vic Apr 2018'!W14/100)*'Vic Apr 2018'!AJ14,('Vic Apr 2018'!L14-'Vic Apr 2018'!K14)*('Vic Apr 2018'!W14/100)*'Vic Apr 2018'!AJ14))</f>
        <v>0</v>
      </c>
      <c r="M20" s="198">
        <f>IF($C$5*'Vic Apr 2018'!AL14/'Vic Apr 2018'!AJ14&lt;'Vic Apr 2018'!L14,0,IF($C$5*'Vic Apr 2018'!AL14/'Vic Apr 2018'!AJ14&lt;='Vic Apr 2018'!M14,($C$5*'Vic Apr 2018'!AL14/'Vic Apr 2018'!AJ14-'Vic Apr 2018'!L14)*('Vic Apr 2018'!X14/100)*'Vic Apr 2018'!AJ14,('Vic Apr 2018'!M14-'Vic Apr 2018'!L14)*('Vic Apr 2018'!X14/100)*'Vic Apr 2018'!AJ14))</f>
        <v>0</v>
      </c>
      <c r="N20" s="198">
        <f>IF(($C$5*'Vic Apr 2018'!AL14/'Vic Apr 2018'!AJ14&gt;'Vic Apr 2018'!M14),($C$5*'Vic Apr 2018'!AL14/'Vic Apr 2018'!AJ14-'Vic Apr 2018'!M14)*'Vic Apr 2018'!Y14/100*'Vic Apr 2018'!AJ14,0)</f>
        <v>0</v>
      </c>
      <c r="O20" s="201">
        <f t="shared" si="0"/>
        <v>1803.44352</v>
      </c>
      <c r="P20" s="202">
        <f>'Vic Apr 2018'!AM14</f>
        <v>0</v>
      </c>
      <c r="Q20" s="202">
        <f>'Vic Apr 2018'!AN14</f>
        <v>0</v>
      </c>
      <c r="R20" s="202">
        <f>'Vic Apr 2018'!AO14</f>
        <v>0</v>
      </c>
      <c r="S20" s="202">
        <f>'Vic Apr 2018'!AP14</f>
        <v>0</v>
      </c>
      <c r="T20" s="201">
        <f>O20</f>
        <v>1803.44352</v>
      </c>
      <c r="U20" s="201">
        <f t="shared" si="3"/>
        <v>1803.44352</v>
      </c>
      <c r="V20" s="201">
        <f t="shared" si="1"/>
        <v>1983.7878720000001</v>
      </c>
      <c r="W20" s="201">
        <f t="shared" si="1"/>
        <v>1983.7878720000001</v>
      </c>
      <c r="X20" s="203">
        <f>'Vic Apr 2018'!AW14</f>
        <v>36</v>
      </c>
      <c r="Y20" s="204" t="str">
        <f>'Vic Apr 2018'!AX14</f>
        <v>n</v>
      </c>
      <c r="CI20" s="193"/>
      <c r="CJ20" s="193"/>
      <c r="CK20" s="193"/>
      <c r="CL20" s="193"/>
      <c r="CM20" s="193"/>
      <c r="CN20" s="193"/>
      <c r="CO20" s="193"/>
      <c r="CP20" s="193"/>
      <c r="CQ20" s="193"/>
      <c r="CR20" s="193"/>
      <c r="CS20" s="193"/>
      <c r="CT20" s="193"/>
      <c r="CU20" s="193"/>
      <c r="CV20" s="193"/>
      <c r="CW20" s="193"/>
      <c r="CX20" s="193"/>
      <c r="CY20" s="193"/>
      <c r="CZ20" s="193"/>
      <c r="DA20" s="193"/>
      <c r="DB20" s="193"/>
      <c r="DC20" s="193"/>
      <c r="DD20" s="193"/>
      <c r="DE20" s="193"/>
      <c r="DF20" s="193"/>
      <c r="DG20" s="193"/>
      <c r="DH20" s="193"/>
      <c r="DI20" s="193"/>
      <c r="DJ20" s="193"/>
      <c r="DK20" s="193"/>
      <c r="DL20" s="193"/>
      <c r="DM20" s="193"/>
      <c r="DN20" s="193"/>
      <c r="DO20" s="193"/>
      <c r="DP20" s="193"/>
      <c r="DQ20" s="193"/>
      <c r="DR20" s="193"/>
      <c r="DS20" s="193"/>
      <c r="DT20" s="193"/>
      <c r="DU20" s="193"/>
      <c r="DV20" s="193"/>
      <c r="DW20" s="193"/>
      <c r="DX20" s="193"/>
      <c r="DY20" s="193"/>
      <c r="DZ20" s="193"/>
      <c r="EA20" s="193"/>
      <c r="EB20" s="193"/>
      <c r="EC20" s="193"/>
      <c r="ED20" s="193"/>
      <c r="EE20" s="193"/>
      <c r="EF20" s="193"/>
      <c r="EG20" s="193"/>
      <c r="EH20" s="193"/>
      <c r="EI20" s="193"/>
      <c r="EJ20" s="193"/>
    </row>
    <row r="21" spans="1:140" ht="17" customHeight="1">
      <c r="A21" s="259"/>
      <c r="B21" s="116" t="str">
        <f>'Vic Apr 2018'!F15</f>
        <v>Momentum Energy</v>
      </c>
      <c r="C21" s="116" t="str">
        <f>'Vic Apr 2018'!G15</f>
        <v>Market offer</v>
      </c>
      <c r="D21" s="198">
        <f>365*'Vic Apr 2018'!H15/100</f>
        <v>354.15949999999998</v>
      </c>
      <c r="E21" s="199">
        <f>IF($C$5*'Vic Apr 2018'!AK15/'Vic Apr 2018'!AI15&gt;='Vic Apr 2018'!J15,('Vic Apr 2018'!J15*'Vic Apr 2018'!O15/100)*'Vic Apr 2018'!AI15,($C$5*'Vic Apr 2018'!AK15/'Vic Apr 2018'!AI15*'Vic Apr 2018'!O15/100)*'Vic Apr 2018'!AI15)</f>
        <v>684</v>
      </c>
      <c r="F21" s="200">
        <f>IF($C$5*'Vic Apr 2018'!AK15/'Vic Apr 2018'!AI15&lt;'Vic Apr 2018'!J15,0,IF($C$5*'Vic Apr 2018'!AK15/'Vic Apr 2018'!AI15&lt;='Vic Apr 2018'!K15,($C$5*'Vic Apr 2018'!AK15/'Vic Apr 2018'!AI15-'Vic Apr 2018'!J15)*('Vic Apr 2018'!P15/100)*'Vic Apr 2018'!AI15,('Vic Apr 2018'!K15-'Vic Apr 2018'!J15)*('Vic Apr 2018'!P15/100)*'Vic Apr 2018'!AI15))</f>
        <v>71.000000000000043</v>
      </c>
      <c r="G21" s="198">
        <f>IF($C$5*'Vic Apr 2018'!AK15/'Vic Apr 2018'!AI15&lt;'Vic Apr 2018'!K15,0,IF($C$5*'Vic Apr 2018'!AK15/'Vic Apr 2018'!AI15&lt;='Vic Apr 2018'!L15,($C$5*'Vic Apr 2018'!AK15/'Vic Apr 2018'!AI15-'Vic Apr 2018'!K15)*('Vic Apr 2018'!Q15/100)*'Vic Apr 2018'!AI15,('Vic Apr 2018'!L15-'Vic Apr 2018'!K15)*('Vic Apr 2018'!Q15/100)*'Vic Apr 2018'!AI15))</f>
        <v>0</v>
      </c>
      <c r="H21" s="199">
        <f>IF($C$5*'Vic Apr 2018'!AK15/'Vic Apr 2018'!AI15&lt;'Vic Apr 2018'!L15,0,IF($C$5*'Vic Apr 2018'!AK15/'Vic Apr 2018'!AI15&lt;='Vic Apr 2018'!M15,($C$5*'Vic Apr 2018'!AK15/'Vic Apr 2018'!AI15-'Vic Apr 2018'!L15)*('Vic Apr 2018'!R15/100)*'Vic Apr 2018'!AI15,('Vic Apr 2018'!M15-'Vic Apr 2018'!L15)*('Vic Apr 2018'!R15/100)*'Vic Apr 2018'!AI15))</f>
        <v>0</v>
      </c>
      <c r="I21" s="198">
        <f>IF(($C$5*'Vic Apr 2018'!AK15/'Vic Apr 2018'!AI15&gt;'Vic Apr 2018'!M15),($C$5*'Vic Apr 2018'!AK15/'Vic Apr 2018'!AI15-'Vic Apr 2018'!M15)*'Vic Apr 2018'!S15/100*'Vic Apr 2018'!AI15,0)</f>
        <v>0</v>
      </c>
      <c r="J21" s="198">
        <f>IF($C$5*'Vic Apr 2018'!AL15/'Vic Apr 2018'!AJ15&gt;='Vic Apr 2018'!J15,('Vic Apr 2018'!J15*'Vic Apr 2018'!U15/100)*'Vic Apr 2018'!AJ15,($C$5*'Vic Apr 2018'!AL15/'Vic Apr 2018'!AJ15*'Vic Apr 2018'!U15/100)*'Vic Apr 2018'!AJ15)</f>
        <v>643.5</v>
      </c>
      <c r="K21" s="198">
        <f>IF($C$5*'Vic Apr 2018'!AL15/'Vic Apr 2018'!AJ15&lt;'Vic Apr 2018'!J15,0,IF($C$5*'Vic Apr 2018'!AL15/'Vic Apr 2018'!AJ15&lt;='Vic Apr 2018'!K15,($C$5*'Vic Apr 2018'!AL15/'Vic Apr 2018'!AJ15-'Vic Apr 2018'!J15)*('Vic Apr 2018'!V15/100)*'Vic Apr 2018'!AJ15,('Vic Apr 2018'!K15-'Vic Apr 2018'!J15)*('Vic Apr 2018'!V15/100)*'Vic Apr 2018'!AJ15))</f>
        <v>67.500000000000057</v>
      </c>
      <c r="L21" s="198">
        <f>IF($C$5*'Vic Apr 2018'!AL15/'Vic Apr 2018'!AJ15&lt;'Vic Apr 2018'!K15,0,IF($C$5*'Vic Apr 2018'!AL15/'Vic Apr 2018'!AJ15&lt;='Vic Apr 2018'!L15,($C$5*'Vic Apr 2018'!AL15/'Vic Apr 2018'!AJ15-'Vic Apr 2018'!K15)*('Vic Apr 2018'!W15/100)*'Vic Apr 2018'!AJ15,('Vic Apr 2018'!L15-'Vic Apr 2018'!K15)*('Vic Apr 2018'!W15/100)*'Vic Apr 2018'!AJ15))</f>
        <v>0</v>
      </c>
      <c r="M21" s="198">
        <f>IF($C$5*'Vic Apr 2018'!AL15/'Vic Apr 2018'!AJ15&lt;'Vic Apr 2018'!L15,0,IF($C$5*'Vic Apr 2018'!AL15/'Vic Apr 2018'!AJ15&lt;='Vic Apr 2018'!M15,($C$5*'Vic Apr 2018'!AL15/'Vic Apr 2018'!AJ15-'Vic Apr 2018'!L15)*('Vic Apr 2018'!X15/100)*'Vic Apr 2018'!AJ15,('Vic Apr 2018'!M15-'Vic Apr 2018'!L15)*('Vic Apr 2018'!X15/100)*'Vic Apr 2018'!AJ15))</f>
        <v>0</v>
      </c>
      <c r="N21" s="198">
        <f>IF(($C$5*'Vic Apr 2018'!AL15/'Vic Apr 2018'!AJ15&gt;'Vic Apr 2018'!M15),($C$5*'Vic Apr 2018'!AL15/'Vic Apr 2018'!AJ15-'Vic Apr 2018'!M15)*'Vic Apr 2018'!Y15/100*'Vic Apr 2018'!AJ15,0)</f>
        <v>0</v>
      </c>
      <c r="O21" s="201">
        <f t="shared" si="0"/>
        <v>1820.1595</v>
      </c>
      <c r="P21" s="202">
        <f>'Vic Apr 2018'!AM15</f>
        <v>0</v>
      </c>
      <c r="Q21" s="202">
        <f>'Vic Apr 2018'!AN15</f>
        <v>0</v>
      </c>
      <c r="R21" s="202">
        <f>'Vic Apr 2018'!AO15</f>
        <v>0</v>
      </c>
      <c r="S21" s="202">
        <f>'Vic Apr 2018'!AP15</f>
        <v>0</v>
      </c>
      <c r="T21" s="201">
        <f>O21</f>
        <v>1820.1595</v>
      </c>
      <c r="U21" s="201">
        <f t="shared" si="3"/>
        <v>1820.1595</v>
      </c>
      <c r="V21" s="201">
        <f t="shared" si="1"/>
        <v>2002.1754500000002</v>
      </c>
      <c r="W21" s="201">
        <f t="shared" si="1"/>
        <v>2002.1754500000002</v>
      </c>
      <c r="X21" s="203">
        <f>'Vic Apr 2018'!AW15</f>
        <v>0</v>
      </c>
      <c r="Y21" s="204" t="str">
        <f>'Vic Apr 2018'!AX15</f>
        <v>n</v>
      </c>
      <c r="CI21" s="193"/>
      <c r="CJ21" s="193"/>
      <c r="CK21" s="193"/>
      <c r="CL21" s="193"/>
      <c r="CM21" s="193"/>
      <c r="CN21" s="193"/>
      <c r="CO21" s="193"/>
      <c r="CP21" s="193"/>
      <c r="CQ21" s="193"/>
      <c r="CR21" s="193"/>
      <c r="CS21" s="193"/>
      <c r="CT21" s="193"/>
      <c r="CU21" s="193"/>
      <c r="CV21" s="193"/>
      <c r="CW21" s="193"/>
      <c r="CX21" s="193"/>
      <c r="CY21" s="193"/>
      <c r="CZ21" s="193"/>
      <c r="DA21" s="193"/>
      <c r="DB21" s="193"/>
      <c r="DC21" s="193"/>
      <c r="DD21" s="193"/>
      <c r="DE21" s="193"/>
      <c r="DF21" s="193"/>
      <c r="DG21" s="193"/>
      <c r="DH21" s="193"/>
      <c r="DI21" s="193"/>
      <c r="DJ21" s="193"/>
      <c r="DK21" s="193"/>
      <c r="DL21" s="193"/>
      <c r="DM21" s="193"/>
      <c r="DN21" s="193"/>
      <c r="DO21" s="193"/>
      <c r="DP21" s="193"/>
      <c r="DQ21" s="193"/>
      <c r="DR21" s="193"/>
      <c r="DS21" s="193"/>
      <c r="DT21" s="193"/>
      <c r="DU21" s="193"/>
      <c r="DV21" s="193"/>
      <c r="DW21" s="193"/>
      <c r="DX21" s="193"/>
      <c r="DY21" s="193"/>
      <c r="DZ21" s="193"/>
      <c r="EA21" s="193"/>
      <c r="EB21" s="193"/>
      <c r="EC21" s="193"/>
      <c r="ED21" s="193"/>
      <c r="EE21" s="193"/>
      <c r="EF21" s="193"/>
      <c r="EG21" s="193"/>
      <c r="EH21" s="193"/>
      <c r="EI21" s="193"/>
      <c r="EJ21" s="193"/>
    </row>
    <row r="22" spans="1:140" s="195" customFormat="1" ht="17" customHeight="1" thickBot="1">
      <c r="A22" s="259"/>
      <c r="B22" s="116" t="str">
        <f>'Vic Apr 2018'!F16</f>
        <v>Origin Energy</v>
      </c>
      <c r="C22" s="116" t="str">
        <f>'Vic Apr 2018'!G16</f>
        <v>Business Saver</v>
      </c>
      <c r="D22" s="198">
        <f>365*'Vic Apr 2018'!H16/100</f>
        <v>306.60000000000002</v>
      </c>
      <c r="E22" s="199">
        <f>IF($C$5*'Vic Apr 2018'!AK16/'Vic Apr 2018'!AI16&gt;='Vic Apr 2018'!J16,('Vic Apr 2018'!J16*'Vic Apr 2018'!O16/100)*'Vic Apr 2018'!AI16,($C$5*'Vic Apr 2018'!AK16/'Vic Apr 2018'!AI16*'Vic Apr 2018'!O16/100)*'Vic Apr 2018'!AI16)</f>
        <v>863.46</v>
      </c>
      <c r="F22" s="200">
        <f>IF($C$5*'Vic Apr 2018'!AK16/'Vic Apr 2018'!AI16&lt;'Vic Apr 2018'!J16,0,IF($C$5*'Vic Apr 2018'!AK16/'Vic Apr 2018'!AI16&lt;='Vic Apr 2018'!K16,($C$5*'Vic Apr 2018'!AK16/'Vic Apr 2018'!AI16-'Vic Apr 2018'!J16)*('Vic Apr 2018'!P16/100)*'Vic Apr 2018'!AI16,('Vic Apr 2018'!K16-'Vic Apr 2018'!J16)*('Vic Apr 2018'!P16/100)*'Vic Apr 2018'!AI16))</f>
        <v>91.520000000000053</v>
      </c>
      <c r="G22" s="198">
        <f>IF($C$5*'Vic Apr 2018'!AK16/'Vic Apr 2018'!AI16&lt;'Vic Apr 2018'!K16,0,IF($C$5*'Vic Apr 2018'!AK16/'Vic Apr 2018'!AI16&lt;='Vic Apr 2018'!L16,($C$5*'Vic Apr 2018'!AK16/'Vic Apr 2018'!AI16-'Vic Apr 2018'!K16)*('Vic Apr 2018'!Q16/100)*'Vic Apr 2018'!AI16,('Vic Apr 2018'!L16-'Vic Apr 2018'!K16)*('Vic Apr 2018'!Q16/100)*'Vic Apr 2018'!AI16))</f>
        <v>0</v>
      </c>
      <c r="H22" s="199">
        <f>IF($C$5*'Vic Apr 2018'!AK16/'Vic Apr 2018'!AI16&lt;'Vic Apr 2018'!L16,0,IF($C$5*'Vic Apr 2018'!AK16/'Vic Apr 2018'!AI16&lt;='Vic Apr 2018'!M16,($C$5*'Vic Apr 2018'!AK16/'Vic Apr 2018'!AI16-'Vic Apr 2018'!L16)*('Vic Apr 2018'!R16/100)*'Vic Apr 2018'!AI16,('Vic Apr 2018'!M16-'Vic Apr 2018'!L16)*('Vic Apr 2018'!R16/100)*'Vic Apr 2018'!AI16))</f>
        <v>0</v>
      </c>
      <c r="I22" s="198">
        <f>IF(($C$5*'Vic Apr 2018'!AK16/'Vic Apr 2018'!AI16&gt;'Vic Apr 2018'!M16),($C$5*'Vic Apr 2018'!AK16/'Vic Apr 2018'!AI16-'Vic Apr 2018'!M16)*'Vic Apr 2018'!S16/100*'Vic Apr 2018'!AI16,0)</f>
        <v>0</v>
      </c>
      <c r="J22" s="198">
        <f>IF($C$5*'Vic Apr 2018'!AL16/'Vic Apr 2018'!AJ16&gt;='Vic Apr 2018'!J16,('Vic Apr 2018'!J16*'Vic Apr 2018'!U16/100)*'Vic Apr 2018'!AJ16,($C$5*'Vic Apr 2018'!AL16/'Vic Apr 2018'!AJ16*'Vic Apr 2018'!U16/100)*'Vic Apr 2018'!AJ16)</f>
        <v>819.18000000000006</v>
      </c>
      <c r="K22" s="198">
        <f>IF($C$5*'Vic Apr 2018'!AL16/'Vic Apr 2018'!AJ16&lt;'Vic Apr 2018'!J16,0,IF($C$5*'Vic Apr 2018'!AL16/'Vic Apr 2018'!AJ16&lt;='Vic Apr 2018'!K16,($C$5*'Vic Apr 2018'!AL16/'Vic Apr 2018'!AJ16-'Vic Apr 2018'!J16)*('Vic Apr 2018'!V16/100)*'Vic Apr 2018'!AJ16,('Vic Apr 2018'!K16-'Vic Apr 2018'!J16)*('Vic Apr 2018'!V16/100)*'Vic Apr 2018'!AJ16))</f>
        <v>88.660000000000053</v>
      </c>
      <c r="L22" s="198">
        <f>IF($C$5*'Vic Apr 2018'!AL16/'Vic Apr 2018'!AJ16&lt;'Vic Apr 2018'!K16,0,IF($C$5*'Vic Apr 2018'!AL16/'Vic Apr 2018'!AJ16&lt;='Vic Apr 2018'!L16,($C$5*'Vic Apr 2018'!AL16/'Vic Apr 2018'!AJ16-'Vic Apr 2018'!K16)*('Vic Apr 2018'!W16/100)*'Vic Apr 2018'!AJ16,('Vic Apr 2018'!L16-'Vic Apr 2018'!K16)*('Vic Apr 2018'!W16/100)*'Vic Apr 2018'!AJ16))</f>
        <v>0</v>
      </c>
      <c r="M22" s="198">
        <f>IF($C$5*'Vic Apr 2018'!AL16/'Vic Apr 2018'!AJ16&lt;'Vic Apr 2018'!L16,0,IF($C$5*'Vic Apr 2018'!AL16/'Vic Apr 2018'!AJ16&lt;='Vic Apr 2018'!M16,($C$5*'Vic Apr 2018'!AL16/'Vic Apr 2018'!AJ16-'Vic Apr 2018'!L16)*('Vic Apr 2018'!X16/100)*'Vic Apr 2018'!AJ16,('Vic Apr 2018'!M16-'Vic Apr 2018'!L16)*('Vic Apr 2018'!X16/100)*'Vic Apr 2018'!AJ16))</f>
        <v>0</v>
      </c>
      <c r="N22" s="198">
        <f>IF(($C$5*'Vic Apr 2018'!AL16/'Vic Apr 2018'!AJ16&gt;'Vic Apr 2018'!M16),($C$5*'Vic Apr 2018'!AL16/'Vic Apr 2018'!AJ16-'Vic Apr 2018'!M16)*'Vic Apr 2018'!Y16/100*'Vic Apr 2018'!AJ16,0)</f>
        <v>0</v>
      </c>
      <c r="O22" s="201">
        <f t="shared" si="0"/>
        <v>2169.42</v>
      </c>
      <c r="P22" s="202">
        <f>'Vic Apr 2018'!AM16</f>
        <v>0</v>
      </c>
      <c r="Q22" s="202">
        <f>'Vic Apr 2018'!AN16</f>
        <v>15</v>
      </c>
      <c r="R22" s="202">
        <f>'Vic Apr 2018'!AO16</f>
        <v>0</v>
      </c>
      <c r="S22" s="202">
        <f>'Vic Apr 2018'!AP16</f>
        <v>0</v>
      </c>
      <c r="T22" s="201">
        <f>(O22-(O22-D22)*Q22/100)</f>
        <v>1889.9970000000001</v>
      </c>
      <c r="U22" s="201">
        <f t="shared" si="3"/>
        <v>1889.9970000000001</v>
      </c>
      <c r="V22" s="201">
        <f t="shared" si="1"/>
        <v>2078.9967000000001</v>
      </c>
      <c r="W22" s="201">
        <f t="shared" si="1"/>
        <v>2078.9967000000001</v>
      </c>
      <c r="X22" s="203">
        <f>'Vic Apr 2018'!AW16</f>
        <v>12</v>
      </c>
      <c r="Y22" s="204" t="str">
        <f>'Vic Apr 2018'!AX16</f>
        <v>y</v>
      </c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8"/>
      <c r="BN22" s="168"/>
      <c r="BO22" s="168"/>
      <c r="BP22" s="168"/>
      <c r="BQ22" s="168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8"/>
      <c r="CE22" s="168"/>
      <c r="CF22" s="168"/>
      <c r="CG22" s="168"/>
      <c r="CH22" s="168"/>
      <c r="CI22" s="194"/>
      <c r="CJ22" s="194"/>
      <c r="CK22" s="194"/>
      <c r="CL22" s="194"/>
      <c r="CM22" s="194"/>
      <c r="CN22" s="194"/>
      <c r="CO22" s="194"/>
      <c r="CP22" s="194"/>
      <c r="CQ22" s="194"/>
      <c r="CR22" s="194"/>
      <c r="CS22" s="194"/>
      <c r="CT22" s="194"/>
      <c r="CU22" s="194"/>
      <c r="CV22" s="194"/>
      <c r="CW22" s="194"/>
      <c r="CX22" s="194"/>
      <c r="CY22" s="194"/>
      <c r="CZ22" s="194"/>
      <c r="DA22" s="194"/>
      <c r="DB22" s="194"/>
      <c r="DC22" s="194"/>
      <c r="DD22" s="194"/>
      <c r="DE22" s="194"/>
      <c r="DF22" s="194"/>
      <c r="DG22" s="194"/>
      <c r="DH22" s="194"/>
      <c r="DI22" s="194"/>
      <c r="DJ22" s="194"/>
      <c r="DK22" s="194"/>
      <c r="DL22" s="194"/>
      <c r="DM22" s="194"/>
      <c r="DN22" s="194"/>
      <c r="DO22" s="194"/>
      <c r="DP22" s="194"/>
      <c r="DQ22" s="194"/>
      <c r="DR22" s="194"/>
      <c r="DS22" s="194"/>
      <c r="DT22" s="194"/>
      <c r="DU22" s="194"/>
      <c r="DV22" s="194"/>
      <c r="DW22" s="194"/>
      <c r="DX22" s="194"/>
      <c r="DY22" s="194"/>
      <c r="DZ22" s="194"/>
      <c r="EA22" s="194"/>
      <c r="EB22" s="194"/>
      <c r="EC22" s="194"/>
      <c r="ED22" s="194"/>
      <c r="EE22" s="194"/>
      <c r="EF22" s="194"/>
      <c r="EG22" s="194"/>
      <c r="EH22" s="194"/>
      <c r="EI22" s="194"/>
      <c r="EJ22" s="194"/>
    </row>
    <row r="23" spans="1:140" s="197" customFormat="1" ht="17" customHeight="1" thickTop="1" thickBot="1">
      <c r="A23" s="260"/>
      <c r="B23" s="221" t="str">
        <f>'Vic Apr 2018'!F17</f>
        <v>Simply Energy</v>
      </c>
      <c r="C23" s="221" t="str">
        <f>'Vic Apr 2018'!G17</f>
        <v>Business Save</v>
      </c>
      <c r="D23" s="115">
        <f>365*'Vic Apr 2018'!H17/100</f>
        <v>334.30349999999999</v>
      </c>
      <c r="E23" s="113">
        <f>IF($C$5*'Vic Apr 2018'!AK17/'Vic Apr 2018'!AI17&gt;='Vic Apr 2018'!J17,('Vic Apr 2018'!J17*'Vic Apr 2018'!O17/100)*'Vic Apr 2018'!AI17,($C$5*'Vic Apr 2018'!AK17/'Vic Apr 2018'!AI17*'Vic Apr 2018'!O17/100)*'Vic Apr 2018'!AI17)</f>
        <v>1172.5367999999999</v>
      </c>
      <c r="F23" s="114">
        <f>IF($C$5*'Vic Apr 2018'!AK17/'Vic Apr 2018'!AI17&lt;'Vic Apr 2018'!J17,0,IF($C$5*'Vic Apr 2018'!AK17/'Vic Apr 2018'!AI17&lt;='Vic Apr 2018'!K17,($C$5*'Vic Apr 2018'!AK17/'Vic Apr 2018'!AI17-'Vic Apr 2018'!J17)*('Vic Apr 2018'!P17/100)*'Vic Apr 2018'!AI17,('Vic Apr 2018'!K17-'Vic Apr 2018'!J17)*('Vic Apr 2018'!P17/100)*'Vic Apr 2018'!AI17))</f>
        <v>104.14880000000008</v>
      </c>
      <c r="G23" s="115">
        <f>IF($C$5*'Vic Apr 2018'!AK17/'Vic Apr 2018'!AI17&lt;'Vic Apr 2018'!K17,0,IF($C$5*'Vic Apr 2018'!AK17/'Vic Apr 2018'!AI17&lt;='Vic Apr 2018'!L17,($C$5*'Vic Apr 2018'!AK17/'Vic Apr 2018'!AI17-'Vic Apr 2018'!K17)*('Vic Apr 2018'!Q17/100)*'Vic Apr 2018'!AI17,('Vic Apr 2018'!L17-'Vic Apr 2018'!K17)*('Vic Apr 2018'!Q17/100)*'Vic Apr 2018'!AI17))</f>
        <v>0</v>
      </c>
      <c r="H23" s="113">
        <f>IF($C$5*'Vic Apr 2018'!AK17/'Vic Apr 2018'!AI17&lt;'Vic Apr 2018'!L17,0,IF($C$5*'Vic Apr 2018'!AK17/'Vic Apr 2018'!AI17&lt;='Vic Apr 2018'!M17,($C$5*'Vic Apr 2018'!AK17/'Vic Apr 2018'!AI17-'Vic Apr 2018'!L17)*('Vic Apr 2018'!R17/100)*'Vic Apr 2018'!AI17,('Vic Apr 2018'!M17-'Vic Apr 2018'!L17)*('Vic Apr 2018'!R17/100)*'Vic Apr 2018'!AI17))</f>
        <v>0</v>
      </c>
      <c r="I23" s="115">
        <f>IF(($C$5*'Vic Apr 2018'!AK17/'Vic Apr 2018'!AI17&gt;'Vic Apr 2018'!M17),($C$5*'Vic Apr 2018'!AK17/'Vic Apr 2018'!AI17-'Vic Apr 2018'!M17)*'Vic Apr 2018'!S17/100*'Vic Apr 2018'!AI17,0)</f>
        <v>0</v>
      </c>
      <c r="J23" s="115">
        <f>IF($C$5*'Vic Apr 2018'!AL17/'Vic Apr 2018'!AJ17&gt;='Vic Apr 2018'!J17,('Vic Apr 2018'!J17*'Vic Apr 2018'!U17/100)*'Vic Apr 2018'!AJ17,($C$5*'Vic Apr 2018'!AL17/'Vic Apr 2018'!AJ17*'Vic Apr 2018'!U17/100)*'Vic Apr 2018'!AJ17)</f>
        <v>1131.4751999999999</v>
      </c>
      <c r="K23" s="115">
        <f>IF($C$5*'Vic Apr 2018'!AL17/'Vic Apr 2018'!AJ17&lt;'Vic Apr 2018'!J17,0,IF($C$5*'Vic Apr 2018'!AL17/'Vic Apr 2018'!AJ17&lt;='Vic Apr 2018'!K17,($C$5*'Vic Apr 2018'!AL17/'Vic Apr 2018'!AJ17-'Vic Apr 2018'!J17)*('Vic Apr 2018'!V17/100)*'Vic Apr 2018'!AJ17,('Vic Apr 2018'!K17-'Vic Apr 2018'!J17)*('Vic Apr 2018'!V17/100)*'Vic Apr 2018'!AJ17))</f>
        <v>101.96080000000009</v>
      </c>
      <c r="L23" s="115">
        <f>IF($C$5*'Vic Apr 2018'!AL17/'Vic Apr 2018'!AJ17&lt;'Vic Apr 2018'!K17,0,IF($C$5*'Vic Apr 2018'!AL17/'Vic Apr 2018'!AJ17&lt;='Vic Apr 2018'!L17,($C$5*'Vic Apr 2018'!AL17/'Vic Apr 2018'!AJ17-'Vic Apr 2018'!K17)*('Vic Apr 2018'!W17/100)*'Vic Apr 2018'!AJ17,('Vic Apr 2018'!L17-'Vic Apr 2018'!K17)*('Vic Apr 2018'!W17/100)*'Vic Apr 2018'!AJ17))</f>
        <v>0</v>
      </c>
      <c r="M23" s="115">
        <f>IF($C$5*'Vic Apr 2018'!AL17/'Vic Apr 2018'!AJ17&lt;'Vic Apr 2018'!L17,0,IF($C$5*'Vic Apr 2018'!AL17/'Vic Apr 2018'!AJ17&lt;='Vic Apr 2018'!M17,($C$5*'Vic Apr 2018'!AL17/'Vic Apr 2018'!AJ17-'Vic Apr 2018'!L17)*('Vic Apr 2018'!X17/100)*'Vic Apr 2018'!AJ17,('Vic Apr 2018'!M17-'Vic Apr 2018'!L17)*('Vic Apr 2018'!X17/100)*'Vic Apr 2018'!AJ17))</f>
        <v>0</v>
      </c>
      <c r="N23" s="115">
        <f>IF(($C$5*'Vic Apr 2018'!AL17/'Vic Apr 2018'!AJ17&gt;'Vic Apr 2018'!M17),($C$5*'Vic Apr 2018'!AL17/'Vic Apr 2018'!AJ17-'Vic Apr 2018'!M17)*'Vic Apr 2018'!Y17/100*'Vic Apr 2018'!AJ17,0)</f>
        <v>0</v>
      </c>
      <c r="O23" s="222">
        <f t="shared" si="0"/>
        <v>2844.4250999999999</v>
      </c>
      <c r="P23" s="223">
        <f>'Vic Apr 2018'!AM17</f>
        <v>0</v>
      </c>
      <c r="Q23" s="223">
        <f>'Vic Apr 2018'!AN17</f>
        <v>30</v>
      </c>
      <c r="R23" s="223">
        <f>'Vic Apr 2018'!AO17</f>
        <v>0</v>
      </c>
      <c r="S23" s="223">
        <f>'Vic Apr 2018'!AP17</f>
        <v>0</v>
      </c>
      <c r="T23" s="222">
        <f>(O23-(O23-D23)*Q23/100)</f>
        <v>2091.3886199999997</v>
      </c>
      <c r="U23" s="222">
        <f t="shared" si="3"/>
        <v>2091.3886199999997</v>
      </c>
      <c r="V23" s="222">
        <f t="shared" si="1"/>
        <v>2300.527482</v>
      </c>
      <c r="W23" s="222">
        <f t="shared" si="1"/>
        <v>2300.527482</v>
      </c>
      <c r="X23" s="224">
        <f>'Vic Apr 2018'!AW17</f>
        <v>0</v>
      </c>
      <c r="Y23" s="225" t="str">
        <f>'Vic Apr 2018'!AX17</f>
        <v>n</v>
      </c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96"/>
      <c r="CJ23" s="196"/>
      <c r="CK23" s="196"/>
      <c r="CL23" s="196"/>
      <c r="CM23" s="196"/>
      <c r="CN23" s="196"/>
      <c r="CO23" s="196"/>
      <c r="CP23" s="196"/>
      <c r="CQ23" s="196"/>
      <c r="CR23" s="196"/>
      <c r="CS23" s="196"/>
      <c r="CT23" s="196"/>
      <c r="CU23" s="196"/>
      <c r="CV23" s="196"/>
      <c r="CW23" s="196"/>
      <c r="CX23" s="196"/>
      <c r="CY23" s="196"/>
      <c r="CZ23" s="196"/>
      <c r="DA23" s="196"/>
      <c r="DB23" s="196"/>
      <c r="DC23" s="196"/>
      <c r="DD23" s="196"/>
      <c r="DE23" s="196"/>
      <c r="DF23" s="196"/>
      <c r="DG23" s="196"/>
      <c r="DH23" s="196"/>
      <c r="DI23" s="196"/>
      <c r="DJ23" s="196"/>
      <c r="DK23" s="196"/>
      <c r="DL23" s="196"/>
      <c r="DM23" s="196"/>
      <c r="DN23" s="196"/>
      <c r="DO23" s="196"/>
      <c r="DP23" s="196"/>
      <c r="DQ23" s="196"/>
      <c r="DR23" s="196"/>
      <c r="DS23" s="196"/>
      <c r="DT23" s="196"/>
      <c r="DU23" s="196"/>
      <c r="DV23" s="196"/>
      <c r="DW23" s="196"/>
      <c r="DX23" s="196"/>
      <c r="DY23" s="196"/>
      <c r="DZ23" s="196"/>
      <c r="EA23" s="196"/>
      <c r="EB23" s="196"/>
      <c r="EC23" s="196"/>
      <c r="ED23" s="196"/>
      <c r="EE23" s="196"/>
      <c r="EF23" s="196"/>
      <c r="EG23" s="196"/>
      <c r="EH23" s="196"/>
      <c r="EI23" s="196"/>
      <c r="EJ23" s="196"/>
    </row>
    <row r="24" spans="1:140" ht="17" customHeight="1" thickTop="1">
      <c r="A24" s="261" t="str">
        <f>'Vic Apr 2018'!D18</f>
        <v>Ausnet Central 1</v>
      </c>
      <c r="B24" s="116" t="str">
        <f>'Vic Apr 2018'!F18</f>
        <v>AGL</v>
      </c>
      <c r="C24" s="116" t="str">
        <f>'Vic Apr 2018'!G18</f>
        <v>Business Savers</v>
      </c>
      <c r="D24" s="198">
        <f>365*'Vic Apr 2018'!H18/100</f>
        <v>339.45</v>
      </c>
      <c r="E24" s="199">
        <f>IF($C$5*'Vic Apr 2018'!AK18/'Vic Apr 2018'!AI18&gt;='Vic Apr 2018'!J18,('Vic Apr 2018'!J18*'Vic Apr 2018'!O18/100)*'Vic Apr 2018'!AI18,($C$5*'Vic Apr 2018'!AK18/'Vic Apr 2018'!AI18*'Vic Apr 2018'!O18/100)*'Vic Apr 2018'!AI18)</f>
        <v>646.60199999999998</v>
      </c>
      <c r="F24" s="200">
        <f>IF($C$5*'Vic Apr 2018'!AK18/'Vic Apr 2018'!AI18&lt;'Vic Apr 2018'!J18,0,IF($C$5*'Vic Apr 2018'!AK18/'Vic Apr 2018'!AI18&lt;='Vic Apr 2018'!K18,($C$5*'Vic Apr 2018'!AK18/'Vic Apr 2018'!AI18-'Vic Apr 2018'!J18)*('Vic Apr 2018'!P18/100)*'Vic Apr 2018'!AI18,('Vic Apr 2018'!K18-'Vic Apr 2018'!J18)*('Vic Apr 2018'!P18/100)*'Vic Apr 2018'!AI18))</f>
        <v>0</v>
      </c>
      <c r="G24" s="198">
        <f>IF($C$5*'Vic Apr 2018'!AK18/'Vic Apr 2018'!AI18&lt;'Vic Apr 2018'!K18,0,IF($C$5*'Vic Apr 2018'!AK18/'Vic Apr 2018'!AI18&lt;='Vic Apr 2018'!L18,($C$5*'Vic Apr 2018'!AK18/'Vic Apr 2018'!AI18-'Vic Apr 2018'!K18)*('Vic Apr 2018'!Q18/100)*'Vic Apr 2018'!AI18,('Vic Apr 2018'!L18-'Vic Apr 2018'!K18)*('Vic Apr 2018'!Q18/100)*'Vic Apr 2018'!AI18))</f>
        <v>0</v>
      </c>
      <c r="H24" s="199">
        <f>IF($C$5*'Vic Apr 2018'!AK18/'Vic Apr 2018'!AI18&lt;'Vic Apr 2018'!L18,0,IF($C$5*'Vic Apr 2018'!AK18/'Vic Apr 2018'!AI18&lt;='Vic Apr 2018'!M18,($C$5*'Vic Apr 2018'!AK18/'Vic Apr 2018'!AI18-'Vic Apr 2018'!L18)*('Vic Apr 2018'!R18/100)*'Vic Apr 2018'!AI18,('Vic Apr 2018'!M18-'Vic Apr 2018'!L18)*('Vic Apr 2018'!R18/100)*'Vic Apr 2018'!AI18))</f>
        <v>0</v>
      </c>
      <c r="I24" s="198">
        <f>IF(($C$5*'Vic Apr 2018'!AK18/'Vic Apr 2018'!AI18&gt;'Vic Apr 2018'!M18),($C$5*'Vic Apr 2018'!AK18/'Vic Apr 2018'!AI18-'Vic Apr 2018'!M18)*'Vic Apr 2018'!S18/100*'Vic Apr 2018'!AI18,0)</f>
        <v>0</v>
      </c>
      <c r="J24" s="198">
        <f>IF($C$5*'Vic Apr 2018'!AL18/'Vic Apr 2018'!AJ18&gt;='Vic Apr 2018'!J18,('Vic Apr 2018'!J18*'Vic Apr 2018'!U18/100)*'Vic Apr 2018'!AJ18,($C$5*'Vic Apr 2018'!AL18/'Vic Apr 2018'!AJ18*'Vic Apr 2018'!U18/100)*'Vic Apr 2018'!AJ18)</f>
        <v>1286.538</v>
      </c>
      <c r="K24" s="198">
        <f>IF($C$5*'Vic Apr 2018'!AL18/'Vic Apr 2018'!AJ18&lt;'Vic Apr 2018'!J18,0,IF($C$5*'Vic Apr 2018'!AL18/'Vic Apr 2018'!AJ18&lt;='Vic Apr 2018'!K18,($C$5*'Vic Apr 2018'!AL18/'Vic Apr 2018'!AJ18-'Vic Apr 2018'!J18)*('Vic Apr 2018'!V18/100)*'Vic Apr 2018'!AJ18,('Vic Apr 2018'!K18-'Vic Apr 2018'!J18)*('Vic Apr 2018'!V18/100)*'Vic Apr 2018'!AJ18))</f>
        <v>0</v>
      </c>
      <c r="L24" s="198">
        <f>IF($C$5*'Vic Apr 2018'!AL18/'Vic Apr 2018'!AJ18&lt;'Vic Apr 2018'!K18,0,IF($C$5*'Vic Apr 2018'!AL18/'Vic Apr 2018'!AJ18&lt;='Vic Apr 2018'!L18,($C$5*'Vic Apr 2018'!AL18/'Vic Apr 2018'!AJ18-'Vic Apr 2018'!K18)*('Vic Apr 2018'!W18/100)*'Vic Apr 2018'!AJ18,('Vic Apr 2018'!L18-'Vic Apr 2018'!K18)*('Vic Apr 2018'!W18/100)*'Vic Apr 2018'!AJ18))</f>
        <v>0</v>
      </c>
      <c r="M24" s="198">
        <f>IF($C$5*'Vic Apr 2018'!AL18/'Vic Apr 2018'!AJ18&lt;'Vic Apr 2018'!L18,0,IF($C$5*'Vic Apr 2018'!AL18/'Vic Apr 2018'!AJ18&lt;='Vic Apr 2018'!M18,($C$5*'Vic Apr 2018'!AL18/'Vic Apr 2018'!AJ18-'Vic Apr 2018'!L18)*('Vic Apr 2018'!X18/100)*'Vic Apr 2018'!AJ18,('Vic Apr 2018'!M18-'Vic Apr 2018'!L18)*('Vic Apr 2018'!X18/100)*'Vic Apr 2018'!AJ18))</f>
        <v>0</v>
      </c>
      <c r="N24" s="198">
        <f>IF(($C$5*'Vic Apr 2018'!AL18/'Vic Apr 2018'!AJ18&gt;'Vic Apr 2018'!M18),($C$5*'Vic Apr 2018'!AL18/'Vic Apr 2018'!AJ18-'Vic Apr 2018'!M18)*'Vic Apr 2018'!Y18/100*'Vic Apr 2018'!AJ18,0)</f>
        <v>0</v>
      </c>
      <c r="O24" s="201">
        <f t="shared" si="0"/>
        <v>2272.59</v>
      </c>
      <c r="P24" s="202">
        <f>'Vic Apr 2018'!AM18</f>
        <v>0</v>
      </c>
      <c r="Q24" s="202">
        <f>'Vic Apr 2018'!AN18</f>
        <v>15</v>
      </c>
      <c r="R24" s="202">
        <f>'Vic Apr 2018'!AO18</f>
        <v>0</v>
      </c>
      <c r="S24" s="202">
        <f>'Vic Apr 2018'!AP18</f>
        <v>0</v>
      </c>
      <c r="T24" s="201">
        <f>(O24-(O24-D24)*Q24/100)</f>
        <v>1982.6190000000001</v>
      </c>
      <c r="U24" s="201">
        <f t="shared" si="3"/>
        <v>1982.6190000000001</v>
      </c>
      <c r="V24" s="201">
        <f t="shared" si="1"/>
        <v>2180.8809000000001</v>
      </c>
      <c r="W24" s="201">
        <f t="shared" si="1"/>
        <v>2180.8809000000001</v>
      </c>
      <c r="X24" s="203">
        <f>'Vic Apr 2018'!AW18</f>
        <v>0</v>
      </c>
      <c r="Y24" s="204" t="str">
        <f>'Vic Apr 2018'!AX18</f>
        <v>n</v>
      </c>
      <c r="CI24" s="193"/>
      <c r="CJ24" s="193"/>
      <c r="CK24" s="193"/>
      <c r="CL24" s="193"/>
      <c r="CM24" s="193"/>
      <c r="CN24" s="193"/>
      <c r="CO24" s="193"/>
      <c r="CP24" s="193"/>
      <c r="CQ24" s="193"/>
      <c r="CR24" s="193"/>
      <c r="CS24" s="193"/>
      <c r="CT24" s="193"/>
      <c r="CU24" s="193"/>
      <c r="CV24" s="193"/>
      <c r="CW24" s="193"/>
      <c r="CX24" s="193"/>
      <c r="CY24" s="193"/>
      <c r="CZ24" s="193"/>
      <c r="DA24" s="193"/>
      <c r="DB24" s="193"/>
      <c r="DC24" s="193"/>
      <c r="DD24" s="193"/>
      <c r="DE24" s="193"/>
      <c r="DF24" s="193"/>
      <c r="DG24" s="193"/>
      <c r="DH24" s="193"/>
      <c r="DI24" s="193"/>
      <c r="DJ24" s="193"/>
      <c r="DK24" s="193"/>
      <c r="DL24" s="193"/>
      <c r="DM24" s="193"/>
      <c r="DN24" s="193"/>
      <c r="DO24" s="193"/>
      <c r="DP24" s="193"/>
      <c r="DQ24" s="193"/>
      <c r="DR24" s="193"/>
      <c r="DS24" s="193"/>
      <c r="DT24" s="193"/>
      <c r="DU24" s="193"/>
      <c r="DV24" s="193"/>
      <c r="DW24" s="193"/>
      <c r="DX24" s="193"/>
      <c r="DY24" s="193"/>
      <c r="DZ24" s="193"/>
      <c r="EA24" s="193"/>
      <c r="EB24" s="193"/>
      <c r="EC24" s="193"/>
      <c r="ED24" s="193"/>
      <c r="EE24" s="193"/>
      <c r="EF24" s="193"/>
      <c r="EG24" s="193"/>
      <c r="EH24" s="193"/>
      <c r="EI24" s="193"/>
      <c r="EJ24" s="193"/>
    </row>
    <row r="25" spans="1:140" ht="17" customHeight="1">
      <c r="A25" s="259"/>
      <c r="B25" s="116" t="str">
        <f>'Vic Apr 2018'!F19</f>
        <v>Click Energy</v>
      </c>
      <c r="C25" s="116" t="str">
        <f>'Vic Apr 2018'!G19</f>
        <v>Business Prime Gas</v>
      </c>
      <c r="D25" s="198">
        <f>365*'Vic Apr 2018'!H19/100</f>
        <v>390.98800000000006</v>
      </c>
      <c r="E25" s="199">
        <f>IF($C$5*'Vic Apr 2018'!AK19/'Vic Apr 2018'!AI19&gt;='Vic Apr 2018'!J19,('Vic Apr 2018'!J19*'Vic Apr 2018'!O19/100)*'Vic Apr 2018'!AI19,($C$5*'Vic Apr 2018'!AK19/'Vic Apr 2018'!AI19*'Vic Apr 2018'!O19/100)*'Vic Apr 2018'!AI19)</f>
        <v>257.04000000000002</v>
      </c>
      <c r="F25" s="200">
        <f>IF($C$5*'Vic Apr 2018'!AK19/'Vic Apr 2018'!AI19&lt;'Vic Apr 2018'!J19,0,IF($C$5*'Vic Apr 2018'!AK19/'Vic Apr 2018'!AI19&lt;='Vic Apr 2018'!K19,($C$5*'Vic Apr 2018'!AK19/'Vic Apr 2018'!AI19-'Vic Apr 2018'!J19)*('Vic Apr 2018'!P19/100)*'Vic Apr 2018'!AI19,('Vic Apr 2018'!K19-'Vic Apr 2018'!J19)*('Vic Apr 2018'!P19/100)*'Vic Apr 2018'!AI19))</f>
        <v>257.03999999999996</v>
      </c>
      <c r="G25" s="198">
        <f>IF($C$5*'Vic Apr 2018'!AK19/'Vic Apr 2018'!AI19&lt;'Vic Apr 2018'!K19,0,IF($C$5*'Vic Apr 2018'!AK19/'Vic Apr 2018'!AI19&lt;='Vic Apr 2018'!L19,($C$5*'Vic Apr 2018'!AK19/'Vic Apr 2018'!AI19-'Vic Apr 2018'!K19)*('Vic Apr 2018'!Q19/100)*'Vic Apr 2018'!AI19,('Vic Apr 2018'!L19-'Vic Apr 2018'!K19)*('Vic Apr 2018'!Q19/100)*'Vic Apr 2018'!AI19))</f>
        <v>194.99699999999999</v>
      </c>
      <c r="H25" s="199">
        <f>IF($C$5*'Vic Apr 2018'!AK19/'Vic Apr 2018'!AI19&lt;'Vic Apr 2018'!L19,0,IF($C$5*'Vic Apr 2018'!AK19/'Vic Apr 2018'!AI19&lt;='Vic Apr 2018'!M19,($C$5*'Vic Apr 2018'!AK19/'Vic Apr 2018'!AI19-'Vic Apr 2018'!L19)*('Vic Apr 2018'!R19/100)*'Vic Apr 2018'!AI19,('Vic Apr 2018'!M19-'Vic Apr 2018'!L19)*('Vic Apr 2018'!R19/100)*'Vic Apr 2018'!AI19))</f>
        <v>0</v>
      </c>
      <c r="I25" s="198">
        <f>IF(($C$5*'Vic Apr 2018'!AK19/'Vic Apr 2018'!AI19&gt;'Vic Apr 2018'!M19),($C$5*'Vic Apr 2018'!AK19/'Vic Apr 2018'!AI19-'Vic Apr 2018'!M19)*'Vic Apr 2018'!S19/100*'Vic Apr 2018'!AI19,0)</f>
        <v>0</v>
      </c>
      <c r="J25" s="198">
        <f>IF($C$5*'Vic Apr 2018'!AL19/'Vic Apr 2018'!AJ19&gt;='Vic Apr 2018'!J19,('Vic Apr 2018'!J19*'Vic Apr 2018'!U19/100)*'Vic Apr 2018'!AJ19,($C$5*'Vic Apr 2018'!AL19/'Vic Apr 2018'!AJ19*'Vic Apr 2018'!U19/100)*'Vic Apr 2018'!AJ19)</f>
        <v>514.08000000000004</v>
      </c>
      <c r="K25" s="198">
        <f>IF($C$5*'Vic Apr 2018'!AL19/'Vic Apr 2018'!AJ19&lt;'Vic Apr 2018'!J19,0,IF($C$5*'Vic Apr 2018'!AL19/'Vic Apr 2018'!AJ19&lt;='Vic Apr 2018'!K19,($C$5*'Vic Apr 2018'!AL19/'Vic Apr 2018'!AJ19-'Vic Apr 2018'!J19)*('Vic Apr 2018'!V19/100)*'Vic Apr 2018'!AJ19,('Vic Apr 2018'!K19-'Vic Apr 2018'!J19)*('Vic Apr 2018'!V19/100)*'Vic Apr 2018'!AJ19))</f>
        <v>489.11999999999995</v>
      </c>
      <c r="L25" s="198">
        <f>IF($C$5*'Vic Apr 2018'!AL19/'Vic Apr 2018'!AJ19&lt;'Vic Apr 2018'!K19,0,IF($C$5*'Vic Apr 2018'!AL19/'Vic Apr 2018'!AJ19&lt;='Vic Apr 2018'!L19,($C$5*'Vic Apr 2018'!AL19/'Vic Apr 2018'!AJ19-'Vic Apr 2018'!K19)*('Vic Apr 2018'!W19/100)*'Vic Apr 2018'!AJ19,('Vic Apr 2018'!L19-'Vic Apr 2018'!K19)*('Vic Apr 2018'!W19/100)*'Vic Apr 2018'!AJ19))</f>
        <v>370.58760000000001</v>
      </c>
      <c r="M25" s="198">
        <f>IF($C$5*'Vic Apr 2018'!AL19/'Vic Apr 2018'!AJ19&lt;'Vic Apr 2018'!L19,0,IF($C$5*'Vic Apr 2018'!AL19/'Vic Apr 2018'!AJ19&lt;='Vic Apr 2018'!M19,($C$5*'Vic Apr 2018'!AL19/'Vic Apr 2018'!AJ19-'Vic Apr 2018'!L19)*('Vic Apr 2018'!X19/100)*'Vic Apr 2018'!AJ19,('Vic Apr 2018'!M19-'Vic Apr 2018'!L19)*('Vic Apr 2018'!X19/100)*'Vic Apr 2018'!AJ19))</f>
        <v>0</v>
      </c>
      <c r="N25" s="198">
        <f>IF(($C$5*'Vic Apr 2018'!AL19/'Vic Apr 2018'!AJ19&gt;'Vic Apr 2018'!M19),($C$5*'Vic Apr 2018'!AL19/'Vic Apr 2018'!AJ19-'Vic Apr 2018'!M19)*'Vic Apr 2018'!Y19/100*'Vic Apr 2018'!AJ19,0)</f>
        <v>0</v>
      </c>
      <c r="O25" s="201">
        <f t="shared" si="0"/>
        <v>2473.8525999999997</v>
      </c>
      <c r="P25" s="202">
        <f>'Vic Apr 2018'!AM19</f>
        <v>0</v>
      </c>
      <c r="Q25" s="202">
        <f>'Vic Apr 2018'!AN19</f>
        <v>0</v>
      </c>
      <c r="R25" s="202">
        <f>'Vic Apr 2018'!AO19</f>
        <v>10</v>
      </c>
      <c r="S25" s="202">
        <f>'Vic Apr 2018'!AP19</f>
        <v>0</v>
      </c>
      <c r="T25" s="201">
        <f>O25</f>
        <v>2473.8525999999997</v>
      </c>
      <c r="U25" s="201">
        <f>T25-(T25*R25/100)</f>
        <v>2226.4673399999997</v>
      </c>
      <c r="V25" s="201">
        <f t="shared" si="1"/>
        <v>2721.2378599999997</v>
      </c>
      <c r="W25" s="201">
        <f t="shared" si="1"/>
        <v>2449.1140740000001</v>
      </c>
      <c r="X25" s="203">
        <f>'Vic Apr 2018'!AW19</f>
        <v>0</v>
      </c>
      <c r="Y25" s="204" t="str">
        <f>'Vic Apr 2018'!AX19</f>
        <v>n</v>
      </c>
      <c r="CI25" s="193"/>
      <c r="CJ25" s="193"/>
      <c r="CK25" s="193"/>
      <c r="CL25" s="193"/>
      <c r="CM25" s="193"/>
      <c r="CN25" s="193"/>
      <c r="CO25" s="193"/>
      <c r="CP25" s="193"/>
      <c r="CQ25" s="193"/>
      <c r="CR25" s="193"/>
      <c r="CS25" s="193"/>
      <c r="CT25" s="193"/>
      <c r="CU25" s="193"/>
      <c r="CV25" s="193"/>
      <c r="CW25" s="193"/>
      <c r="CX25" s="193"/>
      <c r="CY25" s="193"/>
      <c r="CZ25" s="193"/>
      <c r="DA25" s="193"/>
      <c r="DB25" s="193"/>
      <c r="DC25" s="193"/>
      <c r="DD25" s="193"/>
      <c r="DE25" s="193"/>
      <c r="DF25" s="193"/>
      <c r="DG25" s="193"/>
      <c r="DH25" s="193"/>
      <c r="DI25" s="193"/>
      <c r="DJ25" s="193"/>
      <c r="DK25" s="193"/>
      <c r="DL25" s="193"/>
      <c r="DM25" s="193"/>
      <c r="DN25" s="193"/>
      <c r="DO25" s="193"/>
      <c r="DP25" s="193"/>
      <c r="DQ25" s="193"/>
      <c r="DR25" s="193"/>
      <c r="DS25" s="193"/>
      <c r="DT25" s="193"/>
      <c r="DU25" s="193"/>
      <c r="DV25" s="193"/>
      <c r="DW25" s="193"/>
      <c r="DX25" s="193"/>
      <c r="DY25" s="193"/>
      <c r="DZ25" s="193"/>
      <c r="EA25" s="193"/>
      <c r="EB25" s="193"/>
      <c r="EC25" s="193"/>
      <c r="ED25" s="193"/>
      <c r="EE25" s="193"/>
      <c r="EF25" s="193"/>
      <c r="EG25" s="193"/>
      <c r="EH25" s="193"/>
      <c r="EI25" s="193"/>
      <c r="EJ25" s="193"/>
    </row>
    <row r="26" spans="1:140" ht="17" customHeight="1">
      <c r="A26" s="259"/>
      <c r="B26" s="116" t="str">
        <f>'Vic Apr 2018'!F20</f>
        <v>Covau</v>
      </c>
      <c r="C26" s="116" t="str">
        <f>'Vic Apr 2018'!G20</f>
        <v>Market offer</v>
      </c>
      <c r="D26" s="198">
        <f>365*'Vic Apr 2018'!H20/100</f>
        <v>328.5</v>
      </c>
      <c r="E26" s="199">
        <f>IF($C$5*'Vic Apr 2018'!AK20/'Vic Apr 2018'!AI20&gt;='Vic Apr 2018'!J20,('Vic Apr 2018'!J20*'Vic Apr 2018'!O20/100)*'Vic Apr 2018'!AI20,($C$5*'Vic Apr 2018'!AK20/'Vic Apr 2018'!AI20*'Vic Apr 2018'!O20/100)*'Vic Apr 2018'!AI20)</f>
        <v>378</v>
      </c>
      <c r="F26" s="200">
        <f>IF($C$5*'Vic Apr 2018'!AK20/'Vic Apr 2018'!AI20&lt;'Vic Apr 2018'!J20,0,IF($C$5*'Vic Apr 2018'!AK20/'Vic Apr 2018'!AI20&lt;='Vic Apr 2018'!K20,($C$5*'Vic Apr 2018'!AK20/'Vic Apr 2018'!AI20-'Vic Apr 2018'!J20)*('Vic Apr 2018'!P20/100)*'Vic Apr 2018'!AI20,('Vic Apr 2018'!K20-'Vic Apr 2018'!J20)*('Vic Apr 2018'!P20/100)*'Vic Apr 2018'!AI20))</f>
        <v>368.99999999999994</v>
      </c>
      <c r="G26" s="198">
        <f>IF($C$5*'Vic Apr 2018'!AK20/'Vic Apr 2018'!AI20&lt;'Vic Apr 2018'!K20,0,IF($C$5*'Vic Apr 2018'!AK20/'Vic Apr 2018'!AI20&lt;='Vic Apr 2018'!L20,($C$5*'Vic Apr 2018'!AK20/'Vic Apr 2018'!AI20-'Vic Apr 2018'!K20)*('Vic Apr 2018'!Q20/100)*'Vic Apr 2018'!AI20,('Vic Apr 2018'!L20-'Vic Apr 2018'!K20)*('Vic Apr 2018'!Q20/100)*'Vic Apr 2018'!AI20))</f>
        <v>282.80000000000007</v>
      </c>
      <c r="H26" s="199">
        <f>IF($C$5*'Vic Apr 2018'!AK20/'Vic Apr 2018'!AI20&lt;'Vic Apr 2018'!L20,0,IF($C$5*'Vic Apr 2018'!AK20/'Vic Apr 2018'!AI20&lt;='Vic Apr 2018'!M20,($C$5*'Vic Apr 2018'!AK20/'Vic Apr 2018'!AI20-'Vic Apr 2018'!L20)*('Vic Apr 2018'!R20/100)*'Vic Apr 2018'!AI20,('Vic Apr 2018'!M20-'Vic Apr 2018'!L20)*('Vic Apr 2018'!R20/100)*'Vic Apr 2018'!AI20))</f>
        <v>0</v>
      </c>
      <c r="I26" s="198">
        <f>IF(($C$5*'Vic Apr 2018'!AK20/'Vic Apr 2018'!AI20&gt;'Vic Apr 2018'!M20),($C$5*'Vic Apr 2018'!AK20/'Vic Apr 2018'!AI20-'Vic Apr 2018'!M20)*'Vic Apr 2018'!S20/100*'Vic Apr 2018'!AI20,0)</f>
        <v>0</v>
      </c>
      <c r="J26" s="198">
        <f>IF($C$5*'Vic Apr 2018'!AL20/'Vic Apr 2018'!AJ20&gt;='Vic Apr 2018'!J20,('Vic Apr 2018'!J20*'Vic Apr 2018'!U20/100)*'Vic Apr 2018'!AJ20,($C$5*'Vic Apr 2018'!AL20/'Vic Apr 2018'!AJ20*'Vic Apr 2018'!U20/100)*'Vic Apr 2018'!AJ20)</f>
        <v>360</v>
      </c>
      <c r="K26" s="198">
        <f>IF($C$5*'Vic Apr 2018'!AL20/'Vic Apr 2018'!AJ20&lt;'Vic Apr 2018'!J20,0,IF($C$5*'Vic Apr 2018'!AL20/'Vic Apr 2018'!AJ20&lt;='Vic Apr 2018'!K20,($C$5*'Vic Apr 2018'!AL20/'Vic Apr 2018'!AJ20-'Vic Apr 2018'!J20)*('Vic Apr 2018'!V20/100)*'Vic Apr 2018'!AJ20,('Vic Apr 2018'!K20-'Vic Apr 2018'!J20)*('Vic Apr 2018'!V20/100)*'Vic Apr 2018'!AJ20))</f>
        <v>342</v>
      </c>
      <c r="L26" s="198">
        <f>IF($C$5*'Vic Apr 2018'!AL20/'Vic Apr 2018'!AJ20&lt;'Vic Apr 2018'!K20,0,IF($C$5*'Vic Apr 2018'!AL20/'Vic Apr 2018'!AJ20&lt;='Vic Apr 2018'!L20,($C$5*'Vic Apr 2018'!AL20/'Vic Apr 2018'!AJ20-'Vic Apr 2018'!K20)*('Vic Apr 2018'!W20/100)*'Vic Apr 2018'!AJ20,('Vic Apr 2018'!L20-'Vic Apr 2018'!K20)*('Vic Apr 2018'!W20/100)*'Vic Apr 2018'!AJ20))</f>
        <v>252.00000000000009</v>
      </c>
      <c r="M26" s="198">
        <f>IF($C$5*'Vic Apr 2018'!AL20/'Vic Apr 2018'!AJ20&lt;'Vic Apr 2018'!L20,0,IF($C$5*'Vic Apr 2018'!AL20/'Vic Apr 2018'!AJ20&lt;='Vic Apr 2018'!M20,($C$5*'Vic Apr 2018'!AL20/'Vic Apr 2018'!AJ20-'Vic Apr 2018'!L20)*('Vic Apr 2018'!X20/100)*'Vic Apr 2018'!AJ20,('Vic Apr 2018'!M20-'Vic Apr 2018'!L20)*('Vic Apr 2018'!X20/100)*'Vic Apr 2018'!AJ20))</f>
        <v>0</v>
      </c>
      <c r="N26" s="198">
        <f>IF(($C$5*'Vic Apr 2018'!AL20/'Vic Apr 2018'!AJ20&gt;'Vic Apr 2018'!M20),($C$5*'Vic Apr 2018'!AL20/'Vic Apr 2018'!AJ20-'Vic Apr 2018'!M20)*'Vic Apr 2018'!Y20/100*'Vic Apr 2018'!AJ20,0)</f>
        <v>0</v>
      </c>
      <c r="O26" s="201">
        <f t="shared" si="0"/>
        <v>2312.3000000000002</v>
      </c>
      <c r="P26" s="202">
        <f>'Vic Apr 2018'!AM20</f>
        <v>0</v>
      </c>
      <c r="Q26" s="202">
        <f>'Vic Apr 2018'!AN20</f>
        <v>0</v>
      </c>
      <c r="R26" s="202">
        <f>'Vic Apr 2018'!AO20</f>
        <v>0</v>
      </c>
      <c r="S26" s="202">
        <f>'Vic Apr 2018'!AP20</f>
        <v>20</v>
      </c>
      <c r="T26" s="201">
        <f>O26</f>
        <v>2312.3000000000002</v>
      </c>
      <c r="U26" s="201">
        <f>(T26-(T26-D26)*S26/100)</f>
        <v>1915.5400000000002</v>
      </c>
      <c r="V26" s="201">
        <f t="shared" si="1"/>
        <v>2543.5300000000002</v>
      </c>
      <c r="W26" s="201">
        <f t="shared" si="1"/>
        <v>2107.0940000000005</v>
      </c>
      <c r="X26" s="203">
        <f>'Vic Apr 2018'!AW20</f>
        <v>0</v>
      </c>
      <c r="Y26" s="204" t="str">
        <f>'Vic Apr 2018'!AX20</f>
        <v>n</v>
      </c>
      <c r="CI26" s="193"/>
      <c r="CJ26" s="193"/>
      <c r="CK26" s="193"/>
      <c r="CL26" s="193"/>
      <c r="CM26" s="193"/>
      <c r="CN26" s="193"/>
      <c r="CO26" s="193"/>
      <c r="CP26" s="193"/>
      <c r="CQ26" s="193"/>
      <c r="CR26" s="193"/>
      <c r="CS26" s="193"/>
      <c r="CT26" s="193"/>
      <c r="CU26" s="193"/>
      <c r="CV26" s="193"/>
      <c r="CW26" s="193"/>
      <c r="CX26" s="193"/>
      <c r="CY26" s="193"/>
      <c r="CZ26" s="193"/>
      <c r="DA26" s="193"/>
      <c r="DB26" s="193"/>
      <c r="DC26" s="193"/>
      <c r="DD26" s="193"/>
      <c r="DE26" s="193"/>
      <c r="DF26" s="193"/>
      <c r="DG26" s="193"/>
      <c r="DH26" s="193"/>
      <c r="DI26" s="193"/>
      <c r="DJ26" s="193"/>
      <c r="DK26" s="193"/>
      <c r="DL26" s="193"/>
      <c r="DM26" s="193"/>
      <c r="DN26" s="193"/>
      <c r="DO26" s="193"/>
      <c r="DP26" s="193"/>
      <c r="DQ26" s="193"/>
      <c r="DR26" s="193"/>
      <c r="DS26" s="193"/>
      <c r="DT26" s="193"/>
      <c r="DU26" s="193"/>
      <c r="DV26" s="193"/>
      <c r="DW26" s="193"/>
      <c r="DX26" s="193"/>
      <c r="DY26" s="193"/>
      <c r="DZ26" s="193"/>
      <c r="EA26" s="193"/>
      <c r="EB26" s="193"/>
      <c r="EC26" s="193"/>
      <c r="ED26" s="193"/>
      <c r="EE26" s="193"/>
      <c r="EF26" s="193"/>
      <c r="EG26" s="193"/>
      <c r="EH26" s="193"/>
      <c r="EI26" s="193"/>
      <c r="EJ26" s="193"/>
    </row>
    <row r="27" spans="1:140" ht="17" customHeight="1">
      <c r="A27" s="259"/>
      <c r="B27" s="116" t="str">
        <f>'Vic Apr 2018'!F21</f>
        <v>EnergyAustralia</v>
      </c>
      <c r="C27" s="116" t="str">
        <f>'Vic Apr 2018'!G21</f>
        <v>Everyday Saver Business</v>
      </c>
      <c r="D27" s="198">
        <f>365*'Vic Apr 2018'!H21/100</f>
        <v>412.45</v>
      </c>
      <c r="E27" s="199">
        <f>IF($C$5*'Vic Apr 2018'!AK21/'Vic Apr 2018'!AI21&gt;='Vic Apr 2018'!J21,('Vic Apr 2018'!J21*'Vic Apr 2018'!O21/100)*'Vic Apr 2018'!AI21,($C$5*'Vic Apr 2018'!AK21/'Vic Apr 2018'!AI21*'Vic Apr 2018'!O21/100)*'Vic Apr 2018'!AI21)</f>
        <v>236.4</v>
      </c>
      <c r="F27" s="200">
        <f>IF($C$5*'Vic Apr 2018'!AK21/'Vic Apr 2018'!AI21&lt;'Vic Apr 2018'!J21,0,IF($C$5*'Vic Apr 2018'!AK21/'Vic Apr 2018'!AI21&lt;='Vic Apr 2018'!K21,($C$5*'Vic Apr 2018'!AK21/'Vic Apr 2018'!AI21-'Vic Apr 2018'!J21)*('Vic Apr 2018'!P21/100)*'Vic Apr 2018'!AI21,('Vic Apr 2018'!K21-'Vic Apr 2018'!J21)*('Vic Apr 2018'!P21/100)*'Vic Apr 2018'!AI21))</f>
        <v>225.59999999999997</v>
      </c>
      <c r="G27" s="198">
        <f>IF($C$5*'Vic Apr 2018'!AK21/'Vic Apr 2018'!AI21&lt;'Vic Apr 2018'!K21,0,IF($C$5*'Vic Apr 2018'!AK21/'Vic Apr 2018'!AI21&lt;='Vic Apr 2018'!L21,($C$5*'Vic Apr 2018'!AK21/'Vic Apr 2018'!AI21-'Vic Apr 2018'!K21)*('Vic Apr 2018'!Q21/100)*'Vic Apr 2018'!AI21,('Vic Apr 2018'!L21-'Vic Apr 2018'!K21)*('Vic Apr 2018'!Q21/100)*'Vic Apr 2018'!AI21))</f>
        <v>175.40399999999997</v>
      </c>
      <c r="H27" s="199">
        <f>IF($C$5*'Vic Apr 2018'!AK21/'Vic Apr 2018'!AI21&lt;'Vic Apr 2018'!L21,0,IF($C$5*'Vic Apr 2018'!AK21/'Vic Apr 2018'!AI21&lt;='Vic Apr 2018'!M21,($C$5*'Vic Apr 2018'!AK21/'Vic Apr 2018'!AI21-'Vic Apr 2018'!L21)*('Vic Apr 2018'!R21/100)*'Vic Apr 2018'!AI21,('Vic Apr 2018'!M21-'Vic Apr 2018'!L21)*('Vic Apr 2018'!R21/100)*'Vic Apr 2018'!AI21))</f>
        <v>0</v>
      </c>
      <c r="I27" s="198">
        <f>IF(($C$5*'Vic Apr 2018'!AK21/'Vic Apr 2018'!AI21&gt;'Vic Apr 2018'!M21),($C$5*'Vic Apr 2018'!AK21/'Vic Apr 2018'!AI21-'Vic Apr 2018'!M21)*'Vic Apr 2018'!S21/100*'Vic Apr 2018'!AI21,0)</f>
        <v>0</v>
      </c>
      <c r="J27" s="198">
        <f>IF($C$5*'Vic Apr 2018'!AL21/'Vic Apr 2018'!AJ21&gt;='Vic Apr 2018'!J21,('Vic Apr 2018'!J21*'Vic Apr 2018'!U21/100)*'Vic Apr 2018'!AJ21,($C$5*'Vic Apr 2018'!AL21/'Vic Apr 2018'!AJ21*'Vic Apr 2018'!U21/100)*'Vic Apr 2018'!AJ21)</f>
        <v>468</v>
      </c>
      <c r="K27" s="198">
        <f>IF($C$5*'Vic Apr 2018'!AL21/'Vic Apr 2018'!AJ21&lt;'Vic Apr 2018'!J21,0,IF($C$5*'Vic Apr 2018'!AL21/'Vic Apr 2018'!AJ21&lt;='Vic Apr 2018'!K21,($C$5*'Vic Apr 2018'!AL21/'Vic Apr 2018'!AJ21-'Vic Apr 2018'!J21)*('Vic Apr 2018'!V21/100)*'Vic Apr 2018'!AJ21,('Vic Apr 2018'!K21-'Vic Apr 2018'!J21)*('Vic Apr 2018'!V21/100)*'Vic Apr 2018'!AJ21))</f>
        <v>436.8</v>
      </c>
      <c r="L27" s="198">
        <f>IF($C$5*'Vic Apr 2018'!AL21/'Vic Apr 2018'!AJ21&lt;'Vic Apr 2018'!K21,0,IF($C$5*'Vic Apr 2018'!AL21/'Vic Apr 2018'!AJ21&lt;='Vic Apr 2018'!L21,($C$5*'Vic Apr 2018'!AL21/'Vic Apr 2018'!AJ21-'Vic Apr 2018'!K21)*('Vic Apr 2018'!W21/100)*'Vic Apr 2018'!AJ21,('Vic Apr 2018'!L21-'Vic Apr 2018'!K21)*('Vic Apr 2018'!W21/100)*'Vic Apr 2018'!AJ21))</f>
        <v>326.55</v>
      </c>
      <c r="M27" s="198">
        <f>IF($C$5*'Vic Apr 2018'!AL21/'Vic Apr 2018'!AJ21&lt;'Vic Apr 2018'!L21,0,IF($C$5*'Vic Apr 2018'!AL21/'Vic Apr 2018'!AJ21&lt;='Vic Apr 2018'!M21,($C$5*'Vic Apr 2018'!AL21/'Vic Apr 2018'!AJ21-'Vic Apr 2018'!L21)*('Vic Apr 2018'!X21/100)*'Vic Apr 2018'!AJ21,('Vic Apr 2018'!M21-'Vic Apr 2018'!L21)*('Vic Apr 2018'!X21/100)*'Vic Apr 2018'!AJ21))</f>
        <v>0</v>
      </c>
      <c r="N27" s="198">
        <f>IF(($C$5*'Vic Apr 2018'!AL21/'Vic Apr 2018'!AJ21&gt;'Vic Apr 2018'!M21),($C$5*'Vic Apr 2018'!AL21/'Vic Apr 2018'!AJ21-'Vic Apr 2018'!M21)*'Vic Apr 2018'!Y21/100*'Vic Apr 2018'!AJ21,0)</f>
        <v>0</v>
      </c>
      <c r="O27" s="201">
        <f t="shared" si="0"/>
        <v>2281.2040000000002</v>
      </c>
      <c r="P27" s="202">
        <f>'Vic Apr 2018'!AM21</f>
        <v>0</v>
      </c>
      <c r="Q27" s="202">
        <f>'Vic Apr 2018'!AN21</f>
        <v>20</v>
      </c>
      <c r="R27" s="202">
        <f>'Vic Apr 2018'!AO21</f>
        <v>0</v>
      </c>
      <c r="S27" s="202">
        <f>'Vic Apr 2018'!AP21</f>
        <v>0</v>
      </c>
      <c r="T27" s="201">
        <f>(O27-(O27-D27)*Q27/100)</f>
        <v>1907.4532000000002</v>
      </c>
      <c r="U27" s="201">
        <f t="shared" ref="U27:U32" si="4">T27</f>
        <v>1907.4532000000002</v>
      </c>
      <c r="V27" s="201">
        <f t="shared" si="1"/>
        <v>2098.1985200000004</v>
      </c>
      <c r="W27" s="201">
        <f t="shared" si="1"/>
        <v>2098.1985200000004</v>
      </c>
      <c r="X27" s="203">
        <f>'Vic Apr 2018'!AW21</f>
        <v>24</v>
      </c>
      <c r="Y27" s="204" t="str">
        <f>'Vic Apr 2018'!AX21</f>
        <v>y</v>
      </c>
      <c r="CI27" s="193"/>
      <c r="CJ27" s="193"/>
      <c r="CK27" s="193"/>
      <c r="CL27" s="193"/>
      <c r="CM27" s="193"/>
      <c r="CN27" s="193"/>
      <c r="CO27" s="193"/>
      <c r="CP27" s="193"/>
      <c r="CQ27" s="193"/>
      <c r="CR27" s="193"/>
      <c r="CS27" s="193"/>
      <c r="CT27" s="193"/>
      <c r="CU27" s="193"/>
      <c r="CV27" s="193"/>
      <c r="CW27" s="193"/>
      <c r="CX27" s="193"/>
      <c r="CY27" s="193"/>
      <c r="CZ27" s="193"/>
      <c r="DA27" s="193"/>
      <c r="DB27" s="193"/>
      <c r="DC27" s="193"/>
      <c r="DD27" s="193"/>
      <c r="DE27" s="193"/>
      <c r="DF27" s="193"/>
      <c r="DG27" s="193"/>
      <c r="DH27" s="193"/>
      <c r="DI27" s="193"/>
      <c r="DJ27" s="193"/>
      <c r="DK27" s="193"/>
      <c r="DL27" s="193"/>
      <c r="DM27" s="193"/>
      <c r="DN27" s="193"/>
      <c r="DO27" s="193"/>
      <c r="DP27" s="193"/>
      <c r="DQ27" s="193"/>
      <c r="DR27" s="193"/>
      <c r="DS27" s="193"/>
      <c r="DT27" s="193"/>
      <c r="DU27" s="193"/>
      <c r="DV27" s="193"/>
      <c r="DW27" s="193"/>
      <c r="DX27" s="193"/>
      <c r="DY27" s="193"/>
      <c r="DZ27" s="193"/>
      <c r="EA27" s="193"/>
      <c r="EB27" s="193"/>
      <c r="EC27" s="193"/>
      <c r="ED27" s="193"/>
      <c r="EE27" s="193"/>
      <c r="EF27" s="193"/>
      <c r="EG27" s="193"/>
      <c r="EH27" s="193"/>
      <c r="EI27" s="193"/>
      <c r="EJ27" s="193"/>
    </row>
    <row r="28" spans="1:140" ht="17" customHeight="1">
      <c r="A28" s="259"/>
      <c r="B28" s="116" t="str">
        <f>'Vic Apr 2018'!F22</f>
        <v>Lumo Energy</v>
      </c>
      <c r="C28" s="116" t="str">
        <f>'Vic Apr 2018'!G22</f>
        <v>Business Premium</v>
      </c>
      <c r="D28" s="198">
        <f>365*'Vic Apr 2018'!H22/100</f>
        <v>229.58500000000001</v>
      </c>
      <c r="E28" s="199">
        <f>IF($C$5*'Vic Apr 2018'!AK22/'Vic Apr 2018'!AI22&gt;='Vic Apr 2018'!J22,('Vic Apr 2018'!J22*'Vic Apr 2018'!O22/100)*'Vic Apr 2018'!AI22,($C$5*'Vic Apr 2018'!AK22/'Vic Apr 2018'!AI22*'Vic Apr 2018'!O22/100)*'Vic Apr 2018'!AI22)</f>
        <v>167.89079999999998</v>
      </c>
      <c r="F28" s="200">
        <f>IF($C$5*'Vic Apr 2018'!AK22/'Vic Apr 2018'!AI22&lt;'Vic Apr 2018'!J22,0,IF($C$5*'Vic Apr 2018'!AK22/'Vic Apr 2018'!AI22&lt;='Vic Apr 2018'!K22,($C$5*'Vic Apr 2018'!AK22/'Vic Apr 2018'!AI22-'Vic Apr 2018'!J22)*('Vic Apr 2018'!P22/100)*'Vic Apr 2018'!AI22,('Vic Apr 2018'!K22-'Vic Apr 2018'!J22)*('Vic Apr 2018'!P22/100)*'Vic Apr 2018'!AI22))</f>
        <v>167.89079999999998</v>
      </c>
      <c r="G28" s="198">
        <f>IF($C$5*'Vic Apr 2018'!AK22/'Vic Apr 2018'!AI22&lt;'Vic Apr 2018'!K22,0,IF($C$5*'Vic Apr 2018'!AK22/'Vic Apr 2018'!AI22&lt;='Vic Apr 2018'!L22,($C$5*'Vic Apr 2018'!AK22/'Vic Apr 2018'!AI22-'Vic Apr 2018'!K22)*('Vic Apr 2018'!Q22/100)*'Vic Apr 2018'!AI22,('Vic Apr 2018'!L22-'Vic Apr 2018'!K22)*('Vic Apr 2018'!Q22/100)*'Vic Apr 2018'!AI22))</f>
        <v>122.37280000000001</v>
      </c>
      <c r="H28" s="199">
        <f>IF($C$5*'Vic Apr 2018'!AK22/'Vic Apr 2018'!AI22&lt;'Vic Apr 2018'!L22,0,IF($C$5*'Vic Apr 2018'!AK22/'Vic Apr 2018'!AI22&lt;='Vic Apr 2018'!M22,($C$5*'Vic Apr 2018'!AK22/'Vic Apr 2018'!AI22-'Vic Apr 2018'!L22)*('Vic Apr 2018'!R22/100)*'Vic Apr 2018'!AI22,('Vic Apr 2018'!M22-'Vic Apr 2018'!L22)*('Vic Apr 2018'!R22/100)*'Vic Apr 2018'!AI22))</f>
        <v>0</v>
      </c>
      <c r="I28" s="198">
        <f>IF(($C$5*'Vic Apr 2018'!AK22/'Vic Apr 2018'!AI22&gt;'Vic Apr 2018'!M22),($C$5*'Vic Apr 2018'!AK22/'Vic Apr 2018'!AI22-'Vic Apr 2018'!M22)*'Vic Apr 2018'!S22/100*'Vic Apr 2018'!AI22,0)</f>
        <v>0</v>
      </c>
      <c r="J28" s="198">
        <f>IF($C$5*'Vic Apr 2018'!AL22/'Vic Apr 2018'!AJ22&gt;='Vic Apr 2018'!J22,('Vic Apr 2018'!J22*'Vic Apr 2018'!U22/100)*'Vic Apr 2018'!AJ22,($C$5*'Vic Apr 2018'!AL22/'Vic Apr 2018'!AJ22*'Vic Apr 2018'!U22/100)*'Vic Apr 2018'!AJ22)</f>
        <v>335.78159999999997</v>
      </c>
      <c r="K28" s="198">
        <f>IF($C$5*'Vic Apr 2018'!AL22/'Vic Apr 2018'!AJ22&lt;'Vic Apr 2018'!J22,0,IF($C$5*'Vic Apr 2018'!AL22/'Vic Apr 2018'!AJ22&lt;='Vic Apr 2018'!K22,($C$5*'Vic Apr 2018'!AL22/'Vic Apr 2018'!AJ22-'Vic Apr 2018'!J22)*('Vic Apr 2018'!V22/100)*'Vic Apr 2018'!AJ22,('Vic Apr 2018'!K22-'Vic Apr 2018'!J22)*('Vic Apr 2018'!V22/100)*'Vic Apr 2018'!AJ22))</f>
        <v>321.18239999999997</v>
      </c>
      <c r="L28" s="198">
        <f>IF($C$5*'Vic Apr 2018'!AL22/'Vic Apr 2018'!AJ22&lt;'Vic Apr 2018'!K22,0,IF($C$5*'Vic Apr 2018'!AL22/'Vic Apr 2018'!AJ22&lt;='Vic Apr 2018'!L22,($C$5*'Vic Apr 2018'!AL22/'Vic Apr 2018'!AJ22-'Vic Apr 2018'!K22)*('Vic Apr 2018'!W22/100)*'Vic Apr 2018'!AJ22,('Vic Apr 2018'!L22-'Vic Apr 2018'!K22)*('Vic Apr 2018'!W22/100)*'Vic Apr 2018'!AJ22))</f>
        <v>235.74760000000001</v>
      </c>
      <c r="M28" s="198">
        <f>IF($C$5*'Vic Apr 2018'!AL22/'Vic Apr 2018'!AJ22&lt;'Vic Apr 2018'!L22,0,IF($C$5*'Vic Apr 2018'!AL22/'Vic Apr 2018'!AJ22&lt;='Vic Apr 2018'!M22,($C$5*'Vic Apr 2018'!AL22/'Vic Apr 2018'!AJ22-'Vic Apr 2018'!L22)*('Vic Apr 2018'!X22/100)*'Vic Apr 2018'!AJ22,('Vic Apr 2018'!M22-'Vic Apr 2018'!L22)*('Vic Apr 2018'!X22/100)*'Vic Apr 2018'!AJ22))</f>
        <v>0</v>
      </c>
      <c r="N28" s="198">
        <f>IF(($C$5*'Vic Apr 2018'!AL22/'Vic Apr 2018'!AJ22&gt;'Vic Apr 2018'!M22),($C$5*'Vic Apr 2018'!AL22/'Vic Apr 2018'!AJ22-'Vic Apr 2018'!M22)*'Vic Apr 2018'!Y22/100*'Vic Apr 2018'!AJ22,0)</f>
        <v>0</v>
      </c>
      <c r="O28" s="201">
        <f t="shared" si="0"/>
        <v>1580.4509999999998</v>
      </c>
      <c r="P28" s="202">
        <f>'Vic Apr 2018'!AM22</f>
        <v>0</v>
      </c>
      <c r="Q28" s="202">
        <f>'Vic Apr 2018'!AN22</f>
        <v>0</v>
      </c>
      <c r="R28" s="202">
        <f>'Vic Apr 2018'!AO22</f>
        <v>0</v>
      </c>
      <c r="S28" s="202">
        <f>'Vic Apr 2018'!AP22</f>
        <v>0</v>
      </c>
      <c r="T28" s="201">
        <f>O28</f>
        <v>1580.4509999999998</v>
      </c>
      <c r="U28" s="201">
        <f t="shared" si="4"/>
        <v>1580.4509999999998</v>
      </c>
      <c r="V28" s="201">
        <f t="shared" si="1"/>
        <v>1738.4960999999998</v>
      </c>
      <c r="W28" s="201">
        <f t="shared" si="1"/>
        <v>1738.4960999999998</v>
      </c>
      <c r="X28" s="203">
        <f>'Vic Apr 2018'!AW22</f>
        <v>36</v>
      </c>
      <c r="Y28" s="204" t="str">
        <f>'Vic Apr 2018'!AX22</f>
        <v>n</v>
      </c>
      <c r="CI28" s="193"/>
      <c r="CJ28" s="193"/>
      <c r="CK28" s="193"/>
      <c r="CL28" s="193"/>
      <c r="CM28" s="193"/>
      <c r="CN28" s="193"/>
      <c r="CO28" s="193"/>
      <c r="CP28" s="193"/>
      <c r="CQ28" s="193"/>
      <c r="CR28" s="193"/>
      <c r="CS28" s="193"/>
      <c r="CT28" s="193"/>
      <c r="CU28" s="193"/>
      <c r="CV28" s="193"/>
      <c r="CW28" s="193"/>
      <c r="CX28" s="193"/>
      <c r="CY28" s="193"/>
      <c r="CZ28" s="193"/>
      <c r="DA28" s="193"/>
      <c r="DB28" s="193"/>
      <c r="DC28" s="193"/>
      <c r="DD28" s="193"/>
      <c r="DE28" s="193"/>
      <c r="DF28" s="193"/>
      <c r="DG28" s="193"/>
      <c r="DH28" s="193"/>
      <c r="DI28" s="193"/>
      <c r="DJ28" s="193"/>
      <c r="DK28" s="193"/>
      <c r="DL28" s="193"/>
      <c r="DM28" s="193"/>
      <c r="DN28" s="193"/>
      <c r="DO28" s="193"/>
      <c r="DP28" s="193"/>
      <c r="DQ28" s="193"/>
      <c r="DR28" s="193"/>
      <c r="DS28" s="193"/>
      <c r="DT28" s="193"/>
      <c r="DU28" s="193"/>
      <c r="DV28" s="193"/>
      <c r="DW28" s="193"/>
      <c r="DX28" s="193"/>
      <c r="DY28" s="193"/>
      <c r="DZ28" s="193"/>
      <c r="EA28" s="193"/>
      <c r="EB28" s="193"/>
      <c r="EC28" s="193"/>
      <c r="ED28" s="193"/>
      <c r="EE28" s="193"/>
      <c r="EF28" s="193"/>
      <c r="EG28" s="193"/>
      <c r="EH28" s="193"/>
      <c r="EI28" s="193"/>
      <c r="EJ28" s="193"/>
    </row>
    <row r="29" spans="1:140" ht="17" customHeight="1">
      <c r="A29" s="259"/>
      <c r="B29" s="116" t="str">
        <f>'Vic Apr 2018'!F23</f>
        <v>Momentum Energy</v>
      </c>
      <c r="C29" s="116" t="str">
        <f>'Vic Apr 2018'!G23</f>
        <v>Market offer</v>
      </c>
      <c r="D29" s="198">
        <f>365*'Vic Apr 2018'!H23/100</f>
        <v>340.50850000000008</v>
      </c>
      <c r="E29" s="199">
        <f>IF($C$5*'Vic Apr 2018'!AK23/'Vic Apr 2018'!AI23&gt;='Vic Apr 2018'!J23,('Vic Apr 2018'!J23*'Vic Apr 2018'!O23/100)*'Vic Apr 2018'!AI23,($C$5*'Vic Apr 2018'!AK23/'Vic Apr 2018'!AI23*'Vic Apr 2018'!O23/100)*'Vic Apr 2018'!AI23)</f>
        <v>168</v>
      </c>
      <c r="F29" s="200">
        <f>IF($C$5*'Vic Apr 2018'!AK23/'Vic Apr 2018'!AI23&lt;'Vic Apr 2018'!J23,0,IF($C$5*'Vic Apr 2018'!AK23/'Vic Apr 2018'!AI23&lt;='Vic Apr 2018'!K23,($C$5*'Vic Apr 2018'!AK23/'Vic Apr 2018'!AI23-'Vic Apr 2018'!J23)*('Vic Apr 2018'!P23/100)*'Vic Apr 2018'!AI23,('Vic Apr 2018'!K23-'Vic Apr 2018'!J23)*('Vic Apr 2018'!P23/100)*'Vic Apr 2018'!AI23))</f>
        <v>166.79999999999998</v>
      </c>
      <c r="G29" s="198">
        <f>IF($C$5*'Vic Apr 2018'!AK23/'Vic Apr 2018'!AI23&lt;'Vic Apr 2018'!K23,0,IF($C$5*'Vic Apr 2018'!AK23/'Vic Apr 2018'!AI23&lt;='Vic Apr 2018'!L23,($C$5*'Vic Apr 2018'!AK23/'Vic Apr 2018'!AI23-'Vic Apr 2018'!K23)*('Vic Apr 2018'!Q23/100)*'Vic Apr 2018'!AI23,('Vic Apr 2018'!L23-'Vic Apr 2018'!K23)*('Vic Apr 2018'!Q23/100)*'Vic Apr 2018'!AI23))</f>
        <v>128.75399999999999</v>
      </c>
      <c r="H29" s="199">
        <f>IF($C$5*'Vic Apr 2018'!AK23/'Vic Apr 2018'!AI23&lt;'Vic Apr 2018'!L23,0,IF($C$5*'Vic Apr 2018'!AK23/'Vic Apr 2018'!AI23&lt;='Vic Apr 2018'!M23,($C$5*'Vic Apr 2018'!AK23/'Vic Apr 2018'!AI23-'Vic Apr 2018'!L23)*('Vic Apr 2018'!R23/100)*'Vic Apr 2018'!AI23,('Vic Apr 2018'!M23-'Vic Apr 2018'!L23)*('Vic Apr 2018'!R23/100)*'Vic Apr 2018'!AI23))</f>
        <v>0</v>
      </c>
      <c r="I29" s="198">
        <f>IF(($C$5*'Vic Apr 2018'!AK23/'Vic Apr 2018'!AI23&gt;'Vic Apr 2018'!M23),($C$5*'Vic Apr 2018'!AK23/'Vic Apr 2018'!AI23-'Vic Apr 2018'!M23)*'Vic Apr 2018'!S23/100*'Vic Apr 2018'!AI23,0)</f>
        <v>0</v>
      </c>
      <c r="J29" s="198">
        <f>IF($C$5*'Vic Apr 2018'!AL23/'Vic Apr 2018'!AJ23&gt;='Vic Apr 2018'!J23,('Vic Apr 2018'!J23*'Vic Apr 2018'!U23/100)*'Vic Apr 2018'!AJ23,($C$5*'Vic Apr 2018'!AL23/'Vic Apr 2018'!AJ23*'Vic Apr 2018'!U23/100)*'Vic Apr 2018'!AJ23)</f>
        <v>321.60000000000002</v>
      </c>
      <c r="K29" s="198">
        <f>IF($C$5*'Vic Apr 2018'!AL23/'Vic Apr 2018'!AJ23&lt;'Vic Apr 2018'!J23,0,IF($C$5*'Vic Apr 2018'!AL23/'Vic Apr 2018'!AJ23&lt;='Vic Apr 2018'!K23,($C$5*'Vic Apr 2018'!AL23/'Vic Apr 2018'!AJ23-'Vic Apr 2018'!J23)*('Vic Apr 2018'!V23/100)*'Vic Apr 2018'!AJ23,('Vic Apr 2018'!K23-'Vic Apr 2018'!J23)*('Vic Apr 2018'!V23/100)*'Vic Apr 2018'!AJ23))</f>
        <v>314.40000000000003</v>
      </c>
      <c r="L29" s="198">
        <f>IF($C$5*'Vic Apr 2018'!AL23/'Vic Apr 2018'!AJ23&lt;'Vic Apr 2018'!K23,0,IF($C$5*'Vic Apr 2018'!AL23/'Vic Apr 2018'!AJ23&lt;='Vic Apr 2018'!L23,($C$5*'Vic Apr 2018'!AL23/'Vic Apr 2018'!AJ23-'Vic Apr 2018'!K23)*('Vic Apr 2018'!W23/100)*'Vic Apr 2018'!AJ23,('Vic Apr 2018'!L23-'Vic Apr 2018'!K23)*('Vic Apr 2018'!W23/100)*'Vic Apr 2018'!AJ23))</f>
        <v>242.58</v>
      </c>
      <c r="M29" s="198">
        <f>IF($C$5*'Vic Apr 2018'!AL23/'Vic Apr 2018'!AJ23&lt;'Vic Apr 2018'!L23,0,IF($C$5*'Vic Apr 2018'!AL23/'Vic Apr 2018'!AJ23&lt;='Vic Apr 2018'!M23,($C$5*'Vic Apr 2018'!AL23/'Vic Apr 2018'!AJ23-'Vic Apr 2018'!L23)*('Vic Apr 2018'!X23/100)*'Vic Apr 2018'!AJ23,('Vic Apr 2018'!M23-'Vic Apr 2018'!L23)*('Vic Apr 2018'!X23/100)*'Vic Apr 2018'!AJ23))</f>
        <v>0</v>
      </c>
      <c r="N29" s="198">
        <f>IF(($C$5*'Vic Apr 2018'!AL23/'Vic Apr 2018'!AJ23&gt;'Vic Apr 2018'!M23),($C$5*'Vic Apr 2018'!AL23/'Vic Apr 2018'!AJ23-'Vic Apr 2018'!M23)*'Vic Apr 2018'!Y23/100*'Vic Apr 2018'!AJ23,0)</f>
        <v>0</v>
      </c>
      <c r="O29" s="201">
        <f t="shared" si="0"/>
        <v>1682.6425000000002</v>
      </c>
      <c r="P29" s="202">
        <f>'Vic Apr 2018'!AM23</f>
        <v>0</v>
      </c>
      <c r="Q29" s="202">
        <f>'Vic Apr 2018'!AN23</f>
        <v>0</v>
      </c>
      <c r="R29" s="202">
        <f>'Vic Apr 2018'!AO23</f>
        <v>0</v>
      </c>
      <c r="S29" s="202">
        <f>'Vic Apr 2018'!AP23</f>
        <v>0</v>
      </c>
      <c r="T29" s="201">
        <f>O29</f>
        <v>1682.6425000000002</v>
      </c>
      <c r="U29" s="201">
        <f t="shared" si="4"/>
        <v>1682.6425000000002</v>
      </c>
      <c r="V29" s="201">
        <f t="shared" si="1"/>
        <v>1850.9067500000003</v>
      </c>
      <c r="W29" s="201">
        <f t="shared" si="1"/>
        <v>1850.9067500000003</v>
      </c>
      <c r="X29" s="203">
        <f>'Vic Apr 2018'!AW23</f>
        <v>0</v>
      </c>
      <c r="Y29" s="204" t="str">
        <f>'Vic Apr 2018'!AX23</f>
        <v>n</v>
      </c>
      <c r="CI29" s="193"/>
      <c r="CJ29" s="193"/>
      <c r="CK29" s="193"/>
      <c r="CL29" s="193"/>
      <c r="CM29" s="193"/>
      <c r="CN29" s="193"/>
      <c r="CO29" s="193"/>
      <c r="CP29" s="193"/>
      <c r="CQ29" s="193"/>
      <c r="CR29" s="193"/>
      <c r="CS29" s="193"/>
      <c r="CT29" s="193"/>
      <c r="CU29" s="193"/>
      <c r="CV29" s="193"/>
      <c r="CW29" s="193"/>
      <c r="CX29" s="193"/>
      <c r="CY29" s="193"/>
      <c r="CZ29" s="193"/>
      <c r="DA29" s="193"/>
      <c r="DB29" s="193"/>
      <c r="DC29" s="193"/>
      <c r="DD29" s="193"/>
      <c r="DE29" s="193"/>
      <c r="DF29" s="193"/>
      <c r="DG29" s="193"/>
      <c r="DH29" s="193"/>
      <c r="DI29" s="193"/>
      <c r="DJ29" s="193"/>
      <c r="DK29" s="193"/>
      <c r="DL29" s="193"/>
      <c r="DM29" s="193"/>
      <c r="DN29" s="193"/>
      <c r="DO29" s="193"/>
      <c r="DP29" s="193"/>
      <c r="DQ29" s="193"/>
      <c r="DR29" s="193"/>
      <c r="DS29" s="193"/>
      <c r="DT29" s="193"/>
      <c r="DU29" s="193"/>
      <c r="DV29" s="193"/>
      <c r="DW29" s="193"/>
      <c r="DX29" s="193"/>
      <c r="DY29" s="193"/>
      <c r="DZ29" s="193"/>
      <c r="EA29" s="193"/>
      <c r="EB29" s="193"/>
      <c r="EC29" s="193"/>
      <c r="ED29" s="193"/>
      <c r="EE29" s="193"/>
      <c r="EF29" s="193"/>
      <c r="EG29" s="193"/>
      <c r="EH29" s="193"/>
      <c r="EI29" s="193"/>
      <c r="EJ29" s="193"/>
    </row>
    <row r="30" spans="1:140" s="195" customFormat="1" ht="17" customHeight="1" thickBot="1">
      <c r="A30" s="259"/>
      <c r="B30" s="116" t="str">
        <f>'Vic Apr 2018'!F24</f>
        <v>Origin Energy</v>
      </c>
      <c r="C30" s="116" t="str">
        <f>'Vic Apr 2018'!G24</f>
        <v>Business Saver</v>
      </c>
      <c r="D30" s="198">
        <f>365*'Vic Apr 2018'!H24/100</f>
        <v>339.45</v>
      </c>
      <c r="E30" s="199">
        <f>IF($C$5*'Vic Apr 2018'!AK24/'Vic Apr 2018'!AI24&gt;='Vic Apr 2018'!J24,('Vic Apr 2018'!J24*'Vic Apr 2018'!O24/100)*'Vic Apr 2018'!AI24,($C$5*'Vic Apr 2018'!AK24/'Vic Apr 2018'!AI24*'Vic Apr 2018'!O24/100)*'Vic Apr 2018'!AI24)</f>
        <v>566.61</v>
      </c>
      <c r="F30" s="200">
        <f>IF($C$5*'Vic Apr 2018'!AK24/'Vic Apr 2018'!AI24&lt;'Vic Apr 2018'!J24,0,IF($C$5*'Vic Apr 2018'!AK24/'Vic Apr 2018'!AI24&lt;='Vic Apr 2018'!K24,($C$5*'Vic Apr 2018'!AK24/'Vic Apr 2018'!AI24-'Vic Apr 2018'!J24)*('Vic Apr 2018'!P24/100)*'Vic Apr 2018'!AI24,('Vic Apr 2018'!K24-'Vic Apr 2018'!J24)*('Vic Apr 2018'!P24/100)*'Vic Apr 2018'!AI24))</f>
        <v>0</v>
      </c>
      <c r="G30" s="198">
        <f>IF($C$5*'Vic Apr 2018'!AK24/'Vic Apr 2018'!AI24&lt;'Vic Apr 2018'!K24,0,IF($C$5*'Vic Apr 2018'!AK24/'Vic Apr 2018'!AI24&lt;='Vic Apr 2018'!L24,($C$5*'Vic Apr 2018'!AK24/'Vic Apr 2018'!AI24-'Vic Apr 2018'!K24)*('Vic Apr 2018'!Q24/100)*'Vic Apr 2018'!AI24,('Vic Apr 2018'!L24-'Vic Apr 2018'!K24)*('Vic Apr 2018'!Q24/100)*'Vic Apr 2018'!AI24))</f>
        <v>0</v>
      </c>
      <c r="H30" s="199">
        <f>IF($C$5*'Vic Apr 2018'!AK24/'Vic Apr 2018'!AI24&lt;'Vic Apr 2018'!L24,0,IF($C$5*'Vic Apr 2018'!AK24/'Vic Apr 2018'!AI24&lt;='Vic Apr 2018'!M24,($C$5*'Vic Apr 2018'!AK24/'Vic Apr 2018'!AI24-'Vic Apr 2018'!L24)*('Vic Apr 2018'!R24/100)*'Vic Apr 2018'!AI24,('Vic Apr 2018'!M24-'Vic Apr 2018'!L24)*('Vic Apr 2018'!R24/100)*'Vic Apr 2018'!AI24))</f>
        <v>0</v>
      </c>
      <c r="I30" s="198">
        <f>IF(($C$5*'Vic Apr 2018'!AK24/'Vic Apr 2018'!AI24&gt;'Vic Apr 2018'!M24),($C$5*'Vic Apr 2018'!AK24/'Vic Apr 2018'!AI24-'Vic Apr 2018'!M24)*'Vic Apr 2018'!S24/100*'Vic Apr 2018'!AI24,0)</f>
        <v>0</v>
      </c>
      <c r="J30" s="198">
        <f>IF($C$5*'Vic Apr 2018'!AL24/'Vic Apr 2018'!AJ24&gt;='Vic Apr 2018'!J24,('Vic Apr 2018'!J24*'Vic Apr 2018'!U24/100)*'Vic Apr 2018'!AJ24,($C$5*'Vic Apr 2018'!AL24/'Vic Apr 2018'!AJ24*'Vic Apr 2018'!U24/100)*'Vic Apr 2018'!AJ24)</f>
        <v>1033.23</v>
      </c>
      <c r="K30" s="198">
        <f>IF($C$5*'Vic Apr 2018'!AL24/'Vic Apr 2018'!AJ24&lt;'Vic Apr 2018'!J24,0,IF($C$5*'Vic Apr 2018'!AL24/'Vic Apr 2018'!AJ24&lt;='Vic Apr 2018'!K24,($C$5*'Vic Apr 2018'!AL24/'Vic Apr 2018'!AJ24-'Vic Apr 2018'!J24)*('Vic Apr 2018'!V24/100)*'Vic Apr 2018'!AJ24,('Vic Apr 2018'!K24-'Vic Apr 2018'!J24)*('Vic Apr 2018'!V24/100)*'Vic Apr 2018'!AJ24))</f>
        <v>0</v>
      </c>
      <c r="L30" s="198">
        <f>IF($C$5*'Vic Apr 2018'!AL24/'Vic Apr 2018'!AJ24&lt;'Vic Apr 2018'!K24,0,IF($C$5*'Vic Apr 2018'!AL24/'Vic Apr 2018'!AJ24&lt;='Vic Apr 2018'!L24,($C$5*'Vic Apr 2018'!AL24/'Vic Apr 2018'!AJ24-'Vic Apr 2018'!K24)*('Vic Apr 2018'!W24/100)*'Vic Apr 2018'!AJ24,('Vic Apr 2018'!L24-'Vic Apr 2018'!K24)*('Vic Apr 2018'!W24/100)*'Vic Apr 2018'!AJ24))</f>
        <v>0</v>
      </c>
      <c r="M30" s="198">
        <f>IF($C$5*'Vic Apr 2018'!AL24/'Vic Apr 2018'!AJ24&lt;'Vic Apr 2018'!L24,0,IF($C$5*'Vic Apr 2018'!AL24/'Vic Apr 2018'!AJ24&lt;='Vic Apr 2018'!M24,($C$5*'Vic Apr 2018'!AL24/'Vic Apr 2018'!AJ24-'Vic Apr 2018'!L24)*('Vic Apr 2018'!X24/100)*'Vic Apr 2018'!AJ24,('Vic Apr 2018'!M24-'Vic Apr 2018'!L24)*('Vic Apr 2018'!X24/100)*'Vic Apr 2018'!AJ24))</f>
        <v>0</v>
      </c>
      <c r="N30" s="198">
        <f>IF(($C$5*'Vic Apr 2018'!AL24/'Vic Apr 2018'!AJ24&gt;'Vic Apr 2018'!M24),($C$5*'Vic Apr 2018'!AL24/'Vic Apr 2018'!AJ24-'Vic Apr 2018'!M24)*'Vic Apr 2018'!Y24/100*'Vic Apr 2018'!AJ24,0)</f>
        <v>0</v>
      </c>
      <c r="O30" s="201">
        <f t="shared" si="0"/>
        <v>1939.29</v>
      </c>
      <c r="P30" s="202">
        <f>'Vic Apr 2018'!AM24</f>
        <v>0</v>
      </c>
      <c r="Q30" s="202">
        <f>'Vic Apr 2018'!AN24</f>
        <v>15</v>
      </c>
      <c r="R30" s="202">
        <f>'Vic Apr 2018'!AO24</f>
        <v>0</v>
      </c>
      <c r="S30" s="202">
        <f>'Vic Apr 2018'!AP24</f>
        <v>0</v>
      </c>
      <c r="T30" s="201">
        <f>(O30-(O30-D30)*Q30/100)</f>
        <v>1699.3139999999999</v>
      </c>
      <c r="U30" s="201">
        <f t="shared" si="4"/>
        <v>1699.3139999999999</v>
      </c>
      <c r="V30" s="201">
        <f t="shared" si="1"/>
        <v>1869.2454</v>
      </c>
      <c r="W30" s="201">
        <f t="shared" si="1"/>
        <v>1869.2454</v>
      </c>
      <c r="X30" s="203">
        <f>'Vic Apr 2018'!AW24</f>
        <v>12</v>
      </c>
      <c r="Y30" s="204" t="str">
        <f>'Vic Apr 2018'!AX24</f>
        <v>y</v>
      </c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168"/>
      <c r="CE30" s="168"/>
      <c r="CF30" s="168"/>
      <c r="CG30" s="168"/>
      <c r="CH30" s="168"/>
      <c r="CI30" s="194"/>
      <c r="CJ30" s="194"/>
      <c r="CK30" s="194"/>
      <c r="CL30" s="194"/>
      <c r="CM30" s="194"/>
      <c r="CN30" s="194"/>
      <c r="CO30" s="194"/>
      <c r="CP30" s="194"/>
      <c r="CQ30" s="194"/>
      <c r="CR30" s="194"/>
      <c r="CS30" s="194"/>
      <c r="CT30" s="194"/>
      <c r="CU30" s="194"/>
      <c r="CV30" s="194"/>
      <c r="CW30" s="194"/>
      <c r="CX30" s="194"/>
      <c r="CY30" s="194"/>
      <c r="CZ30" s="194"/>
      <c r="DA30" s="194"/>
      <c r="DB30" s="194"/>
      <c r="DC30" s="194"/>
      <c r="DD30" s="194"/>
      <c r="DE30" s="194"/>
      <c r="DF30" s="194"/>
      <c r="DG30" s="194"/>
      <c r="DH30" s="194"/>
      <c r="DI30" s="194"/>
      <c r="DJ30" s="194"/>
      <c r="DK30" s="194"/>
      <c r="DL30" s="194"/>
      <c r="DM30" s="194"/>
      <c r="DN30" s="194"/>
      <c r="DO30" s="194"/>
      <c r="DP30" s="194"/>
      <c r="DQ30" s="194"/>
      <c r="DR30" s="194"/>
      <c r="DS30" s="194"/>
      <c r="DT30" s="194"/>
      <c r="DU30" s="194"/>
      <c r="DV30" s="194"/>
      <c r="DW30" s="194"/>
      <c r="DX30" s="194"/>
      <c r="DY30" s="194"/>
      <c r="DZ30" s="194"/>
      <c r="EA30" s="194"/>
      <c r="EB30" s="194"/>
      <c r="EC30" s="194"/>
      <c r="ED30" s="194"/>
      <c r="EE30" s="194"/>
      <c r="EF30" s="194"/>
      <c r="EG30" s="194"/>
      <c r="EH30" s="194"/>
      <c r="EI30" s="194"/>
      <c r="EJ30" s="194"/>
    </row>
    <row r="31" spans="1:140" s="197" customFormat="1" ht="17" customHeight="1" thickTop="1" thickBot="1">
      <c r="A31" s="260"/>
      <c r="B31" s="221" t="str">
        <f>'Vic Apr 2018'!F25</f>
        <v>Simply Energy</v>
      </c>
      <c r="C31" s="221" t="str">
        <f>'Vic Apr 2018'!G25</f>
        <v>Business Save</v>
      </c>
      <c r="D31" s="115">
        <f>365*'Vic Apr 2018'!H25/100</f>
        <v>341.96850000000001</v>
      </c>
      <c r="E31" s="113">
        <f>IF($C$5*'Vic Apr 2018'!AK25/'Vic Apr 2018'!AI25&gt;='Vic Apr 2018'!J25,('Vic Apr 2018'!J25*'Vic Apr 2018'!O25/100)*'Vic Apr 2018'!AI25,($C$5*'Vic Apr 2018'!AK25/'Vic Apr 2018'!AI25*'Vic Apr 2018'!O25/100)*'Vic Apr 2018'!AI25)</f>
        <v>290.76740000000001</v>
      </c>
      <c r="F31" s="114">
        <f>IF($C$5*'Vic Apr 2018'!AK25/'Vic Apr 2018'!AI25&lt;'Vic Apr 2018'!J25,0,IF($C$5*'Vic Apr 2018'!AK25/'Vic Apr 2018'!AI25&lt;='Vic Apr 2018'!K25,($C$5*'Vic Apr 2018'!AK25/'Vic Apr 2018'!AI25-'Vic Apr 2018'!J25)*('Vic Apr 2018'!P25/100)*'Vic Apr 2018'!AI25,('Vic Apr 2018'!K25-'Vic Apr 2018'!J25)*('Vic Apr 2018'!P25/100)*'Vic Apr 2018'!AI25))</f>
        <v>285.90100000000001</v>
      </c>
      <c r="G31" s="115">
        <f>IF($C$5*'Vic Apr 2018'!AK25/'Vic Apr 2018'!AI25&lt;'Vic Apr 2018'!K25,0,IF($C$5*'Vic Apr 2018'!AK25/'Vic Apr 2018'!AI25&lt;='Vic Apr 2018'!L25,($C$5*'Vic Apr 2018'!AK25/'Vic Apr 2018'!AI25-'Vic Apr 2018'!K25)*('Vic Apr 2018'!Q25/100)*'Vic Apr 2018'!AI25,('Vic Apr 2018'!L25-'Vic Apr 2018'!K25)*('Vic Apr 2018'!Q25/100)*'Vic Apr 2018'!AI25))</f>
        <v>120.5732</v>
      </c>
      <c r="H31" s="113">
        <f>IF($C$5*'Vic Apr 2018'!AK25/'Vic Apr 2018'!AI25&lt;'Vic Apr 2018'!L25,0,IF($C$5*'Vic Apr 2018'!AK25/'Vic Apr 2018'!AI25&lt;='Vic Apr 2018'!M25,($C$5*'Vic Apr 2018'!AK25/'Vic Apr 2018'!AI25-'Vic Apr 2018'!L25)*('Vic Apr 2018'!R25/100)*'Vic Apr 2018'!AI25,('Vic Apr 2018'!M25-'Vic Apr 2018'!L25)*('Vic Apr 2018'!R25/100)*'Vic Apr 2018'!AI25))</f>
        <v>0</v>
      </c>
      <c r="I31" s="115">
        <f>IF(($C$5*'Vic Apr 2018'!AK25/'Vic Apr 2018'!AI25&gt;'Vic Apr 2018'!M25),($C$5*'Vic Apr 2018'!AK25/'Vic Apr 2018'!AI25-'Vic Apr 2018'!M25)*'Vic Apr 2018'!S25/100*'Vic Apr 2018'!AI25,0)</f>
        <v>0</v>
      </c>
      <c r="J31" s="115">
        <f>IF($C$5*'Vic Apr 2018'!AL25/'Vic Apr 2018'!AJ25&gt;='Vic Apr 2018'!J25,('Vic Apr 2018'!J25*'Vic Apr 2018'!U25/100)*'Vic Apr 2018'!AJ25,($C$5*'Vic Apr 2018'!AL25/'Vic Apr 2018'!AJ25*'Vic Apr 2018'!U25/100)*'Vic Apr 2018'!AJ25)</f>
        <v>576.66840000000002</v>
      </c>
      <c r="K31" s="115">
        <f>IF($C$5*'Vic Apr 2018'!AL25/'Vic Apr 2018'!AJ25&lt;'Vic Apr 2018'!J25,0,IF($C$5*'Vic Apr 2018'!AL25/'Vic Apr 2018'!AJ25&lt;='Vic Apr 2018'!K25,($C$5*'Vic Apr 2018'!AL25/'Vic Apr 2018'!AJ25-'Vic Apr 2018'!J25)*('Vic Apr 2018'!V25/100)*'Vic Apr 2018'!AJ25,('Vic Apr 2018'!K25-'Vic Apr 2018'!J25)*('Vic Apr 2018'!V25/100)*'Vic Apr 2018'!AJ25))</f>
        <v>554.28296</v>
      </c>
      <c r="L31" s="115">
        <f>IF($C$5*'Vic Apr 2018'!AL25/'Vic Apr 2018'!AJ25&lt;'Vic Apr 2018'!K25,0,IF($C$5*'Vic Apr 2018'!AL25/'Vic Apr 2018'!AJ25&lt;='Vic Apr 2018'!L25,($C$5*'Vic Apr 2018'!AL25/'Vic Apr 2018'!AJ25-'Vic Apr 2018'!K25)*('Vic Apr 2018'!W25/100)*'Vic Apr 2018'!AJ25,('Vic Apr 2018'!L25-'Vic Apr 2018'!K25)*('Vic Apr 2018'!W25/100)*'Vic Apr 2018'!AJ25))</f>
        <v>403.11040000000008</v>
      </c>
      <c r="M31" s="115">
        <f>IF($C$5*'Vic Apr 2018'!AL25/'Vic Apr 2018'!AJ25&lt;'Vic Apr 2018'!L25,0,IF($C$5*'Vic Apr 2018'!AL25/'Vic Apr 2018'!AJ25&lt;='Vic Apr 2018'!M25,($C$5*'Vic Apr 2018'!AL25/'Vic Apr 2018'!AJ25-'Vic Apr 2018'!L25)*('Vic Apr 2018'!X25/100)*'Vic Apr 2018'!AJ25,('Vic Apr 2018'!M25-'Vic Apr 2018'!L25)*('Vic Apr 2018'!X25/100)*'Vic Apr 2018'!AJ25))</f>
        <v>0</v>
      </c>
      <c r="N31" s="115">
        <f>IF(($C$5*'Vic Apr 2018'!AL25/'Vic Apr 2018'!AJ25&gt;'Vic Apr 2018'!M25),($C$5*'Vic Apr 2018'!AL25/'Vic Apr 2018'!AJ25-'Vic Apr 2018'!M25)*'Vic Apr 2018'!Y25/100*'Vic Apr 2018'!AJ25,0)</f>
        <v>0</v>
      </c>
      <c r="O31" s="222">
        <f t="shared" si="0"/>
        <v>2573.2718600000003</v>
      </c>
      <c r="P31" s="223">
        <f>'Vic Apr 2018'!AM25</f>
        <v>0</v>
      </c>
      <c r="Q31" s="223">
        <f>'Vic Apr 2018'!AN25</f>
        <v>30</v>
      </c>
      <c r="R31" s="223">
        <f>'Vic Apr 2018'!AO25</f>
        <v>0</v>
      </c>
      <c r="S31" s="223">
        <f>'Vic Apr 2018'!AP25</f>
        <v>0</v>
      </c>
      <c r="T31" s="222">
        <f>(O31-(O31-D31)*Q31/100)</f>
        <v>1903.8808520000002</v>
      </c>
      <c r="U31" s="222">
        <f t="shared" si="4"/>
        <v>1903.8808520000002</v>
      </c>
      <c r="V31" s="222">
        <f t="shared" si="1"/>
        <v>2094.2689372000004</v>
      </c>
      <c r="W31" s="222">
        <f t="shared" si="1"/>
        <v>2094.2689372000004</v>
      </c>
      <c r="X31" s="224">
        <f>'Vic Apr 2018'!AW25</f>
        <v>0</v>
      </c>
      <c r="Y31" s="225" t="str">
        <f>'Vic Apr 2018'!AX25</f>
        <v>n</v>
      </c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168"/>
      <c r="CE31" s="168"/>
      <c r="CF31" s="168"/>
      <c r="CG31" s="168"/>
      <c r="CH31" s="168"/>
      <c r="CI31" s="196"/>
      <c r="CJ31" s="196"/>
      <c r="CK31" s="196"/>
      <c r="CL31" s="196"/>
      <c r="CM31" s="196"/>
      <c r="CN31" s="196"/>
      <c r="CO31" s="196"/>
      <c r="CP31" s="196"/>
      <c r="CQ31" s="196"/>
      <c r="CR31" s="196"/>
      <c r="CS31" s="196"/>
      <c r="CT31" s="196"/>
      <c r="CU31" s="196"/>
      <c r="CV31" s="196"/>
      <c r="CW31" s="196"/>
      <c r="CX31" s="196"/>
      <c r="CY31" s="196"/>
      <c r="CZ31" s="196"/>
      <c r="DA31" s="196"/>
      <c r="DB31" s="196"/>
      <c r="DC31" s="196"/>
      <c r="DD31" s="196"/>
      <c r="DE31" s="196"/>
      <c r="DF31" s="196"/>
      <c r="DG31" s="196"/>
      <c r="DH31" s="196"/>
      <c r="DI31" s="196"/>
      <c r="DJ31" s="196"/>
      <c r="DK31" s="196"/>
      <c r="DL31" s="196"/>
      <c r="DM31" s="196"/>
      <c r="DN31" s="196"/>
      <c r="DO31" s="196"/>
      <c r="DP31" s="196"/>
      <c r="DQ31" s="196"/>
      <c r="DR31" s="196"/>
      <c r="DS31" s="196"/>
      <c r="DT31" s="196"/>
      <c r="DU31" s="196"/>
      <c r="DV31" s="196"/>
      <c r="DW31" s="196"/>
      <c r="DX31" s="196"/>
      <c r="DY31" s="196"/>
      <c r="DZ31" s="196"/>
      <c r="EA31" s="196"/>
      <c r="EB31" s="196"/>
      <c r="EC31" s="196"/>
      <c r="ED31" s="196"/>
      <c r="EE31" s="196"/>
      <c r="EF31" s="196"/>
      <c r="EG31" s="196"/>
      <c r="EH31" s="196"/>
      <c r="EI31" s="196"/>
      <c r="EJ31" s="196"/>
    </row>
    <row r="32" spans="1:140" ht="17" customHeight="1" thickTop="1">
      <c r="A32" s="261" t="str">
        <f>'Vic Apr 2018'!D26</f>
        <v>Ausnet Central 2</v>
      </c>
      <c r="B32" s="116" t="str">
        <f>'Vic Apr 2018'!F26</f>
        <v>AGL</v>
      </c>
      <c r="C32" s="116" t="str">
        <f>'Vic Apr 2018'!G26</f>
        <v>Business Savers</v>
      </c>
      <c r="D32" s="198">
        <f>365*'Vic Apr 2018'!H26/100</f>
        <v>335.8</v>
      </c>
      <c r="E32" s="199">
        <f>IF($C$5*'Vic Apr 2018'!AK26/'Vic Apr 2018'!AI26&gt;='Vic Apr 2018'!J26,('Vic Apr 2018'!J26*'Vic Apr 2018'!O26/100)*'Vic Apr 2018'!AI26,($C$5*'Vic Apr 2018'!AK26/'Vic Apr 2018'!AI26*'Vic Apr 2018'!O26/100)*'Vic Apr 2018'!AI26)</f>
        <v>626.60399999999993</v>
      </c>
      <c r="F32" s="200">
        <f>IF($C$5*'Vic Apr 2018'!AK26/'Vic Apr 2018'!AI26&lt;'Vic Apr 2018'!J26,0,IF($C$5*'Vic Apr 2018'!AK26/'Vic Apr 2018'!AI26&lt;='Vic Apr 2018'!K26,($C$5*'Vic Apr 2018'!AK26/'Vic Apr 2018'!AI26-'Vic Apr 2018'!J26)*('Vic Apr 2018'!P26/100)*'Vic Apr 2018'!AI26,('Vic Apr 2018'!K26-'Vic Apr 2018'!J26)*('Vic Apr 2018'!P26/100)*'Vic Apr 2018'!AI26))</f>
        <v>0</v>
      </c>
      <c r="G32" s="198">
        <f>IF($C$5*'Vic Apr 2018'!AK26/'Vic Apr 2018'!AI26&lt;'Vic Apr 2018'!K26,0,IF($C$5*'Vic Apr 2018'!AK26/'Vic Apr 2018'!AI26&lt;='Vic Apr 2018'!L26,($C$5*'Vic Apr 2018'!AK26/'Vic Apr 2018'!AI26-'Vic Apr 2018'!K26)*('Vic Apr 2018'!Q26/100)*'Vic Apr 2018'!AI26,('Vic Apr 2018'!L26-'Vic Apr 2018'!K26)*('Vic Apr 2018'!Q26/100)*'Vic Apr 2018'!AI26))</f>
        <v>0</v>
      </c>
      <c r="H32" s="199">
        <f>IF($C$5*'Vic Apr 2018'!AK26/'Vic Apr 2018'!AI26&lt;'Vic Apr 2018'!L26,0,IF($C$5*'Vic Apr 2018'!AK26/'Vic Apr 2018'!AI26&lt;='Vic Apr 2018'!M26,($C$5*'Vic Apr 2018'!AK26/'Vic Apr 2018'!AI26-'Vic Apr 2018'!L26)*('Vic Apr 2018'!R26/100)*'Vic Apr 2018'!AI26,('Vic Apr 2018'!M26-'Vic Apr 2018'!L26)*('Vic Apr 2018'!R26/100)*'Vic Apr 2018'!AI26))</f>
        <v>0</v>
      </c>
      <c r="I32" s="198">
        <f>IF(($C$5*'Vic Apr 2018'!AK26/'Vic Apr 2018'!AI26&gt;'Vic Apr 2018'!M26),($C$5*'Vic Apr 2018'!AK26/'Vic Apr 2018'!AI26-'Vic Apr 2018'!M26)*'Vic Apr 2018'!S26/100*'Vic Apr 2018'!AI26,0)</f>
        <v>0</v>
      </c>
      <c r="J32" s="198">
        <f>IF($C$5*'Vic Apr 2018'!AL26/'Vic Apr 2018'!AJ26&gt;='Vic Apr 2018'!J26,('Vic Apr 2018'!J26*'Vic Apr 2018'!U26/100)*'Vic Apr 2018'!AJ26,($C$5*'Vic Apr 2018'!AL26/'Vic Apr 2018'!AJ26*'Vic Apr 2018'!U26/100)*'Vic Apr 2018'!AJ26)</f>
        <v>1213.212</v>
      </c>
      <c r="K32" s="198">
        <f>IF($C$5*'Vic Apr 2018'!AL26/'Vic Apr 2018'!AJ26&lt;'Vic Apr 2018'!J26,0,IF($C$5*'Vic Apr 2018'!AL26/'Vic Apr 2018'!AJ26&lt;='Vic Apr 2018'!K26,($C$5*'Vic Apr 2018'!AL26/'Vic Apr 2018'!AJ26-'Vic Apr 2018'!J26)*('Vic Apr 2018'!V26/100)*'Vic Apr 2018'!AJ26,('Vic Apr 2018'!K26-'Vic Apr 2018'!J26)*('Vic Apr 2018'!V26/100)*'Vic Apr 2018'!AJ26))</f>
        <v>0</v>
      </c>
      <c r="L32" s="198">
        <f>IF($C$5*'Vic Apr 2018'!AL26/'Vic Apr 2018'!AJ26&lt;'Vic Apr 2018'!K26,0,IF($C$5*'Vic Apr 2018'!AL26/'Vic Apr 2018'!AJ26&lt;='Vic Apr 2018'!L26,($C$5*'Vic Apr 2018'!AL26/'Vic Apr 2018'!AJ26-'Vic Apr 2018'!K26)*('Vic Apr 2018'!W26/100)*'Vic Apr 2018'!AJ26,('Vic Apr 2018'!L26-'Vic Apr 2018'!K26)*('Vic Apr 2018'!W26/100)*'Vic Apr 2018'!AJ26))</f>
        <v>0</v>
      </c>
      <c r="M32" s="198">
        <f>IF($C$5*'Vic Apr 2018'!AL26/'Vic Apr 2018'!AJ26&lt;'Vic Apr 2018'!L26,0,IF($C$5*'Vic Apr 2018'!AL26/'Vic Apr 2018'!AJ26&lt;='Vic Apr 2018'!M26,($C$5*'Vic Apr 2018'!AL26/'Vic Apr 2018'!AJ26-'Vic Apr 2018'!L26)*('Vic Apr 2018'!X26/100)*'Vic Apr 2018'!AJ26,('Vic Apr 2018'!M26-'Vic Apr 2018'!L26)*('Vic Apr 2018'!X26/100)*'Vic Apr 2018'!AJ26))</f>
        <v>0</v>
      </c>
      <c r="N32" s="198">
        <f>IF(($C$5*'Vic Apr 2018'!AL26/'Vic Apr 2018'!AJ26&gt;'Vic Apr 2018'!M26),($C$5*'Vic Apr 2018'!AL26/'Vic Apr 2018'!AJ26-'Vic Apr 2018'!M26)*'Vic Apr 2018'!Y26/100*'Vic Apr 2018'!AJ26,0)</f>
        <v>0</v>
      </c>
      <c r="O32" s="201">
        <f t="shared" si="0"/>
        <v>2175.616</v>
      </c>
      <c r="P32" s="202">
        <f>'Vic Apr 2018'!AM26</f>
        <v>0</v>
      </c>
      <c r="Q32" s="202">
        <f>'Vic Apr 2018'!AN26</f>
        <v>15</v>
      </c>
      <c r="R32" s="202">
        <f>'Vic Apr 2018'!AO26</f>
        <v>0</v>
      </c>
      <c r="S32" s="202">
        <f>'Vic Apr 2018'!AP26</f>
        <v>0</v>
      </c>
      <c r="T32" s="201">
        <f>(O32-(O32-D32)*Q32/100)</f>
        <v>1899.6435999999999</v>
      </c>
      <c r="U32" s="201">
        <f t="shared" si="4"/>
        <v>1899.6435999999999</v>
      </c>
      <c r="V32" s="201">
        <f t="shared" si="1"/>
        <v>2089.6079599999998</v>
      </c>
      <c r="W32" s="201">
        <f t="shared" si="1"/>
        <v>2089.6079599999998</v>
      </c>
      <c r="X32" s="203">
        <f>'Vic Apr 2018'!AW26</f>
        <v>0</v>
      </c>
      <c r="Y32" s="204" t="str">
        <f>'Vic Apr 2018'!AX26</f>
        <v>n</v>
      </c>
      <c r="CI32" s="193"/>
      <c r="CJ32" s="193"/>
      <c r="CK32" s="193"/>
      <c r="CL32" s="193"/>
      <c r="CM32" s="193"/>
      <c r="CN32" s="193"/>
      <c r="CO32" s="193"/>
      <c r="CP32" s="193"/>
      <c r="CQ32" s="193"/>
      <c r="CR32" s="193"/>
      <c r="CS32" s="193"/>
      <c r="CT32" s="193"/>
      <c r="CU32" s="193"/>
      <c r="CV32" s="193"/>
      <c r="CW32" s="193"/>
      <c r="CX32" s="193"/>
      <c r="CY32" s="193"/>
      <c r="CZ32" s="193"/>
      <c r="DA32" s="193"/>
      <c r="DB32" s="193"/>
      <c r="DC32" s="193"/>
      <c r="DD32" s="193"/>
      <c r="DE32" s="193"/>
      <c r="DF32" s="193"/>
      <c r="DG32" s="193"/>
      <c r="DH32" s="193"/>
      <c r="DI32" s="193"/>
      <c r="DJ32" s="193"/>
      <c r="DK32" s="193"/>
      <c r="DL32" s="193"/>
      <c r="DM32" s="193"/>
      <c r="DN32" s="193"/>
      <c r="DO32" s="193"/>
      <c r="DP32" s="193"/>
      <c r="DQ32" s="193"/>
      <c r="DR32" s="193"/>
      <c r="DS32" s="193"/>
      <c r="DT32" s="193"/>
      <c r="DU32" s="193"/>
      <c r="DV32" s="193"/>
      <c r="DW32" s="193"/>
      <c r="DX32" s="193"/>
      <c r="DY32" s="193"/>
      <c r="DZ32" s="193"/>
      <c r="EA32" s="193"/>
      <c r="EB32" s="193"/>
      <c r="EC32" s="193"/>
      <c r="ED32" s="193"/>
      <c r="EE32" s="193"/>
      <c r="EF32" s="193"/>
      <c r="EG32" s="193"/>
      <c r="EH32" s="193"/>
      <c r="EI32" s="193"/>
      <c r="EJ32" s="193"/>
    </row>
    <row r="33" spans="1:140" ht="17" customHeight="1">
      <c r="A33" s="259"/>
      <c r="B33" s="116" t="str">
        <f>'Vic Apr 2018'!F27</f>
        <v>Click Energy</v>
      </c>
      <c r="C33" s="116" t="str">
        <f>'Vic Apr 2018'!G27</f>
        <v>Business Prime Gas</v>
      </c>
      <c r="D33" s="198">
        <f>365*'Vic Apr 2018'!H27/100</f>
        <v>390.98800000000006</v>
      </c>
      <c r="E33" s="199">
        <f>IF($C$5*'Vic Apr 2018'!AK27/'Vic Apr 2018'!AI27&gt;='Vic Apr 2018'!J27,('Vic Apr 2018'!J27*'Vic Apr 2018'!O27/100)*'Vic Apr 2018'!AI27,($C$5*'Vic Apr 2018'!AK27/'Vic Apr 2018'!AI27*'Vic Apr 2018'!O27/100)*'Vic Apr 2018'!AI27)</f>
        <v>257.04000000000002</v>
      </c>
      <c r="F33" s="200">
        <f>IF($C$5*'Vic Apr 2018'!AK27/'Vic Apr 2018'!AI27&lt;'Vic Apr 2018'!J27,0,IF($C$5*'Vic Apr 2018'!AK27/'Vic Apr 2018'!AI27&lt;='Vic Apr 2018'!K27,($C$5*'Vic Apr 2018'!AK27/'Vic Apr 2018'!AI27-'Vic Apr 2018'!J27)*('Vic Apr 2018'!P27/100)*'Vic Apr 2018'!AI27,('Vic Apr 2018'!K27-'Vic Apr 2018'!J27)*('Vic Apr 2018'!P27/100)*'Vic Apr 2018'!AI27))</f>
        <v>257.03999999999996</v>
      </c>
      <c r="G33" s="198">
        <f>IF($C$5*'Vic Apr 2018'!AK27/'Vic Apr 2018'!AI27&lt;'Vic Apr 2018'!K27,0,IF($C$5*'Vic Apr 2018'!AK27/'Vic Apr 2018'!AI27&lt;='Vic Apr 2018'!L27,($C$5*'Vic Apr 2018'!AK27/'Vic Apr 2018'!AI27-'Vic Apr 2018'!K27)*('Vic Apr 2018'!Q27/100)*'Vic Apr 2018'!AI27,('Vic Apr 2018'!L27-'Vic Apr 2018'!K27)*('Vic Apr 2018'!Q27/100)*'Vic Apr 2018'!AI27))</f>
        <v>194.99699999999999</v>
      </c>
      <c r="H33" s="199">
        <f>IF($C$5*'Vic Apr 2018'!AK27/'Vic Apr 2018'!AI27&lt;'Vic Apr 2018'!L27,0,IF($C$5*'Vic Apr 2018'!AK27/'Vic Apr 2018'!AI27&lt;='Vic Apr 2018'!M27,($C$5*'Vic Apr 2018'!AK27/'Vic Apr 2018'!AI27-'Vic Apr 2018'!L27)*('Vic Apr 2018'!R27/100)*'Vic Apr 2018'!AI27,('Vic Apr 2018'!M27-'Vic Apr 2018'!L27)*('Vic Apr 2018'!R27/100)*'Vic Apr 2018'!AI27))</f>
        <v>0</v>
      </c>
      <c r="I33" s="198">
        <f>IF(($C$5*'Vic Apr 2018'!AK27/'Vic Apr 2018'!AI27&gt;'Vic Apr 2018'!M27),($C$5*'Vic Apr 2018'!AK27/'Vic Apr 2018'!AI27-'Vic Apr 2018'!M27)*'Vic Apr 2018'!S27/100*'Vic Apr 2018'!AI27,0)</f>
        <v>0</v>
      </c>
      <c r="J33" s="198">
        <f>IF($C$5*'Vic Apr 2018'!AL27/'Vic Apr 2018'!AJ27&gt;='Vic Apr 2018'!J27,('Vic Apr 2018'!J27*'Vic Apr 2018'!U27/100)*'Vic Apr 2018'!AJ27,($C$5*'Vic Apr 2018'!AL27/'Vic Apr 2018'!AJ27*'Vic Apr 2018'!U27/100)*'Vic Apr 2018'!AJ27)</f>
        <v>514.08000000000004</v>
      </c>
      <c r="K33" s="198">
        <f>IF($C$5*'Vic Apr 2018'!AL27/'Vic Apr 2018'!AJ27&lt;'Vic Apr 2018'!J27,0,IF($C$5*'Vic Apr 2018'!AL27/'Vic Apr 2018'!AJ27&lt;='Vic Apr 2018'!K27,($C$5*'Vic Apr 2018'!AL27/'Vic Apr 2018'!AJ27-'Vic Apr 2018'!J27)*('Vic Apr 2018'!V27/100)*'Vic Apr 2018'!AJ27,('Vic Apr 2018'!K27-'Vic Apr 2018'!J27)*('Vic Apr 2018'!V27/100)*'Vic Apr 2018'!AJ27))</f>
        <v>489.11999999999995</v>
      </c>
      <c r="L33" s="198">
        <f>IF($C$5*'Vic Apr 2018'!AL27/'Vic Apr 2018'!AJ27&lt;'Vic Apr 2018'!K27,0,IF($C$5*'Vic Apr 2018'!AL27/'Vic Apr 2018'!AJ27&lt;='Vic Apr 2018'!L27,($C$5*'Vic Apr 2018'!AL27/'Vic Apr 2018'!AJ27-'Vic Apr 2018'!K27)*('Vic Apr 2018'!W27/100)*'Vic Apr 2018'!AJ27,('Vic Apr 2018'!L27-'Vic Apr 2018'!K27)*('Vic Apr 2018'!W27/100)*'Vic Apr 2018'!AJ27))</f>
        <v>370.58760000000001</v>
      </c>
      <c r="M33" s="198">
        <f>IF($C$5*'Vic Apr 2018'!AL27/'Vic Apr 2018'!AJ27&lt;'Vic Apr 2018'!L27,0,IF($C$5*'Vic Apr 2018'!AL27/'Vic Apr 2018'!AJ27&lt;='Vic Apr 2018'!M27,($C$5*'Vic Apr 2018'!AL27/'Vic Apr 2018'!AJ27-'Vic Apr 2018'!L27)*('Vic Apr 2018'!X27/100)*'Vic Apr 2018'!AJ27,('Vic Apr 2018'!M27-'Vic Apr 2018'!L27)*('Vic Apr 2018'!X27/100)*'Vic Apr 2018'!AJ27))</f>
        <v>0</v>
      </c>
      <c r="N33" s="198">
        <f>IF(($C$5*'Vic Apr 2018'!AL27/'Vic Apr 2018'!AJ27&gt;'Vic Apr 2018'!M27),($C$5*'Vic Apr 2018'!AL27/'Vic Apr 2018'!AJ27-'Vic Apr 2018'!M27)*'Vic Apr 2018'!Y27/100*'Vic Apr 2018'!AJ27,0)</f>
        <v>0</v>
      </c>
      <c r="O33" s="201">
        <f t="shared" si="0"/>
        <v>2473.8525999999997</v>
      </c>
      <c r="P33" s="202">
        <f>'Vic Apr 2018'!AM27</f>
        <v>0</v>
      </c>
      <c r="Q33" s="202">
        <f>'Vic Apr 2018'!AN27</f>
        <v>0</v>
      </c>
      <c r="R33" s="202">
        <f>'Vic Apr 2018'!AO27</f>
        <v>10</v>
      </c>
      <c r="S33" s="202">
        <f>'Vic Apr 2018'!AP27</f>
        <v>0</v>
      </c>
      <c r="T33" s="201">
        <f>O33</f>
        <v>2473.8525999999997</v>
      </c>
      <c r="U33" s="201">
        <f>T33-(T33*R33/100)</f>
        <v>2226.4673399999997</v>
      </c>
      <c r="V33" s="201">
        <f t="shared" si="1"/>
        <v>2721.2378599999997</v>
      </c>
      <c r="W33" s="201">
        <f t="shared" si="1"/>
        <v>2449.1140740000001</v>
      </c>
      <c r="X33" s="203">
        <f>'Vic Apr 2018'!AW27</f>
        <v>0</v>
      </c>
      <c r="Y33" s="204" t="str">
        <f>'Vic Apr 2018'!AX27</f>
        <v>n</v>
      </c>
      <c r="CI33" s="193"/>
      <c r="CJ33" s="193"/>
      <c r="CK33" s="193"/>
      <c r="CL33" s="193"/>
      <c r="CM33" s="193"/>
      <c r="CN33" s="193"/>
      <c r="CO33" s="193"/>
      <c r="CP33" s="193"/>
      <c r="CQ33" s="193"/>
      <c r="CR33" s="193"/>
      <c r="CS33" s="193"/>
      <c r="CT33" s="193"/>
      <c r="CU33" s="193"/>
      <c r="CV33" s="193"/>
      <c r="CW33" s="193"/>
      <c r="CX33" s="193"/>
      <c r="CY33" s="193"/>
      <c r="CZ33" s="193"/>
      <c r="DA33" s="193"/>
      <c r="DB33" s="193"/>
      <c r="DC33" s="193"/>
      <c r="DD33" s="193"/>
      <c r="DE33" s="193"/>
      <c r="DF33" s="193"/>
      <c r="DG33" s="193"/>
      <c r="DH33" s="193"/>
      <c r="DI33" s="193"/>
      <c r="DJ33" s="193"/>
      <c r="DK33" s="193"/>
      <c r="DL33" s="193"/>
      <c r="DM33" s="193"/>
      <c r="DN33" s="193"/>
      <c r="DO33" s="193"/>
      <c r="DP33" s="193"/>
      <c r="DQ33" s="193"/>
      <c r="DR33" s="193"/>
      <c r="DS33" s="193"/>
      <c r="DT33" s="193"/>
      <c r="DU33" s="193"/>
      <c r="DV33" s="193"/>
      <c r="DW33" s="193"/>
      <c r="DX33" s="193"/>
      <c r="DY33" s="193"/>
      <c r="DZ33" s="193"/>
      <c r="EA33" s="193"/>
      <c r="EB33" s="193"/>
      <c r="EC33" s="193"/>
      <c r="ED33" s="193"/>
      <c r="EE33" s="193"/>
      <c r="EF33" s="193"/>
      <c r="EG33" s="193"/>
      <c r="EH33" s="193"/>
      <c r="EI33" s="193"/>
      <c r="EJ33" s="193"/>
    </row>
    <row r="34" spans="1:140" ht="17" customHeight="1">
      <c r="A34" s="259"/>
      <c r="B34" s="116" t="str">
        <f>'Vic Apr 2018'!F28</f>
        <v>Covau</v>
      </c>
      <c r="C34" s="116" t="str">
        <f>'Vic Apr 2018'!G28</f>
        <v>Market offer</v>
      </c>
      <c r="D34" s="198">
        <f>365*'Vic Apr 2018'!H28/100</f>
        <v>328.5</v>
      </c>
      <c r="E34" s="199">
        <f>IF($C$5*'Vic Apr 2018'!AK28/'Vic Apr 2018'!AI28&gt;='Vic Apr 2018'!J28,('Vic Apr 2018'!J28*'Vic Apr 2018'!O28/100)*'Vic Apr 2018'!AI28,($C$5*'Vic Apr 2018'!AK28/'Vic Apr 2018'!AI28*'Vic Apr 2018'!O28/100)*'Vic Apr 2018'!AI28)</f>
        <v>378</v>
      </c>
      <c r="F34" s="200">
        <f>IF($C$5*'Vic Apr 2018'!AK28/'Vic Apr 2018'!AI28&lt;'Vic Apr 2018'!J28,0,IF($C$5*'Vic Apr 2018'!AK28/'Vic Apr 2018'!AI28&lt;='Vic Apr 2018'!K28,($C$5*'Vic Apr 2018'!AK28/'Vic Apr 2018'!AI28-'Vic Apr 2018'!J28)*('Vic Apr 2018'!P28/100)*'Vic Apr 2018'!AI28,('Vic Apr 2018'!K28-'Vic Apr 2018'!J28)*('Vic Apr 2018'!P28/100)*'Vic Apr 2018'!AI28))</f>
        <v>368.99999999999994</v>
      </c>
      <c r="G34" s="198">
        <f>IF($C$5*'Vic Apr 2018'!AK28/'Vic Apr 2018'!AI28&lt;'Vic Apr 2018'!K28,0,IF($C$5*'Vic Apr 2018'!AK28/'Vic Apr 2018'!AI28&lt;='Vic Apr 2018'!L28,($C$5*'Vic Apr 2018'!AK28/'Vic Apr 2018'!AI28-'Vic Apr 2018'!K28)*('Vic Apr 2018'!Q28/100)*'Vic Apr 2018'!AI28,('Vic Apr 2018'!L28-'Vic Apr 2018'!K28)*('Vic Apr 2018'!Q28/100)*'Vic Apr 2018'!AI28))</f>
        <v>282.80000000000007</v>
      </c>
      <c r="H34" s="199">
        <f>IF($C$5*'Vic Apr 2018'!AK28/'Vic Apr 2018'!AI28&lt;'Vic Apr 2018'!L28,0,IF($C$5*'Vic Apr 2018'!AK28/'Vic Apr 2018'!AI28&lt;='Vic Apr 2018'!M28,($C$5*'Vic Apr 2018'!AK28/'Vic Apr 2018'!AI28-'Vic Apr 2018'!L28)*('Vic Apr 2018'!R28/100)*'Vic Apr 2018'!AI28,('Vic Apr 2018'!M28-'Vic Apr 2018'!L28)*('Vic Apr 2018'!R28/100)*'Vic Apr 2018'!AI28))</f>
        <v>0</v>
      </c>
      <c r="I34" s="198">
        <f>IF(($C$5*'Vic Apr 2018'!AK28/'Vic Apr 2018'!AI28&gt;'Vic Apr 2018'!M28),($C$5*'Vic Apr 2018'!AK28/'Vic Apr 2018'!AI28-'Vic Apr 2018'!M28)*'Vic Apr 2018'!S28/100*'Vic Apr 2018'!AI28,0)</f>
        <v>0</v>
      </c>
      <c r="J34" s="198">
        <f>IF($C$5*'Vic Apr 2018'!AL28/'Vic Apr 2018'!AJ28&gt;='Vic Apr 2018'!J28,('Vic Apr 2018'!J28*'Vic Apr 2018'!U28/100)*'Vic Apr 2018'!AJ28,($C$5*'Vic Apr 2018'!AL28/'Vic Apr 2018'!AJ28*'Vic Apr 2018'!U28/100)*'Vic Apr 2018'!AJ28)</f>
        <v>360</v>
      </c>
      <c r="K34" s="198">
        <f>IF($C$5*'Vic Apr 2018'!AL28/'Vic Apr 2018'!AJ28&lt;'Vic Apr 2018'!J28,0,IF($C$5*'Vic Apr 2018'!AL28/'Vic Apr 2018'!AJ28&lt;='Vic Apr 2018'!K28,($C$5*'Vic Apr 2018'!AL28/'Vic Apr 2018'!AJ28-'Vic Apr 2018'!J28)*('Vic Apr 2018'!V28/100)*'Vic Apr 2018'!AJ28,('Vic Apr 2018'!K28-'Vic Apr 2018'!J28)*('Vic Apr 2018'!V28/100)*'Vic Apr 2018'!AJ28))</f>
        <v>342</v>
      </c>
      <c r="L34" s="198">
        <f>IF($C$5*'Vic Apr 2018'!AL28/'Vic Apr 2018'!AJ28&lt;'Vic Apr 2018'!K28,0,IF($C$5*'Vic Apr 2018'!AL28/'Vic Apr 2018'!AJ28&lt;='Vic Apr 2018'!L28,($C$5*'Vic Apr 2018'!AL28/'Vic Apr 2018'!AJ28-'Vic Apr 2018'!K28)*('Vic Apr 2018'!W28/100)*'Vic Apr 2018'!AJ28,('Vic Apr 2018'!L28-'Vic Apr 2018'!K28)*('Vic Apr 2018'!W28/100)*'Vic Apr 2018'!AJ28))</f>
        <v>252.00000000000009</v>
      </c>
      <c r="M34" s="198">
        <f>IF($C$5*'Vic Apr 2018'!AL28/'Vic Apr 2018'!AJ28&lt;'Vic Apr 2018'!L28,0,IF($C$5*'Vic Apr 2018'!AL28/'Vic Apr 2018'!AJ28&lt;='Vic Apr 2018'!M28,($C$5*'Vic Apr 2018'!AL28/'Vic Apr 2018'!AJ28-'Vic Apr 2018'!L28)*('Vic Apr 2018'!X28/100)*'Vic Apr 2018'!AJ28,('Vic Apr 2018'!M28-'Vic Apr 2018'!L28)*('Vic Apr 2018'!X28/100)*'Vic Apr 2018'!AJ28))</f>
        <v>0</v>
      </c>
      <c r="N34" s="198">
        <f>IF(($C$5*'Vic Apr 2018'!AL28/'Vic Apr 2018'!AJ28&gt;'Vic Apr 2018'!M28),($C$5*'Vic Apr 2018'!AL28/'Vic Apr 2018'!AJ28-'Vic Apr 2018'!M28)*'Vic Apr 2018'!Y28/100*'Vic Apr 2018'!AJ28,0)</f>
        <v>0</v>
      </c>
      <c r="O34" s="201">
        <f t="shared" si="0"/>
        <v>2312.3000000000002</v>
      </c>
      <c r="P34" s="202">
        <f>'Vic Apr 2018'!AM28</f>
        <v>0</v>
      </c>
      <c r="Q34" s="202">
        <f>'Vic Apr 2018'!AN28</f>
        <v>0</v>
      </c>
      <c r="R34" s="202">
        <f>'Vic Apr 2018'!AO28</f>
        <v>0</v>
      </c>
      <c r="S34" s="202">
        <f>'Vic Apr 2018'!AP28</f>
        <v>20</v>
      </c>
      <c r="T34" s="201">
        <f>O34</f>
        <v>2312.3000000000002</v>
      </c>
      <c r="U34" s="201">
        <f>(T34-(T34-D34)*S34/100)</f>
        <v>1915.5400000000002</v>
      </c>
      <c r="V34" s="201">
        <f t="shared" si="1"/>
        <v>2543.5300000000002</v>
      </c>
      <c r="W34" s="201">
        <f t="shared" si="1"/>
        <v>2107.0940000000005</v>
      </c>
      <c r="X34" s="203">
        <f>'Vic Apr 2018'!AW28</f>
        <v>0</v>
      </c>
      <c r="Y34" s="204" t="str">
        <f>'Vic Apr 2018'!AX28</f>
        <v>n</v>
      </c>
      <c r="CI34" s="193"/>
      <c r="CJ34" s="193"/>
      <c r="CK34" s="193"/>
      <c r="CL34" s="193"/>
      <c r="CM34" s="193"/>
      <c r="CN34" s="193"/>
      <c r="CO34" s="193"/>
      <c r="CP34" s="193"/>
      <c r="CQ34" s="193"/>
      <c r="CR34" s="193"/>
      <c r="CS34" s="193"/>
      <c r="CT34" s="193"/>
      <c r="CU34" s="193"/>
      <c r="CV34" s="193"/>
      <c r="CW34" s="193"/>
      <c r="CX34" s="193"/>
      <c r="CY34" s="193"/>
      <c r="CZ34" s="193"/>
      <c r="DA34" s="193"/>
      <c r="DB34" s="193"/>
      <c r="DC34" s="193"/>
      <c r="DD34" s="193"/>
      <c r="DE34" s="193"/>
      <c r="DF34" s="193"/>
      <c r="DG34" s="193"/>
      <c r="DH34" s="193"/>
      <c r="DI34" s="193"/>
      <c r="DJ34" s="193"/>
      <c r="DK34" s="193"/>
      <c r="DL34" s="193"/>
      <c r="DM34" s="193"/>
      <c r="DN34" s="193"/>
      <c r="DO34" s="193"/>
      <c r="DP34" s="193"/>
      <c r="DQ34" s="193"/>
      <c r="DR34" s="193"/>
      <c r="DS34" s="193"/>
      <c r="DT34" s="193"/>
      <c r="DU34" s="193"/>
      <c r="DV34" s="193"/>
      <c r="DW34" s="193"/>
      <c r="DX34" s="193"/>
      <c r="DY34" s="193"/>
      <c r="DZ34" s="193"/>
      <c r="EA34" s="193"/>
      <c r="EB34" s="193"/>
      <c r="EC34" s="193"/>
      <c r="ED34" s="193"/>
      <c r="EE34" s="193"/>
      <c r="EF34" s="193"/>
      <c r="EG34" s="193"/>
      <c r="EH34" s="193"/>
      <c r="EI34" s="193"/>
      <c r="EJ34" s="193"/>
    </row>
    <row r="35" spans="1:140" ht="17" customHeight="1">
      <c r="A35" s="259"/>
      <c r="B35" s="116" t="str">
        <f>'Vic Apr 2018'!F29</f>
        <v>EnergyAustralia</v>
      </c>
      <c r="C35" s="116" t="str">
        <f>'Vic Apr 2018'!G29</f>
        <v>Everyday Saver Business</v>
      </c>
      <c r="D35" s="198">
        <f>365*'Vic Apr 2018'!H29/100</f>
        <v>423.4</v>
      </c>
      <c r="E35" s="199">
        <f>IF($C$5*'Vic Apr 2018'!AK29/'Vic Apr 2018'!AI29&gt;='Vic Apr 2018'!J29,('Vic Apr 2018'!J29*'Vic Apr 2018'!O29/100)*'Vic Apr 2018'!AI29,($C$5*'Vic Apr 2018'!AK29/'Vic Apr 2018'!AI29*'Vic Apr 2018'!O29/100)*'Vic Apr 2018'!AI29)</f>
        <v>231.6</v>
      </c>
      <c r="F35" s="200">
        <f>IF($C$5*'Vic Apr 2018'!AK29/'Vic Apr 2018'!AI29&lt;'Vic Apr 2018'!J29,0,IF($C$5*'Vic Apr 2018'!AK29/'Vic Apr 2018'!AI29&lt;='Vic Apr 2018'!K29,($C$5*'Vic Apr 2018'!AK29/'Vic Apr 2018'!AI29-'Vic Apr 2018'!J29)*('Vic Apr 2018'!P29/100)*'Vic Apr 2018'!AI29,('Vic Apr 2018'!K29-'Vic Apr 2018'!J29)*('Vic Apr 2018'!P29/100)*'Vic Apr 2018'!AI29))</f>
        <v>225.59999999999997</v>
      </c>
      <c r="G35" s="198">
        <f>IF($C$5*'Vic Apr 2018'!AK29/'Vic Apr 2018'!AI29&lt;'Vic Apr 2018'!K29,0,IF($C$5*'Vic Apr 2018'!AK29/'Vic Apr 2018'!AI29&lt;='Vic Apr 2018'!L29,($C$5*'Vic Apr 2018'!AK29/'Vic Apr 2018'!AI29-'Vic Apr 2018'!K29)*('Vic Apr 2018'!Q29/100)*'Vic Apr 2018'!AI29,('Vic Apr 2018'!L29-'Vic Apr 2018'!K29)*('Vic Apr 2018'!Q29/100)*'Vic Apr 2018'!AI29))</f>
        <v>173.53800000000001</v>
      </c>
      <c r="H35" s="199">
        <f>IF($C$5*'Vic Apr 2018'!AK29/'Vic Apr 2018'!AI29&lt;'Vic Apr 2018'!L29,0,IF($C$5*'Vic Apr 2018'!AK29/'Vic Apr 2018'!AI29&lt;='Vic Apr 2018'!M29,($C$5*'Vic Apr 2018'!AK29/'Vic Apr 2018'!AI29-'Vic Apr 2018'!L29)*('Vic Apr 2018'!R29/100)*'Vic Apr 2018'!AI29,('Vic Apr 2018'!M29-'Vic Apr 2018'!L29)*('Vic Apr 2018'!R29/100)*'Vic Apr 2018'!AI29))</f>
        <v>0</v>
      </c>
      <c r="I35" s="198">
        <f>IF(($C$5*'Vic Apr 2018'!AK29/'Vic Apr 2018'!AI29&gt;'Vic Apr 2018'!M29),($C$5*'Vic Apr 2018'!AK29/'Vic Apr 2018'!AI29-'Vic Apr 2018'!M29)*'Vic Apr 2018'!S29/100*'Vic Apr 2018'!AI29,0)</f>
        <v>0</v>
      </c>
      <c r="J35" s="198">
        <f>IF($C$5*'Vic Apr 2018'!AL29/'Vic Apr 2018'!AJ29&gt;='Vic Apr 2018'!J29,('Vic Apr 2018'!J29*'Vic Apr 2018'!U29/100)*'Vic Apr 2018'!AJ29,($C$5*'Vic Apr 2018'!AL29/'Vic Apr 2018'!AJ29*'Vic Apr 2018'!U29/100)*'Vic Apr 2018'!AJ29)</f>
        <v>460.8</v>
      </c>
      <c r="K35" s="198">
        <f>IF($C$5*'Vic Apr 2018'!AL29/'Vic Apr 2018'!AJ29&lt;'Vic Apr 2018'!J29,0,IF($C$5*'Vic Apr 2018'!AL29/'Vic Apr 2018'!AJ29&lt;='Vic Apr 2018'!K29,($C$5*'Vic Apr 2018'!AL29/'Vic Apr 2018'!AJ29-'Vic Apr 2018'!J29)*('Vic Apr 2018'!V29/100)*'Vic Apr 2018'!AJ29,('Vic Apr 2018'!K29-'Vic Apr 2018'!J29)*('Vic Apr 2018'!V29/100)*'Vic Apr 2018'!AJ29))</f>
        <v>427.2</v>
      </c>
      <c r="L35" s="198">
        <f>IF($C$5*'Vic Apr 2018'!AL29/'Vic Apr 2018'!AJ29&lt;'Vic Apr 2018'!K29,0,IF($C$5*'Vic Apr 2018'!AL29/'Vic Apr 2018'!AJ29&lt;='Vic Apr 2018'!L29,($C$5*'Vic Apr 2018'!AL29/'Vic Apr 2018'!AJ29-'Vic Apr 2018'!K29)*('Vic Apr 2018'!W29/100)*'Vic Apr 2018'!AJ29,('Vic Apr 2018'!L29-'Vic Apr 2018'!K29)*('Vic Apr 2018'!W29/100)*'Vic Apr 2018'!AJ29))</f>
        <v>324.68399999999997</v>
      </c>
      <c r="M35" s="198">
        <f>IF($C$5*'Vic Apr 2018'!AL29/'Vic Apr 2018'!AJ29&lt;'Vic Apr 2018'!L29,0,IF($C$5*'Vic Apr 2018'!AL29/'Vic Apr 2018'!AJ29&lt;='Vic Apr 2018'!M29,($C$5*'Vic Apr 2018'!AL29/'Vic Apr 2018'!AJ29-'Vic Apr 2018'!L29)*('Vic Apr 2018'!X29/100)*'Vic Apr 2018'!AJ29,('Vic Apr 2018'!M29-'Vic Apr 2018'!L29)*('Vic Apr 2018'!X29/100)*'Vic Apr 2018'!AJ29))</f>
        <v>0</v>
      </c>
      <c r="N35" s="198">
        <f>IF(($C$5*'Vic Apr 2018'!AL29/'Vic Apr 2018'!AJ29&gt;'Vic Apr 2018'!M29),($C$5*'Vic Apr 2018'!AL29/'Vic Apr 2018'!AJ29-'Vic Apr 2018'!M29)*'Vic Apr 2018'!Y29/100*'Vic Apr 2018'!AJ29,0)</f>
        <v>0</v>
      </c>
      <c r="O35" s="201">
        <f t="shared" si="0"/>
        <v>2266.8220000000001</v>
      </c>
      <c r="P35" s="202">
        <f>'Vic Apr 2018'!AM29</f>
        <v>0</v>
      </c>
      <c r="Q35" s="202">
        <f>'Vic Apr 2018'!AN29</f>
        <v>20</v>
      </c>
      <c r="R35" s="202">
        <f>'Vic Apr 2018'!AO29</f>
        <v>0</v>
      </c>
      <c r="S35" s="202">
        <f>'Vic Apr 2018'!AP29</f>
        <v>0</v>
      </c>
      <c r="T35" s="201">
        <f>(O35-(O35-D35)*Q35/100)</f>
        <v>1898.1376</v>
      </c>
      <c r="U35" s="201">
        <f t="shared" ref="U35:U40" si="5">T35</f>
        <v>1898.1376</v>
      </c>
      <c r="V35" s="201">
        <f t="shared" si="1"/>
        <v>2087.95136</v>
      </c>
      <c r="W35" s="201">
        <f t="shared" si="1"/>
        <v>2087.95136</v>
      </c>
      <c r="X35" s="203">
        <f>'Vic Apr 2018'!AW29</f>
        <v>24</v>
      </c>
      <c r="Y35" s="204" t="str">
        <f>'Vic Apr 2018'!AX29</f>
        <v>y</v>
      </c>
      <c r="CI35" s="193"/>
      <c r="CJ35" s="193"/>
      <c r="CK35" s="193"/>
      <c r="CL35" s="193"/>
      <c r="CM35" s="193"/>
      <c r="CN35" s="193"/>
      <c r="CO35" s="193"/>
      <c r="CP35" s="193"/>
      <c r="CQ35" s="193"/>
      <c r="CR35" s="193"/>
      <c r="CS35" s="193"/>
      <c r="CT35" s="193"/>
      <c r="CU35" s="193"/>
      <c r="CV35" s="193"/>
      <c r="CW35" s="193"/>
      <c r="CX35" s="193"/>
      <c r="CY35" s="193"/>
      <c r="CZ35" s="193"/>
      <c r="DA35" s="193"/>
      <c r="DB35" s="193"/>
      <c r="DC35" s="193"/>
      <c r="DD35" s="193"/>
      <c r="DE35" s="193"/>
      <c r="DF35" s="193"/>
      <c r="DG35" s="193"/>
      <c r="DH35" s="193"/>
      <c r="DI35" s="193"/>
      <c r="DJ35" s="193"/>
      <c r="DK35" s="193"/>
      <c r="DL35" s="193"/>
      <c r="DM35" s="193"/>
      <c r="DN35" s="193"/>
      <c r="DO35" s="193"/>
      <c r="DP35" s="193"/>
      <c r="DQ35" s="193"/>
      <c r="DR35" s="193"/>
      <c r="DS35" s="193"/>
      <c r="DT35" s="193"/>
      <c r="DU35" s="193"/>
      <c r="DV35" s="193"/>
      <c r="DW35" s="193"/>
      <c r="DX35" s="193"/>
      <c r="DY35" s="193"/>
      <c r="DZ35" s="193"/>
      <c r="EA35" s="193"/>
      <c r="EB35" s="193"/>
      <c r="EC35" s="193"/>
      <c r="ED35" s="193"/>
      <c r="EE35" s="193"/>
      <c r="EF35" s="193"/>
      <c r="EG35" s="193"/>
      <c r="EH35" s="193"/>
      <c r="EI35" s="193"/>
      <c r="EJ35" s="193"/>
    </row>
    <row r="36" spans="1:140" ht="17" customHeight="1">
      <c r="A36" s="259"/>
      <c r="B36" s="116" t="str">
        <f>'Vic Apr 2018'!F30</f>
        <v>Lumo Energy</v>
      </c>
      <c r="C36" s="116" t="str">
        <f>'Vic Apr 2018'!G30</f>
        <v>Business Premium</v>
      </c>
      <c r="D36" s="198">
        <f>365*'Vic Apr 2018'!H30/100</f>
        <v>299.66499999999996</v>
      </c>
      <c r="E36" s="199">
        <f>IF($C$5*'Vic Apr 2018'!AK30/'Vic Apr 2018'!AI30&gt;='Vic Apr 2018'!J30,('Vic Apr 2018'!J30*'Vic Apr 2018'!O30/100)*'Vic Apr 2018'!AI30,($C$5*'Vic Apr 2018'!AK30/'Vic Apr 2018'!AI30*'Vic Apr 2018'!O30/100)*'Vic Apr 2018'!AI30)</f>
        <v>163.02440000000001</v>
      </c>
      <c r="F36" s="200">
        <f>IF($C$5*'Vic Apr 2018'!AK30/'Vic Apr 2018'!AI30&lt;'Vic Apr 2018'!J30,0,IF($C$5*'Vic Apr 2018'!AK30/'Vic Apr 2018'!AI30&lt;='Vic Apr 2018'!K30,($C$5*'Vic Apr 2018'!AK30/'Vic Apr 2018'!AI30-'Vic Apr 2018'!J30)*('Vic Apr 2018'!P30/100)*'Vic Apr 2018'!AI30,('Vic Apr 2018'!K30-'Vic Apr 2018'!J30)*('Vic Apr 2018'!P30/100)*'Vic Apr 2018'!AI30))</f>
        <v>161.80780000000001</v>
      </c>
      <c r="G36" s="198">
        <f>IF($C$5*'Vic Apr 2018'!AK30/'Vic Apr 2018'!AI30&lt;'Vic Apr 2018'!K30,0,IF($C$5*'Vic Apr 2018'!AK30/'Vic Apr 2018'!AI30&lt;='Vic Apr 2018'!L30,($C$5*'Vic Apr 2018'!AK30/'Vic Apr 2018'!AI30-'Vic Apr 2018'!K30)*('Vic Apr 2018'!Q30/100)*'Vic Apr 2018'!AI30,('Vic Apr 2018'!L30-'Vic Apr 2018'!K30)*('Vic Apr 2018'!Q30/100)*'Vic Apr 2018'!AI30))</f>
        <v>117.8738</v>
      </c>
      <c r="H36" s="199">
        <f>IF($C$5*'Vic Apr 2018'!AK30/'Vic Apr 2018'!AI30&lt;'Vic Apr 2018'!L30,0,IF($C$5*'Vic Apr 2018'!AK30/'Vic Apr 2018'!AI30&lt;='Vic Apr 2018'!M30,($C$5*'Vic Apr 2018'!AK30/'Vic Apr 2018'!AI30-'Vic Apr 2018'!L30)*('Vic Apr 2018'!R30/100)*'Vic Apr 2018'!AI30,('Vic Apr 2018'!M30-'Vic Apr 2018'!L30)*('Vic Apr 2018'!R30/100)*'Vic Apr 2018'!AI30))</f>
        <v>0</v>
      </c>
      <c r="I36" s="198">
        <f>IF(($C$5*'Vic Apr 2018'!AK30/'Vic Apr 2018'!AI30&gt;'Vic Apr 2018'!M30),($C$5*'Vic Apr 2018'!AK30/'Vic Apr 2018'!AI30-'Vic Apr 2018'!M30)*'Vic Apr 2018'!S30/100*'Vic Apr 2018'!AI30,0)</f>
        <v>0</v>
      </c>
      <c r="J36" s="198">
        <f>IF($C$5*'Vic Apr 2018'!AL30/'Vic Apr 2018'!AJ30&gt;='Vic Apr 2018'!J30,('Vic Apr 2018'!J30*'Vic Apr 2018'!U30/100)*'Vic Apr 2018'!AJ30,($C$5*'Vic Apr 2018'!AL30/'Vic Apr 2018'!AJ30*'Vic Apr 2018'!U30/100)*'Vic Apr 2018'!AJ30)</f>
        <v>326.04880000000003</v>
      </c>
      <c r="K36" s="198">
        <f>IF($C$5*'Vic Apr 2018'!AL30/'Vic Apr 2018'!AJ30&lt;'Vic Apr 2018'!J30,0,IF($C$5*'Vic Apr 2018'!AL30/'Vic Apr 2018'!AJ30&lt;='Vic Apr 2018'!K30,($C$5*'Vic Apr 2018'!AL30/'Vic Apr 2018'!AJ30-'Vic Apr 2018'!J30)*('Vic Apr 2018'!V30/100)*'Vic Apr 2018'!AJ30,('Vic Apr 2018'!K30-'Vic Apr 2018'!J30)*('Vic Apr 2018'!V30/100)*'Vic Apr 2018'!AJ30))</f>
        <v>311.44960000000003</v>
      </c>
      <c r="L36" s="198">
        <f>IF($C$5*'Vic Apr 2018'!AL30/'Vic Apr 2018'!AJ30&lt;'Vic Apr 2018'!K30,0,IF($C$5*'Vic Apr 2018'!AL30/'Vic Apr 2018'!AJ30&lt;='Vic Apr 2018'!L30,($C$5*'Vic Apr 2018'!AL30/'Vic Apr 2018'!AJ30-'Vic Apr 2018'!K30)*('Vic Apr 2018'!W30/100)*'Vic Apr 2018'!AJ30,('Vic Apr 2018'!L30-'Vic Apr 2018'!K30)*('Vic Apr 2018'!W30/100)*'Vic Apr 2018'!AJ30))</f>
        <v>224.95000000000002</v>
      </c>
      <c r="M36" s="198">
        <f>IF($C$5*'Vic Apr 2018'!AL30/'Vic Apr 2018'!AJ30&lt;'Vic Apr 2018'!L30,0,IF($C$5*'Vic Apr 2018'!AL30/'Vic Apr 2018'!AJ30&lt;='Vic Apr 2018'!M30,($C$5*'Vic Apr 2018'!AL30/'Vic Apr 2018'!AJ30-'Vic Apr 2018'!L30)*('Vic Apr 2018'!X30/100)*'Vic Apr 2018'!AJ30,('Vic Apr 2018'!M30-'Vic Apr 2018'!L30)*('Vic Apr 2018'!X30/100)*'Vic Apr 2018'!AJ30))</f>
        <v>0</v>
      </c>
      <c r="N36" s="198">
        <f>IF(($C$5*'Vic Apr 2018'!AL30/'Vic Apr 2018'!AJ30&gt;'Vic Apr 2018'!M30),($C$5*'Vic Apr 2018'!AL30/'Vic Apr 2018'!AJ30-'Vic Apr 2018'!M30)*'Vic Apr 2018'!Y30/100*'Vic Apr 2018'!AJ30,0)</f>
        <v>0</v>
      </c>
      <c r="O36" s="201">
        <f t="shared" si="0"/>
        <v>1604.8194000000001</v>
      </c>
      <c r="P36" s="202">
        <f>'Vic Apr 2018'!AM30</f>
        <v>0</v>
      </c>
      <c r="Q36" s="202">
        <f>'Vic Apr 2018'!AN30</f>
        <v>0</v>
      </c>
      <c r="R36" s="202">
        <f>'Vic Apr 2018'!AO30</f>
        <v>0</v>
      </c>
      <c r="S36" s="202">
        <f>'Vic Apr 2018'!AP30</f>
        <v>0</v>
      </c>
      <c r="T36" s="201">
        <f>O36</f>
        <v>1604.8194000000001</v>
      </c>
      <c r="U36" s="201">
        <f t="shared" si="5"/>
        <v>1604.8194000000001</v>
      </c>
      <c r="V36" s="201">
        <f t="shared" si="1"/>
        <v>1765.3013400000002</v>
      </c>
      <c r="W36" s="201">
        <f t="shared" si="1"/>
        <v>1765.3013400000002</v>
      </c>
      <c r="X36" s="203">
        <f>'Vic Apr 2018'!AW30</f>
        <v>36</v>
      </c>
      <c r="Y36" s="204" t="str">
        <f>'Vic Apr 2018'!AX30</f>
        <v>n</v>
      </c>
      <c r="CI36" s="193"/>
      <c r="CJ36" s="193"/>
      <c r="CK36" s="193"/>
      <c r="CL36" s="193"/>
      <c r="CM36" s="193"/>
      <c r="CN36" s="193"/>
      <c r="CO36" s="193"/>
      <c r="CP36" s="193"/>
      <c r="CQ36" s="193"/>
      <c r="CR36" s="193"/>
      <c r="CS36" s="193"/>
      <c r="CT36" s="193"/>
      <c r="CU36" s="193"/>
      <c r="CV36" s="193"/>
      <c r="CW36" s="193"/>
      <c r="CX36" s="193"/>
      <c r="CY36" s="193"/>
      <c r="CZ36" s="193"/>
      <c r="DA36" s="193"/>
      <c r="DB36" s="193"/>
      <c r="DC36" s="193"/>
      <c r="DD36" s="193"/>
      <c r="DE36" s="193"/>
      <c r="DF36" s="193"/>
      <c r="DG36" s="193"/>
      <c r="DH36" s="193"/>
      <c r="DI36" s="193"/>
      <c r="DJ36" s="193"/>
      <c r="DK36" s="193"/>
      <c r="DL36" s="193"/>
      <c r="DM36" s="193"/>
      <c r="DN36" s="193"/>
      <c r="DO36" s="193"/>
      <c r="DP36" s="193"/>
      <c r="DQ36" s="193"/>
      <c r="DR36" s="193"/>
      <c r="DS36" s="193"/>
      <c r="DT36" s="193"/>
      <c r="DU36" s="193"/>
      <c r="DV36" s="193"/>
      <c r="DW36" s="193"/>
      <c r="DX36" s="193"/>
      <c r="DY36" s="193"/>
      <c r="DZ36" s="193"/>
      <c r="EA36" s="193"/>
      <c r="EB36" s="193"/>
      <c r="EC36" s="193"/>
      <c r="ED36" s="193"/>
      <c r="EE36" s="193"/>
      <c r="EF36" s="193"/>
      <c r="EG36" s="193"/>
      <c r="EH36" s="193"/>
      <c r="EI36" s="193"/>
      <c r="EJ36" s="193"/>
    </row>
    <row r="37" spans="1:140" ht="17" customHeight="1">
      <c r="A37" s="259"/>
      <c r="B37" s="116" t="str">
        <f>'Vic Apr 2018'!F31</f>
        <v>Momentum Energy</v>
      </c>
      <c r="C37" s="116" t="str">
        <f>'Vic Apr 2018'!G31</f>
        <v>Market offer</v>
      </c>
      <c r="D37" s="198">
        <f>365*'Vic Apr 2018'!H31/100</f>
        <v>340.50850000000008</v>
      </c>
      <c r="E37" s="199">
        <f>IF($C$5*'Vic Apr 2018'!AK31/'Vic Apr 2018'!AI31&gt;='Vic Apr 2018'!J31,('Vic Apr 2018'!J31*'Vic Apr 2018'!O31/100)*'Vic Apr 2018'!AI31,($C$5*'Vic Apr 2018'!AK31/'Vic Apr 2018'!AI31*'Vic Apr 2018'!O31/100)*'Vic Apr 2018'!AI31)</f>
        <v>168</v>
      </c>
      <c r="F37" s="200">
        <f>IF($C$5*'Vic Apr 2018'!AK31/'Vic Apr 2018'!AI31&lt;'Vic Apr 2018'!J31,0,IF($C$5*'Vic Apr 2018'!AK31/'Vic Apr 2018'!AI31&lt;='Vic Apr 2018'!K31,($C$5*'Vic Apr 2018'!AK31/'Vic Apr 2018'!AI31-'Vic Apr 2018'!J31)*('Vic Apr 2018'!P31/100)*'Vic Apr 2018'!AI31,('Vic Apr 2018'!K31-'Vic Apr 2018'!J31)*('Vic Apr 2018'!P31/100)*'Vic Apr 2018'!AI31))</f>
        <v>166.79999999999998</v>
      </c>
      <c r="G37" s="198">
        <f>IF($C$5*'Vic Apr 2018'!AK31/'Vic Apr 2018'!AI31&lt;'Vic Apr 2018'!K31,0,IF($C$5*'Vic Apr 2018'!AK31/'Vic Apr 2018'!AI31&lt;='Vic Apr 2018'!L31,($C$5*'Vic Apr 2018'!AK31/'Vic Apr 2018'!AI31-'Vic Apr 2018'!K31)*('Vic Apr 2018'!Q31/100)*'Vic Apr 2018'!AI31,('Vic Apr 2018'!L31-'Vic Apr 2018'!K31)*('Vic Apr 2018'!Q31/100)*'Vic Apr 2018'!AI31))</f>
        <v>128.75399999999999</v>
      </c>
      <c r="H37" s="199">
        <f>IF($C$5*'Vic Apr 2018'!AK31/'Vic Apr 2018'!AI31&lt;'Vic Apr 2018'!L31,0,IF($C$5*'Vic Apr 2018'!AK31/'Vic Apr 2018'!AI31&lt;='Vic Apr 2018'!M31,($C$5*'Vic Apr 2018'!AK31/'Vic Apr 2018'!AI31-'Vic Apr 2018'!L31)*('Vic Apr 2018'!R31/100)*'Vic Apr 2018'!AI31,('Vic Apr 2018'!M31-'Vic Apr 2018'!L31)*('Vic Apr 2018'!R31/100)*'Vic Apr 2018'!AI31))</f>
        <v>0</v>
      </c>
      <c r="I37" s="198">
        <f>IF(($C$5*'Vic Apr 2018'!AK31/'Vic Apr 2018'!AI31&gt;'Vic Apr 2018'!M31),($C$5*'Vic Apr 2018'!AK31/'Vic Apr 2018'!AI31-'Vic Apr 2018'!M31)*'Vic Apr 2018'!S31/100*'Vic Apr 2018'!AI31,0)</f>
        <v>0</v>
      </c>
      <c r="J37" s="198">
        <f>IF($C$5*'Vic Apr 2018'!AL31/'Vic Apr 2018'!AJ31&gt;='Vic Apr 2018'!J31,('Vic Apr 2018'!J31*'Vic Apr 2018'!U31/100)*'Vic Apr 2018'!AJ31,($C$5*'Vic Apr 2018'!AL31/'Vic Apr 2018'!AJ31*'Vic Apr 2018'!U31/100)*'Vic Apr 2018'!AJ31)</f>
        <v>321.60000000000002</v>
      </c>
      <c r="K37" s="198">
        <f>IF($C$5*'Vic Apr 2018'!AL31/'Vic Apr 2018'!AJ31&lt;'Vic Apr 2018'!J31,0,IF($C$5*'Vic Apr 2018'!AL31/'Vic Apr 2018'!AJ31&lt;='Vic Apr 2018'!K31,($C$5*'Vic Apr 2018'!AL31/'Vic Apr 2018'!AJ31-'Vic Apr 2018'!J31)*('Vic Apr 2018'!V31/100)*'Vic Apr 2018'!AJ31,('Vic Apr 2018'!K31-'Vic Apr 2018'!J31)*('Vic Apr 2018'!V31/100)*'Vic Apr 2018'!AJ31))</f>
        <v>314.40000000000003</v>
      </c>
      <c r="L37" s="198">
        <f>IF($C$5*'Vic Apr 2018'!AL31/'Vic Apr 2018'!AJ31&lt;'Vic Apr 2018'!K31,0,IF($C$5*'Vic Apr 2018'!AL31/'Vic Apr 2018'!AJ31&lt;='Vic Apr 2018'!L31,($C$5*'Vic Apr 2018'!AL31/'Vic Apr 2018'!AJ31-'Vic Apr 2018'!K31)*('Vic Apr 2018'!W31/100)*'Vic Apr 2018'!AJ31,('Vic Apr 2018'!L31-'Vic Apr 2018'!K31)*('Vic Apr 2018'!W31/100)*'Vic Apr 2018'!AJ31))</f>
        <v>242.58</v>
      </c>
      <c r="M37" s="198">
        <f>IF($C$5*'Vic Apr 2018'!AL31/'Vic Apr 2018'!AJ31&lt;'Vic Apr 2018'!L31,0,IF($C$5*'Vic Apr 2018'!AL31/'Vic Apr 2018'!AJ31&lt;='Vic Apr 2018'!M31,($C$5*'Vic Apr 2018'!AL31/'Vic Apr 2018'!AJ31-'Vic Apr 2018'!L31)*('Vic Apr 2018'!X31/100)*'Vic Apr 2018'!AJ31,('Vic Apr 2018'!M31-'Vic Apr 2018'!L31)*('Vic Apr 2018'!X31/100)*'Vic Apr 2018'!AJ31))</f>
        <v>0</v>
      </c>
      <c r="N37" s="198">
        <f>IF(($C$5*'Vic Apr 2018'!AL31/'Vic Apr 2018'!AJ31&gt;'Vic Apr 2018'!M31),($C$5*'Vic Apr 2018'!AL31/'Vic Apr 2018'!AJ31-'Vic Apr 2018'!M31)*'Vic Apr 2018'!Y31/100*'Vic Apr 2018'!AJ31,0)</f>
        <v>0</v>
      </c>
      <c r="O37" s="201">
        <f t="shared" si="0"/>
        <v>1682.6425000000002</v>
      </c>
      <c r="P37" s="202">
        <f>'Vic Apr 2018'!AM31</f>
        <v>0</v>
      </c>
      <c r="Q37" s="202">
        <f>'Vic Apr 2018'!AN31</f>
        <v>0</v>
      </c>
      <c r="R37" s="202">
        <f>'Vic Apr 2018'!AO31</f>
        <v>0</v>
      </c>
      <c r="S37" s="202">
        <f>'Vic Apr 2018'!AP31</f>
        <v>0</v>
      </c>
      <c r="T37" s="201">
        <f>O37</f>
        <v>1682.6425000000002</v>
      </c>
      <c r="U37" s="201">
        <f t="shared" si="5"/>
        <v>1682.6425000000002</v>
      </c>
      <c r="V37" s="201">
        <f t="shared" si="1"/>
        <v>1850.9067500000003</v>
      </c>
      <c r="W37" s="201">
        <f t="shared" si="1"/>
        <v>1850.9067500000003</v>
      </c>
      <c r="X37" s="203">
        <f>'Vic Apr 2018'!AW31</f>
        <v>0</v>
      </c>
      <c r="Y37" s="204" t="str">
        <f>'Vic Apr 2018'!AX31</f>
        <v>n</v>
      </c>
      <c r="CI37" s="193"/>
      <c r="CJ37" s="193"/>
      <c r="CK37" s="193"/>
      <c r="CL37" s="193"/>
      <c r="CM37" s="193"/>
      <c r="CN37" s="193"/>
      <c r="CO37" s="193"/>
      <c r="CP37" s="193"/>
      <c r="CQ37" s="193"/>
      <c r="CR37" s="193"/>
      <c r="CS37" s="193"/>
      <c r="CT37" s="193"/>
      <c r="CU37" s="193"/>
      <c r="CV37" s="193"/>
      <c r="CW37" s="193"/>
      <c r="CX37" s="193"/>
      <c r="CY37" s="193"/>
      <c r="CZ37" s="193"/>
      <c r="DA37" s="193"/>
      <c r="DB37" s="193"/>
      <c r="DC37" s="193"/>
      <c r="DD37" s="193"/>
      <c r="DE37" s="193"/>
      <c r="DF37" s="193"/>
      <c r="DG37" s="193"/>
      <c r="DH37" s="193"/>
      <c r="DI37" s="193"/>
      <c r="DJ37" s="193"/>
      <c r="DK37" s="193"/>
      <c r="DL37" s="193"/>
      <c r="DM37" s="193"/>
      <c r="DN37" s="193"/>
      <c r="DO37" s="193"/>
      <c r="DP37" s="193"/>
      <c r="DQ37" s="193"/>
      <c r="DR37" s="193"/>
      <c r="DS37" s="193"/>
      <c r="DT37" s="193"/>
      <c r="DU37" s="193"/>
      <c r="DV37" s="193"/>
      <c r="DW37" s="193"/>
      <c r="DX37" s="193"/>
      <c r="DY37" s="193"/>
      <c r="DZ37" s="193"/>
      <c r="EA37" s="193"/>
      <c r="EB37" s="193"/>
      <c r="EC37" s="193"/>
      <c r="ED37" s="193"/>
      <c r="EE37" s="193"/>
      <c r="EF37" s="193"/>
      <c r="EG37" s="193"/>
      <c r="EH37" s="193"/>
      <c r="EI37" s="193"/>
      <c r="EJ37" s="193"/>
    </row>
    <row r="38" spans="1:140" s="195" customFormat="1" ht="17" customHeight="1" thickBot="1">
      <c r="A38" s="259"/>
      <c r="B38" s="116" t="str">
        <f>'Vic Apr 2018'!F32</f>
        <v>Origin Energy</v>
      </c>
      <c r="C38" s="116" t="str">
        <f>'Vic Apr 2018'!G32</f>
        <v>Business Saver</v>
      </c>
      <c r="D38" s="198">
        <f>365*'Vic Apr 2018'!H32/100</f>
        <v>339.45</v>
      </c>
      <c r="E38" s="199">
        <f>IF($C$5*'Vic Apr 2018'!AK32/'Vic Apr 2018'!AI32&gt;='Vic Apr 2018'!J32,('Vic Apr 2018'!J32*'Vic Apr 2018'!O32/100)*'Vic Apr 2018'!AI32,($C$5*'Vic Apr 2018'!AK32/'Vic Apr 2018'!AI32*'Vic Apr 2018'!O32/100)*'Vic Apr 2018'!AI32)</f>
        <v>566.61</v>
      </c>
      <c r="F38" s="200">
        <f>IF($C$5*'Vic Apr 2018'!AK32/'Vic Apr 2018'!AI32&lt;'Vic Apr 2018'!J32,0,IF($C$5*'Vic Apr 2018'!AK32/'Vic Apr 2018'!AI32&lt;='Vic Apr 2018'!K32,($C$5*'Vic Apr 2018'!AK32/'Vic Apr 2018'!AI32-'Vic Apr 2018'!J32)*('Vic Apr 2018'!P32/100)*'Vic Apr 2018'!AI32,('Vic Apr 2018'!K32-'Vic Apr 2018'!J32)*('Vic Apr 2018'!P32/100)*'Vic Apr 2018'!AI32))</f>
        <v>0</v>
      </c>
      <c r="G38" s="198">
        <f>IF($C$5*'Vic Apr 2018'!AK32/'Vic Apr 2018'!AI32&lt;'Vic Apr 2018'!K32,0,IF($C$5*'Vic Apr 2018'!AK32/'Vic Apr 2018'!AI32&lt;='Vic Apr 2018'!L32,($C$5*'Vic Apr 2018'!AK32/'Vic Apr 2018'!AI32-'Vic Apr 2018'!K32)*('Vic Apr 2018'!Q32/100)*'Vic Apr 2018'!AI32,('Vic Apr 2018'!L32-'Vic Apr 2018'!K32)*('Vic Apr 2018'!Q32/100)*'Vic Apr 2018'!AI32))</f>
        <v>0</v>
      </c>
      <c r="H38" s="199">
        <f>IF($C$5*'Vic Apr 2018'!AK32/'Vic Apr 2018'!AI32&lt;'Vic Apr 2018'!L32,0,IF($C$5*'Vic Apr 2018'!AK32/'Vic Apr 2018'!AI32&lt;='Vic Apr 2018'!M32,($C$5*'Vic Apr 2018'!AK32/'Vic Apr 2018'!AI32-'Vic Apr 2018'!L32)*('Vic Apr 2018'!R32/100)*'Vic Apr 2018'!AI32,('Vic Apr 2018'!M32-'Vic Apr 2018'!L32)*('Vic Apr 2018'!R32/100)*'Vic Apr 2018'!AI32))</f>
        <v>0</v>
      </c>
      <c r="I38" s="198">
        <f>IF(($C$5*'Vic Apr 2018'!AK32/'Vic Apr 2018'!AI32&gt;'Vic Apr 2018'!M32),($C$5*'Vic Apr 2018'!AK32/'Vic Apr 2018'!AI32-'Vic Apr 2018'!M32)*'Vic Apr 2018'!S32/100*'Vic Apr 2018'!AI32,0)</f>
        <v>0</v>
      </c>
      <c r="J38" s="198">
        <f>IF($C$5*'Vic Apr 2018'!AL32/'Vic Apr 2018'!AJ32&gt;='Vic Apr 2018'!J32,('Vic Apr 2018'!J32*'Vic Apr 2018'!U32/100)*'Vic Apr 2018'!AJ32,($C$5*'Vic Apr 2018'!AL32/'Vic Apr 2018'!AJ32*'Vic Apr 2018'!U32/100)*'Vic Apr 2018'!AJ32)</f>
        <v>1033.23</v>
      </c>
      <c r="K38" s="198">
        <f>IF($C$5*'Vic Apr 2018'!AL32/'Vic Apr 2018'!AJ32&lt;'Vic Apr 2018'!J32,0,IF($C$5*'Vic Apr 2018'!AL32/'Vic Apr 2018'!AJ32&lt;='Vic Apr 2018'!K32,($C$5*'Vic Apr 2018'!AL32/'Vic Apr 2018'!AJ32-'Vic Apr 2018'!J32)*('Vic Apr 2018'!V32/100)*'Vic Apr 2018'!AJ32,('Vic Apr 2018'!K32-'Vic Apr 2018'!J32)*('Vic Apr 2018'!V32/100)*'Vic Apr 2018'!AJ32))</f>
        <v>0</v>
      </c>
      <c r="L38" s="198">
        <f>IF($C$5*'Vic Apr 2018'!AL32/'Vic Apr 2018'!AJ32&lt;'Vic Apr 2018'!K32,0,IF($C$5*'Vic Apr 2018'!AL32/'Vic Apr 2018'!AJ32&lt;='Vic Apr 2018'!L32,($C$5*'Vic Apr 2018'!AL32/'Vic Apr 2018'!AJ32-'Vic Apr 2018'!K32)*('Vic Apr 2018'!W32/100)*'Vic Apr 2018'!AJ32,('Vic Apr 2018'!L32-'Vic Apr 2018'!K32)*('Vic Apr 2018'!W32/100)*'Vic Apr 2018'!AJ32))</f>
        <v>0</v>
      </c>
      <c r="M38" s="198">
        <f>IF($C$5*'Vic Apr 2018'!AL32/'Vic Apr 2018'!AJ32&lt;'Vic Apr 2018'!L32,0,IF($C$5*'Vic Apr 2018'!AL32/'Vic Apr 2018'!AJ32&lt;='Vic Apr 2018'!M32,($C$5*'Vic Apr 2018'!AL32/'Vic Apr 2018'!AJ32-'Vic Apr 2018'!L32)*('Vic Apr 2018'!X32/100)*'Vic Apr 2018'!AJ32,('Vic Apr 2018'!M32-'Vic Apr 2018'!L32)*('Vic Apr 2018'!X32/100)*'Vic Apr 2018'!AJ32))</f>
        <v>0</v>
      </c>
      <c r="N38" s="198">
        <f>IF(($C$5*'Vic Apr 2018'!AL32/'Vic Apr 2018'!AJ32&gt;'Vic Apr 2018'!M32),($C$5*'Vic Apr 2018'!AL32/'Vic Apr 2018'!AJ32-'Vic Apr 2018'!M32)*'Vic Apr 2018'!Y32/100*'Vic Apr 2018'!AJ32,0)</f>
        <v>0</v>
      </c>
      <c r="O38" s="201">
        <f t="shared" si="0"/>
        <v>1939.29</v>
      </c>
      <c r="P38" s="202">
        <f>'Vic Apr 2018'!AM32</f>
        <v>0</v>
      </c>
      <c r="Q38" s="202">
        <f>'Vic Apr 2018'!AN32</f>
        <v>15</v>
      </c>
      <c r="R38" s="202">
        <f>'Vic Apr 2018'!AO32</f>
        <v>0</v>
      </c>
      <c r="S38" s="202">
        <f>'Vic Apr 2018'!AP32</f>
        <v>0</v>
      </c>
      <c r="T38" s="201">
        <f>(O38-(O38-D38)*Q38/100)</f>
        <v>1699.3139999999999</v>
      </c>
      <c r="U38" s="201">
        <f t="shared" si="5"/>
        <v>1699.3139999999999</v>
      </c>
      <c r="V38" s="201">
        <f t="shared" si="1"/>
        <v>1869.2454</v>
      </c>
      <c r="W38" s="201">
        <f t="shared" si="1"/>
        <v>1869.2454</v>
      </c>
      <c r="X38" s="203">
        <f>'Vic Apr 2018'!AW32</f>
        <v>12</v>
      </c>
      <c r="Y38" s="204" t="str">
        <f>'Vic Apr 2018'!AX32</f>
        <v>y</v>
      </c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94"/>
      <c r="CJ38" s="194"/>
      <c r="CK38" s="194"/>
      <c r="CL38" s="194"/>
      <c r="CM38" s="194"/>
      <c r="CN38" s="194"/>
      <c r="CO38" s="194"/>
      <c r="CP38" s="194"/>
      <c r="CQ38" s="194"/>
      <c r="CR38" s="194"/>
      <c r="CS38" s="194"/>
      <c r="CT38" s="194"/>
      <c r="CU38" s="194"/>
      <c r="CV38" s="194"/>
      <c r="CW38" s="194"/>
      <c r="CX38" s="194"/>
      <c r="CY38" s="194"/>
      <c r="CZ38" s="194"/>
      <c r="DA38" s="194"/>
      <c r="DB38" s="194"/>
      <c r="DC38" s="194"/>
      <c r="DD38" s="194"/>
      <c r="DE38" s="194"/>
      <c r="DF38" s="194"/>
      <c r="DG38" s="194"/>
      <c r="DH38" s="194"/>
      <c r="DI38" s="194"/>
      <c r="DJ38" s="194"/>
      <c r="DK38" s="194"/>
      <c r="DL38" s="194"/>
      <c r="DM38" s="194"/>
      <c r="DN38" s="194"/>
      <c r="DO38" s="194"/>
      <c r="DP38" s="194"/>
      <c r="DQ38" s="194"/>
      <c r="DR38" s="194"/>
      <c r="DS38" s="194"/>
      <c r="DT38" s="194"/>
      <c r="DU38" s="194"/>
      <c r="DV38" s="194"/>
      <c r="DW38" s="194"/>
      <c r="DX38" s="194"/>
      <c r="DY38" s="194"/>
      <c r="DZ38" s="194"/>
      <c r="EA38" s="194"/>
      <c r="EB38" s="194"/>
      <c r="EC38" s="194"/>
      <c r="ED38" s="194"/>
      <c r="EE38" s="194"/>
      <c r="EF38" s="194"/>
      <c r="EG38" s="194"/>
      <c r="EH38" s="194"/>
      <c r="EI38" s="194"/>
      <c r="EJ38" s="194"/>
    </row>
    <row r="39" spans="1:140" s="197" customFormat="1" ht="17" customHeight="1" thickTop="1" thickBot="1">
      <c r="A39" s="260"/>
      <c r="B39" s="221" t="str">
        <f>'Vic Apr 2018'!F33</f>
        <v>Simply Energy</v>
      </c>
      <c r="C39" s="221" t="str">
        <f>'Vic Apr 2018'!G33</f>
        <v>Business Save</v>
      </c>
      <c r="D39" s="115">
        <f>365*'Vic Apr 2018'!H33/100</f>
        <v>341.96850000000001</v>
      </c>
      <c r="E39" s="113">
        <f>IF($C$5*'Vic Apr 2018'!AK33/'Vic Apr 2018'!AI33&gt;='Vic Apr 2018'!J33,('Vic Apr 2018'!J33*'Vic Apr 2018'!O33/100)*'Vic Apr 2018'!AI33,($C$5*'Vic Apr 2018'!AK33/'Vic Apr 2018'!AI33*'Vic Apr 2018'!O33/100)*'Vic Apr 2018'!AI33)</f>
        <v>290.76740000000001</v>
      </c>
      <c r="F39" s="114">
        <f>IF($C$5*'Vic Apr 2018'!AK33/'Vic Apr 2018'!AI33&lt;'Vic Apr 2018'!J33,0,IF($C$5*'Vic Apr 2018'!AK33/'Vic Apr 2018'!AI33&lt;='Vic Apr 2018'!K33,($C$5*'Vic Apr 2018'!AK33/'Vic Apr 2018'!AI33-'Vic Apr 2018'!J33)*('Vic Apr 2018'!P33/100)*'Vic Apr 2018'!AI33,('Vic Apr 2018'!K33-'Vic Apr 2018'!J33)*('Vic Apr 2018'!P33/100)*'Vic Apr 2018'!AI33))</f>
        <v>285.90100000000001</v>
      </c>
      <c r="G39" s="115">
        <f>IF($C$5*'Vic Apr 2018'!AK33/'Vic Apr 2018'!AI33&lt;'Vic Apr 2018'!K33,0,IF($C$5*'Vic Apr 2018'!AK33/'Vic Apr 2018'!AI33&lt;='Vic Apr 2018'!L33,($C$5*'Vic Apr 2018'!AK33/'Vic Apr 2018'!AI33-'Vic Apr 2018'!K33)*('Vic Apr 2018'!Q33/100)*'Vic Apr 2018'!AI33,('Vic Apr 2018'!L33-'Vic Apr 2018'!K33)*('Vic Apr 2018'!Q33/100)*'Vic Apr 2018'!AI33))</f>
        <v>120.5732</v>
      </c>
      <c r="H39" s="113">
        <f>IF($C$5*'Vic Apr 2018'!AK33/'Vic Apr 2018'!AI33&lt;'Vic Apr 2018'!L33,0,IF($C$5*'Vic Apr 2018'!AK33/'Vic Apr 2018'!AI33&lt;='Vic Apr 2018'!M33,($C$5*'Vic Apr 2018'!AK33/'Vic Apr 2018'!AI33-'Vic Apr 2018'!L33)*('Vic Apr 2018'!R33/100)*'Vic Apr 2018'!AI33,('Vic Apr 2018'!M33-'Vic Apr 2018'!L33)*('Vic Apr 2018'!R33/100)*'Vic Apr 2018'!AI33))</f>
        <v>0</v>
      </c>
      <c r="I39" s="115">
        <f>IF(($C$5*'Vic Apr 2018'!AK33/'Vic Apr 2018'!AI33&gt;'Vic Apr 2018'!M33),($C$5*'Vic Apr 2018'!AK33/'Vic Apr 2018'!AI33-'Vic Apr 2018'!M33)*'Vic Apr 2018'!S33/100*'Vic Apr 2018'!AI33,0)</f>
        <v>0</v>
      </c>
      <c r="J39" s="115">
        <f>IF($C$5*'Vic Apr 2018'!AL33/'Vic Apr 2018'!AJ33&gt;='Vic Apr 2018'!J33,('Vic Apr 2018'!J33*'Vic Apr 2018'!U33/100)*'Vic Apr 2018'!AJ33,($C$5*'Vic Apr 2018'!AL33/'Vic Apr 2018'!AJ33*'Vic Apr 2018'!U33/100)*'Vic Apr 2018'!AJ33)</f>
        <v>576.66840000000002</v>
      </c>
      <c r="K39" s="115">
        <f>IF($C$5*'Vic Apr 2018'!AL33/'Vic Apr 2018'!AJ33&lt;'Vic Apr 2018'!J33,0,IF($C$5*'Vic Apr 2018'!AL33/'Vic Apr 2018'!AJ33&lt;='Vic Apr 2018'!K33,($C$5*'Vic Apr 2018'!AL33/'Vic Apr 2018'!AJ33-'Vic Apr 2018'!J33)*('Vic Apr 2018'!V33/100)*'Vic Apr 2018'!AJ33,('Vic Apr 2018'!K33-'Vic Apr 2018'!J33)*('Vic Apr 2018'!V33/100)*'Vic Apr 2018'!AJ33))</f>
        <v>554.28296</v>
      </c>
      <c r="L39" s="115">
        <f>IF($C$5*'Vic Apr 2018'!AL33/'Vic Apr 2018'!AJ33&lt;'Vic Apr 2018'!K33,0,IF($C$5*'Vic Apr 2018'!AL33/'Vic Apr 2018'!AJ33&lt;='Vic Apr 2018'!L33,($C$5*'Vic Apr 2018'!AL33/'Vic Apr 2018'!AJ33-'Vic Apr 2018'!K33)*('Vic Apr 2018'!W33/100)*'Vic Apr 2018'!AJ33,('Vic Apr 2018'!L33-'Vic Apr 2018'!K33)*('Vic Apr 2018'!W33/100)*'Vic Apr 2018'!AJ33))</f>
        <v>403.11040000000008</v>
      </c>
      <c r="M39" s="115">
        <f>IF($C$5*'Vic Apr 2018'!AL33/'Vic Apr 2018'!AJ33&lt;'Vic Apr 2018'!L33,0,IF($C$5*'Vic Apr 2018'!AL33/'Vic Apr 2018'!AJ33&lt;='Vic Apr 2018'!M33,($C$5*'Vic Apr 2018'!AL33/'Vic Apr 2018'!AJ33-'Vic Apr 2018'!L33)*('Vic Apr 2018'!X33/100)*'Vic Apr 2018'!AJ33,('Vic Apr 2018'!M33-'Vic Apr 2018'!L33)*('Vic Apr 2018'!X33/100)*'Vic Apr 2018'!AJ33))</f>
        <v>0</v>
      </c>
      <c r="N39" s="115">
        <f>IF(($C$5*'Vic Apr 2018'!AL33/'Vic Apr 2018'!AJ33&gt;'Vic Apr 2018'!M33),($C$5*'Vic Apr 2018'!AL33/'Vic Apr 2018'!AJ33-'Vic Apr 2018'!M33)*'Vic Apr 2018'!Y33/100*'Vic Apr 2018'!AJ33,0)</f>
        <v>0</v>
      </c>
      <c r="O39" s="222">
        <f t="shared" si="0"/>
        <v>2573.2718600000003</v>
      </c>
      <c r="P39" s="223">
        <f>'Vic Apr 2018'!AM33</f>
        <v>0</v>
      </c>
      <c r="Q39" s="223">
        <f>'Vic Apr 2018'!AN33</f>
        <v>30</v>
      </c>
      <c r="R39" s="223">
        <f>'Vic Apr 2018'!AO33</f>
        <v>0</v>
      </c>
      <c r="S39" s="223">
        <f>'Vic Apr 2018'!AP33</f>
        <v>0</v>
      </c>
      <c r="T39" s="222">
        <f>(O39-(O39-D39)*Q39/100)</f>
        <v>1903.8808520000002</v>
      </c>
      <c r="U39" s="222">
        <f t="shared" si="5"/>
        <v>1903.8808520000002</v>
      </c>
      <c r="V39" s="222">
        <f t="shared" si="1"/>
        <v>2094.2689372000004</v>
      </c>
      <c r="W39" s="222">
        <f t="shared" si="1"/>
        <v>2094.2689372000004</v>
      </c>
      <c r="X39" s="224">
        <f>'Vic Apr 2018'!AW33</f>
        <v>0</v>
      </c>
      <c r="Y39" s="225" t="str">
        <f>'Vic Apr 2018'!AX33</f>
        <v>n</v>
      </c>
      <c r="Z39" s="168"/>
      <c r="AA39" s="168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  <c r="BI39" s="168"/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  <c r="CT39" s="196"/>
      <c r="CU39" s="196"/>
      <c r="CV39" s="196"/>
      <c r="CW39" s="196"/>
      <c r="CX39" s="196"/>
      <c r="CY39" s="196"/>
      <c r="CZ39" s="196"/>
      <c r="DA39" s="196"/>
      <c r="DB39" s="196"/>
      <c r="DC39" s="196"/>
      <c r="DD39" s="196"/>
      <c r="DE39" s="196"/>
      <c r="DF39" s="196"/>
      <c r="DG39" s="196"/>
      <c r="DH39" s="196"/>
      <c r="DI39" s="196"/>
      <c r="DJ39" s="196"/>
      <c r="DK39" s="196"/>
      <c r="DL39" s="196"/>
      <c r="DM39" s="196"/>
      <c r="DN39" s="196"/>
      <c r="DO39" s="196"/>
      <c r="DP39" s="196"/>
      <c r="DQ39" s="196"/>
      <c r="DR39" s="196"/>
      <c r="DS39" s="196"/>
      <c r="DT39" s="196"/>
      <c r="DU39" s="196"/>
      <c r="DV39" s="196"/>
      <c r="DW39" s="196"/>
      <c r="DX39" s="196"/>
      <c r="DY39" s="196"/>
      <c r="DZ39" s="196"/>
      <c r="EA39" s="196"/>
      <c r="EB39" s="196"/>
      <c r="EC39" s="196"/>
      <c r="ED39" s="196"/>
      <c r="EE39" s="196"/>
      <c r="EF39" s="196"/>
      <c r="EG39" s="196"/>
      <c r="EH39" s="196"/>
      <c r="EI39" s="196"/>
      <c r="EJ39" s="196"/>
    </row>
    <row r="40" spans="1:140" ht="17" customHeight="1" thickTop="1">
      <c r="A40" s="261" t="str">
        <f>'Vic Apr 2018'!D34</f>
        <v>Ausnet West</v>
      </c>
      <c r="B40" s="116" t="str">
        <f>'Vic Apr 2018'!F34</f>
        <v>AGL</v>
      </c>
      <c r="C40" s="116" t="str">
        <f>'Vic Apr 2018'!G34</f>
        <v>Business Savers</v>
      </c>
      <c r="D40" s="198">
        <f>365*'Vic Apr 2018'!H34/100</f>
        <v>357.7</v>
      </c>
      <c r="E40" s="199">
        <f>IF($C$5*'Vic Apr 2018'!AK34/'Vic Apr 2018'!AI34&gt;='Vic Apr 2018'!J34,('Vic Apr 2018'!J34*'Vic Apr 2018'!O34/100)*'Vic Apr 2018'!AI34,($C$5*'Vic Apr 2018'!AK34/'Vic Apr 2018'!AI34*'Vic Apr 2018'!O34/100)*'Vic Apr 2018'!AI34)</f>
        <v>264.00000000000006</v>
      </c>
      <c r="F40" s="200">
        <f>IF($C$5*'Vic Apr 2018'!AK34/'Vic Apr 2018'!AI34&lt;'Vic Apr 2018'!J34,0,IF($C$5*'Vic Apr 2018'!AK34/'Vic Apr 2018'!AI34&lt;='Vic Apr 2018'!K34,($C$5*'Vic Apr 2018'!AK34/'Vic Apr 2018'!AI34-'Vic Apr 2018'!J34)*('Vic Apr 2018'!P34/100)*'Vic Apr 2018'!AI34,('Vic Apr 2018'!K34-'Vic Apr 2018'!J34)*('Vic Apr 2018'!P34/100)*'Vic Apr 2018'!AI34))</f>
        <v>249.6</v>
      </c>
      <c r="G40" s="198">
        <f>IF($C$5*'Vic Apr 2018'!AK34/'Vic Apr 2018'!AI34&lt;'Vic Apr 2018'!K34,0,IF($C$5*'Vic Apr 2018'!AK34/'Vic Apr 2018'!AI34&lt;='Vic Apr 2018'!L34,($C$5*'Vic Apr 2018'!AK34/'Vic Apr 2018'!AI34-'Vic Apr 2018'!K34)*('Vic Apr 2018'!Q34/100)*'Vic Apr 2018'!AI34,('Vic Apr 2018'!L34-'Vic Apr 2018'!K34)*('Vic Apr 2018'!Q34/100)*'Vic Apr 2018'!AI34))</f>
        <v>183.80099999999999</v>
      </c>
      <c r="H40" s="199">
        <f>IF($C$5*'Vic Apr 2018'!AK34/'Vic Apr 2018'!AI34&lt;'Vic Apr 2018'!L34,0,IF($C$5*'Vic Apr 2018'!AK34/'Vic Apr 2018'!AI34&lt;='Vic Apr 2018'!M34,($C$5*'Vic Apr 2018'!AK34/'Vic Apr 2018'!AI34-'Vic Apr 2018'!L34)*('Vic Apr 2018'!R34/100)*'Vic Apr 2018'!AI34,('Vic Apr 2018'!M34-'Vic Apr 2018'!L34)*('Vic Apr 2018'!R34/100)*'Vic Apr 2018'!AI34))</f>
        <v>0</v>
      </c>
      <c r="I40" s="198">
        <f>IF(($C$5*'Vic Apr 2018'!AK34/'Vic Apr 2018'!AI34&gt;'Vic Apr 2018'!M34),($C$5*'Vic Apr 2018'!AK34/'Vic Apr 2018'!AI34-'Vic Apr 2018'!M34)*'Vic Apr 2018'!S34/100*'Vic Apr 2018'!AI34,0)</f>
        <v>0</v>
      </c>
      <c r="J40" s="198">
        <f>IF($C$5*'Vic Apr 2018'!AL34/'Vic Apr 2018'!AJ34&gt;='Vic Apr 2018'!J34,('Vic Apr 2018'!J34*'Vic Apr 2018'!U34/100)*'Vic Apr 2018'!AJ34,($C$5*'Vic Apr 2018'!AL34/'Vic Apr 2018'!AJ34*'Vic Apr 2018'!U34/100)*'Vic Apr 2018'!AJ34)</f>
        <v>511.2</v>
      </c>
      <c r="K40" s="198">
        <f>IF($C$5*'Vic Apr 2018'!AL34/'Vic Apr 2018'!AJ34&lt;'Vic Apr 2018'!J34,0,IF($C$5*'Vic Apr 2018'!AL34/'Vic Apr 2018'!AJ34&lt;='Vic Apr 2018'!K34,($C$5*'Vic Apr 2018'!AL34/'Vic Apr 2018'!AJ34-'Vic Apr 2018'!J34)*('Vic Apr 2018'!V34/100)*'Vic Apr 2018'!AJ34,('Vic Apr 2018'!K34-'Vic Apr 2018'!J34)*('Vic Apr 2018'!V34/100)*'Vic Apr 2018'!AJ34))</f>
        <v>494.40000000000003</v>
      </c>
      <c r="L40" s="198">
        <f>IF($C$5*'Vic Apr 2018'!AL34/'Vic Apr 2018'!AJ34&lt;'Vic Apr 2018'!K34,0,IF($C$5*'Vic Apr 2018'!AL34/'Vic Apr 2018'!AJ34&lt;='Vic Apr 2018'!L34,($C$5*'Vic Apr 2018'!AL34/'Vic Apr 2018'!AJ34-'Vic Apr 2018'!K34)*('Vic Apr 2018'!W34/100)*'Vic Apr 2018'!AJ34,('Vic Apr 2018'!L34-'Vic Apr 2018'!K34)*('Vic Apr 2018'!W34/100)*'Vic Apr 2018'!AJ34))</f>
        <v>354.53999999999996</v>
      </c>
      <c r="M40" s="198">
        <f>IF($C$5*'Vic Apr 2018'!AL34/'Vic Apr 2018'!AJ34&lt;'Vic Apr 2018'!L34,0,IF($C$5*'Vic Apr 2018'!AL34/'Vic Apr 2018'!AJ34&lt;='Vic Apr 2018'!M34,($C$5*'Vic Apr 2018'!AL34/'Vic Apr 2018'!AJ34-'Vic Apr 2018'!L34)*('Vic Apr 2018'!X34/100)*'Vic Apr 2018'!AJ34,('Vic Apr 2018'!M34-'Vic Apr 2018'!L34)*('Vic Apr 2018'!X34/100)*'Vic Apr 2018'!AJ34))</f>
        <v>0</v>
      </c>
      <c r="N40" s="198">
        <f>IF(($C$5*'Vic Apr 2018'!AL34/'Vic Apr 2018'!AJ34&gt;'Vic Apr 2018'!M34),($C$5*'Vic Apr 2018'!AL34/'Vic Apr 2018'!AJ34-'Vic Apr 2018'!M34)*'Vic Apr 2018'!Y34/100*'Vic Apr 2018'!AJ34,0)</f>
        <v>0</v>
      </c>
      <c r="O40" s="201">
        <f t="shared" si="0"/>
        <v>2415.241</v>
      </c>
      <c r="P40" s="202">
        <f>'Vic Apr 2018'!AM34</f>
        <v>0</v>
      </c>
      <c r="Q40" s="202">
        <f>'Vic Apr 2018'!AN34</f>
        <v>15</v>
      </c>
      <c r="R40" s="202">
        <f>'Vic Apr 2018'!AO34</f>
        <v>0</v>
      </c>
      <c r="S40" s="202">
        <f>'Vic Apr 2018'!AP34</f>
        <v>0</v>
      </c>
      <c r="T40" s="201">
        <f>(O40-(O40-D40)*Q40/100)</f>
        <v>2106.6098499999998</v>
      </c>
      <c r="U40" s="201">
        <f t="shared" si="5"/>
        <v>2106.6098499999998</v>
      </c>
      <c r="V40" s="201">
        <f t="shared" si="1"/>
        <v>2317.2708349999998</v>
      </c>
      <c r="W40" s="201">
        <f t="shared" si="1"/>
        <v>2317.2708349999998</v>
      </c>
      <c r="X40" s="203">
        <f>'Vic Apr 2018'!AW34</f>
        <v>0</v>
      </c>
      <c r="Y40" s="204" t="str">
        <f>'Vic Apr 2018'!AX34</f>
        <v>n</v>
      </c>
      <c r="CI40" s="193"/>
      <c r="CJ40" s="193"/>
      <c r="CK40" s="193"/>
      <c r="CL40" s="193"/>
      <c r="CM40" s="193"/>
      <c r="CN40" s="193"/>
      <c r="CO40" s="193"/>
      <c r="CP40" s="193"/>
      <c r="CQ40" s="193"/>
      <c r="CR40" s="193"/>
      <c r="CS40" s="193"/>
      <c r="CT40" s="193"/>
      <c r="CU40" s="193"/>
      <c r="CV40" s="193"/>
      <c r="CW40" s="193"/>
      <c r="CX40" s="193"/>
      <c r="CY40" s="193"/>
      <c r="CZ40" s="193"/>
      <c r="DA40" s="193"/>
      <c r="DB40" s="193"/>
      <c r="DC40" s="193"/>
      <c r="DD40" s="193"/>
      <c r="DE40" s="193"/>
      <c r="DF40" s="193"/>
      <c r="DG40" s="193"/>
      <c r="DH40" s="193"/>
      <c r="DI40" s="193"/>
      <c r="DJ40" s="193"/>
      <c r="DK40" s="193"/>
      <c r="DL40" s="193"/>
      <c r="DM40" s="193"/>
      <c r="DN40" s="193"/>
      <c r="DO40" s="193"/>
      <c r="DP40" s="193"/>
      <c r="DQ40" s="193"/>
      <c r="DR40" s="193"/>
      <c r="DS40" s="193"/>
      <c r="DT40" s="193"/>
      <c r="DU40" s="193"/>
      <c r="DV40" s="193"/>
      <c r="DW40" s="193"/>
      <c r="DX40" s="193"/>
      <c r="DY40" s="193"/>
      <c r="DZ40" s="193"/>
      <c r="EA40" s="193"/>
      <c r="EB40" s="193"/>
      <c r="EC40" s="193"/>
      <c r="ED40" s="193"/>
      <c r="EE40" s="193"/>
      <c r="EF40" s="193"/>
      <c r="EG40" s="193"/>
      <c r="EH40" s="193"/>
      <c r="EI40" s="193"/>
      <c r="EJ40" s="193"/>
    </row>
    <row r="41" spans="1:140" ht="17" customHeight="1">
      <c r="A41" s="259"/>
      <c r="B41" s="116" t="str">
        <f>'Vic Apr 2018'!F35</f>
        <v>Click Energy</v>
      </c>
      <c r="C41" s="116" t="str">
        <f>'Vic Apr 2018'!G35</f>
        <v>Business Prime Gas</v>
      </c>
      <c r="D41" s="198">
        <f>365*'Vic Apr 2018'!H35/100</f>
        <v>390.98800000000006</v>
      </c>
      <c r="E41" s="199">
        <f>IF($C$5*'Vic Apr 2018'!AK35/'Vic Apr 2018'!AI35&gt;='Vic Apr 2018'!J35,('Vic Apr 2018'!J35*'Vic Apr 2018'!O35/100)*'Vic Apr 2018'!AI35,($C$5*'Vic Apr 2018'!AK35/'Vic Apr 2018'!AI35*'Vic Apr 2018'!O35/100)*'Vic Apr 2018'!AI35)</f>
        <v>275.76</v>
      </c>
      <c r="F41" s="200">
        <f>IF($C$5*'Vic Apr 2018'!AK35/'Vic Apr 2018'!AI35&lt;'Vic Apr 2018'!J35,0,IF($C$5*'Vic Apr 2018'!AK35/'Vic Apr 2018'!AI35&lt;='Vic Apr 2018'!K35,($C$5*'Vic Apr 2018'!AK35/'Vic Apr 2018'!AI35-'Vic Apr 2018'!J35)*('Vic Apr 2018'!P35/100)*'Vic Apr 2018'!AI35,('Vic Apr 2018'!K35-'Vic Apr 2018'!J35)*('Vic Apr 2018'!P35/100)*'Vic Apr 2018'!AI35))</f>
        <v>269.52</v>
      </c>
      <c r="G41" s="198">
        <f>IF($C$5*'Vic Apr 2018'!AK35/'Vic Apr 2018'!AI35&lt;'Vic Apr 2018'!K35,0,IF($C$5*'Vic Apr 2018'!AK35/'Vic Apr 2018'!AI35&lt;='Vic Apr 2018'!L35,($C$5*'Vic Apr 2018'!AK35/'Vic Apr 2018'!AI35-'Vic Apr 2018'!K35)*('Vic Apr 2018'!Q35/100)*'Vic Apr 2018'!AI35,('Vic Apr 2018'!L35-'Vic Apr 2018'!K35)*('Vic Apr 2018'!Q35/100)*'Vic Apr 2018'!AI35))</f>
        <v>199.84859999999998</v>
      </c>
      <c r="H41" s="199">
        <f>IF($C$5*'Vic Apr 2018'!AK35/'Vic Apr 2018'!AI35&lt;'Vic Apr 2018'!L35,0,IF($C$5*'Vic Apr 2018'!AK35/'Vic Apr 2018'!AI35&lt;='Vic Apr 2018'!M35,($C$5*'Vic Apr 2018'!AK35/'Vic Apr 2018'!AI35-'Vic Apr 2018'!L35)*('Vic Apr 2018'!R35/100)*'Vic Apr 2018'!AI35,('Vic Apr 2018'!M35-'Vic Apr 2018'!L35)*('Vic Apr 2018'!R35/100)*'Vic Apr 2018'!AI35))</f>
        <v>0</v>
      </c>
      <c r="I41" s="198">
        <f>IF(($C$5*'Vic Apr 2018'!AK35/'Vic Apr 2018'!AI35&gt;'Vic Apr 2018'!M35),($C$5*'Vic Apr 2018'!AK35/'Vic Apr 2018'!AI35-'Vic Apr 2018'!M35)*'Vic Apr 2018'!S35/100*'Vic Apr 2018'!AI35,0)</f>
        <v>0</v>
      </c>
      <c r="J41" s="198">
        <f>IF($C$5*'Vic Apr 2018'!AL35/'Vic Apr 2018'!AJ35&gt;='Vic Apr 2018'!J35,('Vic Apr 2018'!J35*'Vic Apr 2018'!U35/100)*'Vic Apr 2018'!AJ35,($C$5*'Vic Apr 2018'!AL35/'Vic Apr 2018'!AJ35*'Vic Apr 2018'!U35/100)*'Vic Apr 2018'!AJ35)</f>
        <v>514.08000000000004</v>
      </c>
      <c r="K41" s="198">
        <f>IF($C$5*'Vic Apr 2018'!AL35/'Vic Apr 2018'!AJ35&lt;'Vic Apr 2018'!J35,0,IF($C$5*'Vic Apr 2018'!AL35/'Vic Apr 2018'!AJ35&lt;='Vic Apr 2018'!K35,($C$5*'Vic Apr 2018'!AL35/'Vic Apr 2018'!AJ35-'Vic Apr 2018'!J35)*('Vic Apr 2018'!V35/100)*'Vic Apr 2018'!AJ35,('Vic Apr 2018'!K35-'Vic Apr 2018'!J35)*('Vic Apr 2018'!V35/100)*'Vic Apr 2018'!AJ35))</f>
        <v>501.59999999999997</v>
      </c>
      <c r="L41" s="198">
        <f>IF($C$5*'Vic Apr 2018'!AL35/'Vic Apr 2018'!AJ35&lt;'Vic Apr 2018'!K35,0,IF($C$5*'Vic Apr 2018'!AL35/'Vic Apr 2018'!AJ35&lt;='Vic Apr 2018'!L35,($C$5*'Vic Apr 2018'!AL35/'Vic Apr 2018'!AJ35-'Vic Apr 2018'!K35)*('Vic Apr 2018'!W35/100)*'Vic Apr 2018'!AJ35,('Vic Apr 2018'!L35-'Vic Apr 2018'!K35)*('Vic Apr 2018'!W35/100)*'Vic Apr 2018'!AJ35))</f>
        <v>380.29079999999999</v>
      </c>
      <c r="M41" s="198">
        <f>IF($C$5*'Vic Apr 2018'!AL35/'Vic Apr 2018'!AJ35&lt;'Vic Apr 2018'!L35,0,IF($C$5*'Vic Apr 2018'!AL35/'Vic Apr 2018'!AJ35&lt;='Vic Apr 2018'!M35,($C$5*'Vic Apr 2018'!AL35/'Vic Apr 2018'!AJ35-'Vic Apr 2018'!L35)*('Vic Apr 2018'!X35/100)*'Vic Apr 2018'!AJ35,('Vic Apr 2018'!M35-'Vic Apr 2018'!L35)*('Vic Apr 2018'!X35/100)*'Vic Apr 2018'!AJ35))</f>
        <v>0</v>
      </c>
      <c r="N41" s="198">
        <f>IF(($C$5*'Vic Apr 2018'!AL35/'Vic Apr 2018'!AJ35&gt;'Vic Apr 2018'!M35),($C$5*'Vic Apr 2018'!AL35/'Vic Apr 2018'!AJ35-'Vic Apr 2018'!M35)*'Vic Apr 2018'!Y35/100*'Vic Apr 2018'!AJ35,0)</f>
        <v>0</v>
      </c>
      <c r="O41" s="201">
        <f t="shared" si="0"/>
        <v>2532.0874000000003</v>
      </c>
      <c r="P41" s="202">
        <f>'Vic Apr 2018'!AM35</f>
        <v>0</v>
      </c>
      <c r="Q41" s="202">
        <f>'Vic Apr 2018'!AN35</f>
        <v>0</v>
      </c>
      <c r="R41" s="202">
        <f>'Vic Apr 2018'!AO35</f>
        <v>10</v>
      </c>
      <c r="S41" s="202">
        <f>'Vic Apr 2018'!AP35</f>
        <v>0</v>
      </c>
      <c r="T41" s="201">
        <f>O41</f>
        <v>2532.0874000000003</v>
      </c>
      <c r="U41" s="201">
        <f>T41-(T41*R41/100)</f>
        <v>2278.8786600000003</v>
      </c>
      <c r="V41" s="201">
        <f t="shared" si="1"/>
        <v>2785.2961400000004</v>
      </c>
      <c r="W41" s="201">
        <f t="shared" si="1"/>
        <v>2506.7665260000003</v>
      </c>
      <c r="X41" s="203">
        <f>'Vic Apr 2018'!AW35</f>
        <v>0</v>
      </c>
      <c r="Y41" s="204" t="str">
        <f>'Vic Apr 2018'!AX35</f>
        <v>n</v>
      </c>
      <c r="CI41" s="193"/>
      <c r="CJ41" s="193"/>
      <c r="CK41" s="193"/>
      <c r="CL41" s="193"/>
      <c r="CM41" s="193"/>
      <c r="CN41" s="193"/>
      <c r="CO41" s="193"/>
      <c r="CP41" s="193"/>
      <c r="CQ41" s="193"/>
      <c r="CR41" s="193"/>
      <c r="CS41" s="193"/>
      <c r="CT41" s="193"/>
      <c r="CU41" s="193"/>
      <c r="CV41" s="193"/>
      <c r="CW41" s="193"/>
      <c r="CX41" s="193"/>
      <c r="CY41" s="193"/>
      <c r="CZ41" s="193"/>
      <c r="DA41" s="193"/>
      <c r="DB41" s="193"/>
      <c r="DC41" s="193"/>
      <c r="DD41" s="193"/>
      <c r="DE41" s="193"/>
      <c r="DF41" s="193"/>
      <c r="DG41" s="193"/>
      <c r="DH41" s="193"/>
      <c r="DI41" s="193"/>
      <c r="DJ41" s="193"/>
      <c r="DK41" s="193"/>
      <c r="DL41" s="193"/>
      <c r="DM41" s="193"/>
      <c r="DN41" s="193"/>
      <c r="DO41" s="193"/>
      <c r="DP41" s="193"/>
      <c r="DQ41" s="193"/>
      <c r="DR41" s="193"/>
      <c r="DS41" s="193"/>
      <c r="DT41" s="193"/>
      <c r="DU41" s="193"/>
      <c r="DV41" s="193"/>
      <c r="DW41" s="193"/>
      <c r="DX41" s="193"/>
      <c r="DY41" s="193"/>
      <c r="DZ41" s="193"/>
      <c r="EA41" s="193"/>
      <c r="EB41" s="193"/>
      <c r="EC41" s="193"/>
      <c r="ED41" s="193"/>
      <c r="EE41" s="193"/>
      <c r="EF41" s="193"/>
      <c r="EG41" s="193"/>
      <c r="EH41" s="193"/>
      <c r="EI41" s="193"/>
      <c r="EJ41" s="193"/>
    </row>
    <row r="42" spans="1:140" ht="17" customHeight="1">
      <c r="A42" s="259"/>
      <c r="B42" s="116" t="str">
        <f>'Vic Apr 2018'!F36</f>
        <v>Covau</v>
      </c>
      <c r="C42" s="116" t="str">
        <f>'Vic Apr 2018'!G36</f>
        <v>Market offer</v>
      </c>
      <c r="D42" s="198">
        <f>365*'Vic Apr 2018'!H36/100</f>
        <v>328.5</v>
      </c>
      <c r="E42" s="199">
        <f>IF($C$5*'Vic Apr 2018'!AK36/'Vic Apr 2018'!AI36&gt;='Vic Apr 2018'!J36,('Vic Apr 2018'!J36*'Vic Apr 2018'!O36/100)*'Vic Apr 2018'!AI36,($C$5*'Vic Apr 2018'!AK36/'Vic Apr 2018'!AI36*'Vic Apr 2018'!O36/100)*'Vic Apr 2018'!AI36)</f>
        <v>396.00000000000011</v>
      </c>
      <c r="F42" s="200">
        <f>IF($C$5*'Vic Apr 2018'!AK36/'Vic Apr 2018'!AI36&lt;'Vic Apr 2018'!J36,0,IF($C$5*'Vic Apr 2018'!AK36/'Vic Apr 2018'!AI36&lt;='Vic Apr 2018'!K36,($C$5*'Vic Apr 2018'!AK36/'Vic Apr 2018'!AI36-'Vic Apr 2018'!J36)*('Vic Apr 2018'!P36/100)*'Vic Apr 2018'!AI36,('Vic Apr 2018'!K36-'Vic Apr 2018'!J36)*('Vic Apr 2018'!P36/100)*'Vic Apr 2018'!AI36))</f>
        <v>385.20000000000005</v>
      </c>
      <c r="G42" s="198">
        <f>IF($C$5*'Vic Apr 2018'!AK36/'Vic Apr 2018'!AI36&lt;'Vic Apr 2018'!K36,0,IF($C$5*'Vic Apr 2018'!AK36/'Vic Apr 2018'!AI36&lt;='Vic Apr 2018'!L36,($C$5*'Vic Apr 2018'!AK36/'Vic Apr 2018'!AI36-'Vic Apr 2018'!K36)*('Vic Apr 2018'!Q36/100)*'Vic Apr 2018'!AI36,('Vic Apr 2018'!L36-'Vic Apr 2018'!K36)*('Vic Apr 2018'!Q36/100)*'Vic Apr 2018'!AI36))</f>
        <v>282.80000000000007</v>
      </c>
      <c r="H42" s="199">
        <f>IF($C$5*'Vic Apr 2018'!AK36/'Vic Apr 2018'!AI36&lt;'Vic Apr 2018'!L36,0,IF($C$5*'Vic Apr 2018'!AK36/'Vic Apr 2018'!AI36&lt;='Vic Apr 2018'!M36,($C$5*'Vic Apr 2018'!AK36/'Vic Apr 2018'!AI36-'Vic Apr 2018'!L36)*('Vic Apr 2018'!R36/100)*'Vic Apr 2018'!AI36,('Vic Apr 2018'!M36-'Vic Apr 2018'!L36)*('Vic Apr 2018'!R36/100)*'Vic Apr 2018'!AI36))</f>
        <v>0</v>
      </c>
      <c r="I42" s="198">
        <f>IF(($C$5*'Vic Apr 2018'!AK36/'Vic Apr 2018'!AI36&gt;'Vic Apr 2018'!M36),($C$5*'Vic Apr 2018'!AK36/'Vic Apr 2018'!AI36-'Vic Apr 2018'!M36)*'Vic Apr 2018'!S36/100*'Vic Apr 2018'!AI36,0)</f>
        <v>0</v>
      </c>
      <c r="J42" s="198">
        <f>IF($C$5*'Vic Apr 2018'!AL36/'Vic Apr 2018'!AJ36&gt;='Vic Apr 2018'!J36,('Vic Apr 2018'!J36*'Vic Apr 2018'!U36/100)*'Vic Apr 2018'!AJ36,($C$5*'Vic Apr 2018'!AL36/'Vic Apr 2018'!AJ36*'Vic Apr 2018'!U36/100)*'Vic Apr 2018'!AJ36)</f>
        <v>396.00000000000011</v>
      </c>
      <c r="K42" s="198">
        <f>IF($C$5*'Vic Apr 2018'!AL36/'Vic Apr 2018'!AJ36&lt;'Vic Apr 2018'!J36,0,IF($C$5*'Vic Apr 2018'!AL36/'Vic Apr 2018'!AJ36&lt;='Vic Apr 2018'!K36,($C$5*'Vic Apr 2018'!AL36/'Vic Apr 2018'!AJ36-'Vic Apr 2018'!J36)*('Vic Apr 2018'!V36/100)*'Vic Apr 2018'!AJ36,('Vic Apr 2018'!K36-'Vic Apr 2018'!J36)*('Vic Apr 2018'!V36/100)*'Vic Apr 2018'!AJ36))</f>
        <v>368.99999999999994</v>
      </c>
      <c r="L42" s="198">
        <f>IF($C$5*'Vic Apr 2018'!AL36/'Vic Apr 2018'!AJ36&lt;'Vic Apr 2018'!K36,0,IF($C$5*'Vic Apr 2018'!AL36/'Vic Apr 2018'!AJ36&lt;='Vic Apr 2018'!L36,($C$5*'Vic Apr 2018'!AL36/'Vic Apr 2018'!AJ36-'Vic Apr 2018'!K36)*('Vic Apr 2018'!W36/100)*'Vic Apr 2018'!AJ36,('Vic Apr 2018'!L36-'Vic Apr 2018'!K36)*('Vic Apr 2018'!W36/100)*'Vic Apr 2018'!AJ36))</f>
        <v>266.00000000000006</v>
      </c>
      <c r="M42" s="198">
        <f>IF($C$5*'Vic Apr 2018'!AL36/'Vic Apr 2018'!AJ36&lt;'Vic Apr 2018'!L36,0,IF($C$5*'Vic Apr 2018'!AL36/'Vic Apr 2018'!AJ36&lt;='Vic Apr 2018'!M36,($C$5*'Vic Apr 2018'!AL36/'Vic Apr 2018'!AJ36-'Vic Apr 2018'!L36)*('Vic Apr 2018'!X36/100)*'Vic Apr 2018'!AJ36,('Vic Apr 2018'!M36-'Vic Apr 2018'!L36)*('Vic Apr 2018'!X36/100)*'Vic Apr 2018'!AJ36))</f>
        <v>0</v>
      </c>
      <c r="N42" s="198">
        <f>IF(($C$5*'Vic Apr 2018'!AL36/'Vic Apr 2018'!AJ36&gt;'Vic Apr 2018'!M36),($C$5*'Vic Apr 2018'!AL36/'Vic Apr 2018'!AJ36-'Vic Apr 2018'!M36)*'Vic Apr 2018'!Y36/100*'Vic Apr 2018'!AJ36,0)</f>
        <v>0</v>
      </c>
      <c r="O42" s="201">
        <f t="shared" si="0"/>
        <v>2423.5000000000005</v>
      </c>
      <c r="P42" s="202">
        <f>'Vic Apr 2018'!AM36</f>
        <v>0</v>
      </c>
      <c r="Q42" s="202">
        <f>'Vic Apr 2018'!AN36</f>
        <v>0</v>
      </c>
      <c r="R42" s="202">
        <f>'Vic Apr 2018'!AO36</f>
        <v>0</v>
      </c>
      <c r="S42" s="202">
        <f>'Vic Apr 2018'!AP36</f>
        <v>20</v>
      </c>
      <c r="T42" s="201">
        <f>O42</f>
        <v>2423.5000000000005</v>
      </c>
      <c r="U42" s="201">
        <f>(T42-(T42-D42)*S42/100)</f>
        <v>2004.5000000000005</v>
      </c>
      <c r="V42" s="201">
        <f t="shared" si="1"/>
        <v>2665.8500000000008</v>
      </c>
      <c r="W42" s="201">
        <f t="shared" si="1"/>
        <v>2204.9500000000007</v>
      </c>
      <c r="X42" s="203">
        <f>'Vic Apr 2018'!AW36</f>
        <v>0</v>
      </c>
      <c r="Y42" s="204" t="str">
        <f>'Vic Apr 2018'!AX36</f>
        <v>n</v>
      </c>
      <c r="CI42" s="193"/>
      <c r="CJ42" s="193"/>
      <c r="CK42" s="193"/>
      <c r="CL42" s="193"/>
      <c r="CM42" s="193"/>
      <c r="CN42" s="193"/>
      <c r="CO42" s="193"/>
      <c r="CP42" s="193"/>
      <c r="CQ42" s="193"/>
      <c r="CR42" s="193"/>
      <c r="CS42" s="193"/>
      <c r="CT42" s="193"/>
      <c r="CU42" s="193"/>
      <c r="CV42" s="193"/>
      <c r="CW42" s="193"/>
      <c r="CX42" s="193"/>
      <c r="CY42" s="193"/>
      <c r="CZ42" s="193"/>
      <c r="DA42" s="193"/>
      <c r="DB42" s="193"/>
      <c r="DC42" s="193"/>
      <c r="DD42" s="193"/>
      <c r="DE42" s="193"/>
      <c r="DF42" s="193"/>
      <c r="DG42" s="193"/>
      <c r="DH42" s="193"/>
      <c r="DI42" s="193"/>
      <c r="DJ42" s="193"/>
      <c r="DK42" s="193"/>
      <c r="DL42" s="193"/>
      <c r="DM42" s="193"/>
      <c r="DN42" s="193"/>
      <c r="DO42" s="193"/>
      <c r="DP42" s="193"/>
      <c r="DQ42" s="193"/>
      <c r="DR42" s="193"/>
      <c r="DS42" s="193"/>
      <c r="DT42" s="193"/>
      <c r="DU42" s="193"/>
      <c r="DV42" s="193"/>
      <c r="DW42" s="193"/>
      <c r="DX42" s="193"/>
      <c r="DY42" s="193"/>
      <c r="DZ42" s="193"/>
      <c r="EA42" s="193"/>
      <c r="EB42" s="193"/>
      <c r="EC42" s="193"/>
      <c r="ED42" s="193"/>
      <c r="EE42" s="193"/>
      <c r="EF42" s="193"/>
      <c r="EG42" s="193"/>
      <c r="EH42" s="193"/>
      <c r="EI42" s="193"/>
      <c r="EJ42" s="193"/>
    </row>
    <row r="43" spans="1:140" ht="17" customHeight="1">
      <c r="A43" s="259"/>
      <c r="B43" s="116" t="str">
        <f>'Vic Apr 2018'!F37</f>
        <v>EnergyAustralia</v>
      </c>
      <c r="C43" s="116" t="str">
        <f>'Vic Apr 2018'!G37</f>
        <v>Everyday Saver Business</v>
      </c>
      <c r="D43" s="198">
        <f>365*'Vic Apr 2018'!H37/100</f>
        <v>419.75</v>
      </c>
      <c r="E43" s="199">
        <f>IF($C$5*'Vic Apr 2018'!AK37/'Vic Apr 2018'!AI37&gt;='Vic Apr 2018'!J37,('Vic Apr 2018'!J37*'Vic Apr 2018'!O37/100)*'Vic Apr 2018'!AI37,($C$5*'Vic Apr 2018'!AK37/'Vic Apr 2018'!AI37*'Vic Apr 2018'!O37/100)*'Vic Apr 2018'!AI37)</f>
        <v>283.2</v>
      </c>
      <c r="F43" s="200">
        <f>IF($C$5*'Vic Apr 2018'!AK37/'Vic Apr 2018'!AI37&lt;'Vic Apr 2018'!J37,0,IF($C$5*'Vic Apr 2018'!AK37/'Vic Apr 2018'!AI37&lt;='Vic Apr 2018'!K37,($C$5*'Vic Apr 2018'!AK37/'Vic Apr 2018'!AI37-'Vic Apr 2018'!J37)*('Vic Apr 2018'!P37/100)*'Vic Apr 2018'!AI37,('Vic Apr 2018'!K37-'Vic Apr 2018'!J37)*('Vic Apr 2018'!P37/100)*'Vic Apr 2018'!AI37))</f>
        <v>268.8</v>
      </c>
      <c r="G43" s="198">
        <f>IF($C$5*'Vic Apr 2018'!AK37/'Vic Apr 2018'!AI37&lt;'Vic Apr 2018'!K37,0,IF($C$5*'Vic Apr 2018'!AK37/'Vic Apr 2018'!AI37&lt;='Vic Apr 2018'!L37,($C$5*'Vic Apr 2018'!AK37/'Vic Apr 2018'!AI37-'Vic Apr 2018'!K37)*('Vic Apr 2018'!Q37/100)*'Vic Apr 2018'!AI37,('Vic Apr 2018'!L37-'Vic Apr 2018'!K37)*('Vic Apr 2018'!Q37/100)*'Vic Apr 2018'!AI37))</f>
        <v>182.86799999999999</v>
      </c>
      <c r="H43" s="199">
        <f>IF($C$5*'Vic Apr 2018'!AK37/'Vic Apr 2018'!AI37&lt;'Vic Apr 2018'!L37,0,IF($C$5*'Vic Apr 2018'!AK37/'Vic Apr 2018'!AI37&lt;='Vic Apr 2018'!M37,($C$5*'Vic Apr 2018'!AK37/'Vic Apr 2018'!AI37-'Vic Apr 2018'!L37)*('Vic Apr 2018'!R37/100)*'Vic Apr 2018'!AI37,('Vic Apr 2018'!M37-'Vic Apr 2018'!L37)*('Vic Apr 2018'!R37/100)*'Vic Apr 2018'!AI37))</f>
        <v>0</v>
      </c>
      <c r="I43" s="198">
        <f>IF(($C$5*'Vic Apr 2018'!AK37/'Vic Apr 2018'!AI37&gt;'Vic Apr 2018'!M37),($C$5*'Vic Apr 2018'!AK37/'Vic Apr 2018'!AI37-'Vic Apr 2018'!M37)*'Vic Apr 2018'!S37/100*'Vic Apr 2018'!AI37,0)</f>
        <v>0</v>
      </c>
      <c r="J43" s="198">
        <f>IF($C$5*'Vic Apr 2018'!AL37/'Vic Apr 2018'!AJ37&gt;='Vic Apr 2018'!J37,('Vic Apr 2018'!J37*'Vic Apr 2018'!U37/100)*'Vic Apr 2018'!AJ37,($C$5*'Vic Apr 2018'!AL37/'Vic Apr 2018'!AJ37*'Vic Apr 2018'!U37/100)*'Vic Apr 2018'!AJ37)</f>
        <v>468</v>
      </c>
      <c r="K43" s="198">
        <f>IF($C$5*'Vic Apr 2018'!AL37/'Vic Apr 2018'!AJ37&lt;'Vic Apr 2018'!J37,0,IF($C$5*'Vic Apr 2018'!AL37/'Vic Apr 2018'!AJ37&lt;='Vic Apr 2018'!K37,($C$5*'Vic Apr 2018'!AL37/'Vic Apr 2018'!AJ37-'Vic Apr 2018'!J37)*('Vic Apr 2018'!V37/100)*'Vic Apr 2018'!AJ37,('Vic Apr 2018'!K37-'Vic Apr 2018'!J37)*('Vic Apr 2018'!V37/100)*'Vic Apr 2018'!AJ37))</f>
        <v>453.6</v>
      </c>
      <c r="L43" s="198">
        <f>IF($C$5*'Vic Apr 2018'!AL37/'Vic Apr 2018'!AJ37&lt;'Vic Apr 2018'!K37,0,IF($C$5*'Vic Apr 2018'!AL37/'Vic Apr 2018'!AJ37&lt;='Vic Apr 2018'!L37,($C$5*'Vic Apr 2018'!AL37/'Vic Apr 2018'!AJ37-'Vic Apr 2018'!K37)*('Vic Apr 2018'!W37/100)*'Vic Apr 2018'!AJ37,('Vic Apr 2018'!L37-'Vic Apr 2018'!K37)*('Vic Apr 2018'!W37/100)*'Vic Apr 2018'!AJ37))</f>
        <v>328.416</v>
      </c>
      <c r="M43" s="198">
        <f>IF($C$5*'Vic Apr 2018'!AL37/'Vic Apr 2018'!AJ37&lt;'Vic Apr 2018'!L37,0,IF($C$5*'Vic Apr 2018'!AL37/'Vic Apr 2018'!AJ37&lt;='Vic Apr 2018'!M37,($C$5*'Vic Apr 2018'!AL37/'Vic Apr 2018'!AJ37-'Vic Apr 2018'!L37)*('Vic Apr 2018'!X37/100)*'Vic Apr 2018'!AJ37,('Vic Apr 2018'!M37-'Vic Apr 2018'!L37)*('Vic Apr 2018'!X37/100)*'Vic Apr 2018'!AJ37))</f>
        <v>0</v>
      </c>
      <c r="N43" s="198">
        <f>IF(($C$5*'Vic Apr 2018'!AL37/'Vic Apr 2018'!AJ37&gt;'Vic Apr 2018'!M37),($C$5*'Vic Apr 2018'!AL37/'Vic Apr 2018'!AJ37-'Vic Apr 2018'!M37)*'Vic Apr 2018'!Y37/100*'Vic Apr 2018'!AJ37,0)</f>
        <v>0</v>
      </c>
      <c r="O43" s="201">
        <f t="shared" si="0"/>
        <v>2404.634</v>
      </c>
      <c r="P43" s="202">
        <f>'Vic Apr 2018'!AM37</f>
        <v>0</v>
      </c>
      <c r="Q43" s="202">
        <f>'Vic Apr 2018'!AN37</f>
        <v>20</v>
      </c>
      <c r="R43" s="202">
        <f>'Vic Apr 2018'!AO37</f>
        <v>0</v>
      </c>
      <c r="S43" s="202">
        <f>'Vic Apr 2018'!AP37</f>
        <v>0</v>
      </c>
      <c r="T43" s="201">
        <f>(O43-(O43-D43)*Q43/100)</f>
        <v>2007.6572000000001</v>
      </c>
      <c r="U43" s="201">
        <f t="shared" ref="U43:U48" si="6">T43</f>
        <v>2007.6572000000001</v>
      </c>
      <c r="V43" s="201">
        <f t="shared" si="1"/>
        <v>2208.4229200000004</v>
      </c>
      <c r="W43" s="201">
        <f t="shared" si="1"/>
        <v>2208.4229200000004</v>
      </c>
      <c r="X43" s="203">
        <f>'Vic Apr 2018'!AW37</f>
        <v>24</v>
      </c>
      <c r="Y43" s="204" t="str">
        <f>'Vic Apr 2018'!AX37</f>
        <v>y</v>
      </c>
      <c r="CI43" s="193"/>
      <c r="CJ43" s="193"/>
      <c r="CK43" s="193"/>
      <c r="CL43" s="193"/>
      <c r="CM43" s="193"/>
      <c r="CN43" s="193"/>
      <c r="CO43" s="193"/>
      <c r="CP43" s="193"/>
      <c r="CQ43" s="193"/>
      <c r="CR43" s="193"/>
      <c r="CS43" s="193"/>
      <c r="CT43" s="193"/>
      <c r="CU43" s="193"/>
      <c r="CV43" s="193"/>
      <c r="CW43" s="193"/>
      <c r="CX43" s="193"/>
      <c r="CY43" s="193"/>
      <c r="CZ43" s="193"/>
      <c r="DA43" s="193"/>
      <c r="DB43" s="193"/>
      <c r="DC43" s="193"/>
      <c r="DD43" s="193"/>
      <c r="DE43" s="193"/>
      <c r="DF43" s="193"/>
      <c r="DG43" s="193"/>
      <c r="DH43" s="193"/>
      <c r="DI43" s="193"/>
      <c r="DJ43" s="193"/>
      <c r="DK43" s="193"/>
      <c r="DL43" s="193"/>
      <c r="DM43" s="193"/>
      <c r="DN43" s="193"/>
      <c r="DO43" s="193"/>
      <c r="DP43" s="193"/>
      <c r="DQ43" s="193"/>
      <c r="DR43" s="193"/>
      <c r="DS43" s="193"/>
      <c r="DT43" s="193"/>
      <c r="DU43" s="193"/>
      <c r="DV43" s="193"/>
      <c r="DW43" s="193"/>
      <c r="DX43" s="193"/>
      <c r="DY43" s="193"/>
      <c r="DZ43" s="193"/>
      <c r="EA43" s="193"/>
      <c r="EB43" s="193"/>
      <c r="EC43" s="193"/>
      <c r="ED43" s="193"/>
      <c r="EE43" s="193"/>
      <c r="EF43" s="193"/>
      <c r="EG43" s="193"/>
      <c r="EH43" s="193"/>
      <c r="EI43" s="193"/>
      <c r="EJ43" s="193"/>
    </row>
    <row r="44" spans="1:140" ht="17" customHeight="1">
      <c r="A44" s="259"/>
      <c r="B44" s="116" t="str">
        <f>'Vic Apr 2018'!F38</f>
        <v>Lumo Energy</v>
      </c>
      <c r="C44" s="116" t="str">
        <f>'Vic Apr 2018'!G38</f>
        <v>Business Premium</v>
      </c>
      <c r="D44" s="198">
        <f>365*'Vic Apr 2018'!H38/100</f>
        <v>299.66499999999996</v>
      </c>
      <c r="E44" s="199">
        <f>IF($C$5*'Vic Apr 2018'!AK38/'Vic Apr 2018'!AI38&gt;='Vic Apr 2018'!J38,('Vic Apr 2018'!J38*'Vic Apr 2018'!O38/100)*'Vic Apr 2018'!AI38,($C$5*'Vic Apr 2018'!AK38/'Vic Apr 2018'!AI38*'Vic Apr 2018'!O38/100)*'Vic Apr 2018'!AI38)</f>
        <v>181.27340000000001</v>
      </c>
      <c r="F44" s="200">
        <f>IF($C$5*'Vic Apr 2018'!AK38/'Vic Apr 2018'!AI38&lt;'Vic Apr 2018'!J38,0,IF($C$5*'Vic Apr 2018'!AK38/'Vic Apr 2018'!AI38&lt;='Vic Apr 2018'!K38,($C$5*'Vic Apr 2018'!AK38/'Vic Apr 2018'!AI38-'Vic Apr 2018'!J38)*('Vic Apr 2018'!P38/100)*'Vic Apr 2018'!AI38,('Vic Apr 2018'!K38-'Vic Apr 2018'!J38)*('Vic Apr 2018'!P38/100)*'Vic Apr 2018'!AI38))</f>
        <v>175.19039999999998</v>
      </c>
      <c r="G44" s="198">
        <f>IF($C$5*'Vic Apr 2018'!AK38/'Vic Apr 2018'!AI38&lt;'Vic Apr 2018'!K38,0,IF($C$5*'Vic Apr 2018'!AK38/'Vic Apr 2018'!AI38&lt;='Vic Apr 2018'!L38,($C$5*'Vic Apr 2018'!AK38/'Vic Apr 2018'!AI38-'Vic Apr 2018'!K38)*('Vic Apr 2018'!Q38/100)*'Vic Apr 2018'!AI38,('Vic Apr 2018'!L38-'Vic Apr 2018'!K38)*('Vic Apr 2018'!Q38/100)*'Vic Apr 2018'!AI38))</f>
        <v>120.5732</v>
      </c>
      <c r="H44" s="199">
        <f>IF($C$5*'Vic Apr 2018'!AK38/'Vic Apr 2018'!AI38&lt;'Vic Apr 2018'!L38,0,IF($C$5*'Vic Apr 2018'!AK38/'Vic Apr 2018'!AI38&lt;='Vic Apr 2018'!M38,($C$5*'Vic Apr 2018'!AK38/'Vic Apr 2018'!AI38-'Vic Apr 2018'!L38)*('Vic Apr 2018'!R38/100)*'Vic Apr 2018'!AI38,('Vic Apr 2018'!M38-'Vic Apr 2018'!L38)*('Vic Apr 2018'!R38/100)*'Vic Apr 2018'!AI38))</f>
        <v>0</v>
      </c>
      <c r="I44" s="198">
        <f>IF(($C$5*'Vic Apr 2018'!AK38/'Vic Apr 2018'!AI38&gt;'Vic Apr 2018'!M38),($C$5*'Vic Apr 2018'!AK38/'Vic Apr 2018'!AI38-'Vic Apr 2018'!M38)*'Vic Apr 2018'!S38/100*'Vic Apr 2018'!AI38,0)</f>
        <v>0</v>
      </c>
      <c r="J44" s="198">
        <f>IF($C$5*'Vic Apr 2018'!AL38/'Vic Apr 2018'!AJ38&gt;='Vic Apr 2018'!J38,('Vic Apr 2018'!J38*'Vic Apr 2018'!U38/100)*'Vic Apr 2018'!AJ38,($C$5*'Vic Apr 2018'!AL38/'Vic Apr 2018'!AJ38*'Vic Apr 2018'!U38/100)*'Vic Apr 2018'!AJ38)</f>
        <v>323.61560000000003</v>
      </c>
      <c r="K44" s="198">
        <f>IF($C$5*'Vic Apr 2018'!AL38/'Vic Apr 2018'!AJ38&lt;'Vic Apr 2018'!J38,0,IF($C$5*'Vic Apr 2018'!AL38/'Vic Apr 2018'!AJ38&lt;='Vic Apr 2018'!K38,($C$5*'Vic Apr 2018'!AL38/'Vic Apr 2018'!AJ38-'Vic Apr 2018'!J38)*('Vic Apr 2018'!V38/100)*'Vic Apr 2018'!AJ38,('Vic Apr 2018'!K38-'Vic Apr 2018'!J38)*('Vic Apr 2018'!V38/100)*'Vic Apr 2018'!AJ38))</f>
        <v>318.74920000000003</v>
      </c>
      <c r="L44" s="198">
        <f>IF($C$5*'Vic Apr 2018'!AL38/'Vic Apr 2018'!AJ38&lt;'Vic Apr 2018'!K38,0,IF($C$5*'Vic Apr 2018'!AL38/'Vic Apr 2018'!AJ38&lt;='Vic Apr 2018'!L38,($C$5*'Vic Apr 2018'!AL38/'Vic Apr 2018'!AJ38-'Vic Apr 2018'!K38)*('Vic Apr 2018'!W38/100)*'Vic Apr 2018'!AJ38,('Vic Apr 2018'!L38-'Vic Apr 2018'!K38)*('Vic Apr 2018'!W38/100)*'Vic Apr 2018'!AJ38))</f>
        <v>228.54919999999998</v>
      </c>
      <c r="M44" s="198">
        <f>IF($C$5*'Vic Apr 2018'!AL38/'Vic Apr 2018'!AJ38&lt;'Vic Apr 2018'!L38,0,IF($C$5*'Vic Apr 2018'!AL38/'Vic Apr 2018'!AJ38&lt;='Vic Apr 2018'!M38,($C$5*'Vic Apr 2018'!AL38/'Vic Apr 2018'!AJ38-'Vic Apr 2018'!L38)*('Vic Apr 2018'!X38/100)*'Vic Apr 2018'!AJ38,('Vic Apr 2018'!M38-'Vic Apr 2018'!L38)*('Vic Apr 2018'!X38/100)*'Vic Apr 2018'!AJ38))</f>
        <v>0</v>
      </c>
      <c r="N44" s="198">
        <f>IF(($C$5*'Vic Apr 2018'!AL38/'Vic Apr 2018'!AJ38&gt;'Vic Apr 2018'!M38),($C$5*'Vic Apr 2018'!AL38/'Vic Apr 2018'!AJ38-'Vic Apr 2018'!M38)*'Vic Apr 2018'!Y38/100*'Vic Apr 2018'!AJ38,0)</f>
        <v>0</v>
      </c>
      <c r="O44" s="201">
        <f>SUM(D44:N44)</f>
        <v>1647.616</v>
      </c>
      <c r="P44" s="202">
        <f>'Vic Apr 2018'!AM38</f>
        <v>0</v>
      </c>
      <c r="Q44" s="202">
        <f>'Vic Apr 2018'!AN38</f>
        <v>0</v>
      </c>
      <c r="R44" s="202">
        <f>'Vic Apr 2018'!AO38</f>
        <v>0</v>
      </c>
      <c r="S44" s="202">
        <f>'Vic Apr 2018'!AP38</f>
        <v>0</v>
      </c>
      <c r="T44" s="201">
        <f>O44</f>
        <v>1647.616</v>
      </c>
      <c r="U44" s="201">
        <f t="shared" si="6"/>
        <v>1647.616</v>
      </c>
      <c r="V44" s="201">
        <f t="shared" si="1"/>
        <v>1812.3776</v>
      </c>
      <c r="W44" s="201">
        <f t="shared" si="1"/>
        <v>1812.3776</v>
      </c>
      <c r="X44" s="203">
        <f>'Vic Apr 2018'!AW38</f>
        <v>36</v>
      </c>
      <c r="Y44" s="204" t="str">
        <f>'Vic Apr 2018'!AX38</f>
        <v>n</v>
      </c>
      <c r="CI44" s="193"/>
      <c r="CJ44" s="193"/>
      <c r="CK44" s="193"/>
      <c r="CL44" s="193"/>
      <c r="CM44" s="193"/>
      <c r="CN44" s="193"/>
      <c r="CO44" s="193"/>
      <c r="CP44" s="193"/>
      <c r="CQ44" s="193"/>
      <c r="CR44" s="193"/>
      <c r="CS44" s="193"/>
      <c r="CT44" s="193"/>
      <c r="CU44" s="193"/>
      <c r="CV44" s="193"/>
      <c r="CW44" s="193"/>
      <c r="CX44" s="193"/>
      <c r="CY44" s="193"/>
      <c r="CZ44" s="193"/>
      <c r="DA44" s="193"/>
      <c r="DB44" s="193"/>
      <c r="DC44" s="193"/>
      <c r="DD44" s="193"/>
      <c r="DE44" s="193"/>
      <c r="DF44" s="193"/>
      <c r="DG44" s="193"/>
      <c r="DH44" s="193"/>
      <c r="DI44" s="193"/>
      <c r="DJ44" s="193"/>
      <c r="DK44" s="193"/>
      <c r="DL44" s="193"/>
      <c r="DM44" s="193"/>
      <c r="DN44" s="193"/>
      <c r="DO44" s="193"/>
      <c r="DP44" s="193"/>
      <c r="DQ44" s="193"/>
      <c r="DR44" s="193"/>
      <c r="DS44" s="193"/>
      <c r="DT44" s="193"/>
      <c r="DU44" s="193"/>
      <c r="DV44" s="193"/>
      <c r="DW44" s="193"/>
      <c r="DX44" s="193"/>
      <c r="DY44" s="193"/>
      <c r="DZ44" s="193"/>
      <c r="EA44" s="193"/>
      <c r="EB44" s="193"/>
      <c r="EC44" s="193"/>
      <c r="ED44" s="193"/>
      <c r="EE44" s="193"/>
      <c r="EF44" s="193"/>
      <c r="EG44" s="193"/>
      <c r="EH44" s="193"/>
      <c r="EI44" s="193"/>
      <c r="EJ44" s="193"/>
    </row>
    <row r="45" spans="1:140" ht="17" customHeight="1">
      <c r="A45" s="259"/>
      <c r="B45" s="116" t="str">
        <f>'Vic Apr 2018'!F39</f>
        <v>Momentum Energy</v>
      </c>
      <c r="C45" s="116" t="str">
        <f>'Vic Apr 2018'!G39</f>
        <v>Market offer</v>
      </c>
      <c r="D45" s="198">
        <f>365*'Vic Apr 2018'!H39/100</f>
        <v>356.16699999999997</v>
      </c>
      <c r="E45" s="199">
        <f>IF($C$5*'Vic Apr 2018'!AK39/'Vic Apr 2018'!AI39&gt;='Vic Apr 2018'!J39,('Vic Apr 2018'!J39*'Vic Apr 2018'!O39/100)*'Vic Apr 2018'!AI39,($C$5*'Vic Apr 2018'!AK39/'Vic Apr 2018'!AI39*'Vic Apr 2018'!O39/100)*'Vic Apr 2018'!AI39)</f>
        <v>176.4</v>
      </c>
      <c r="F45" s="200">
        <f>IF($C$5*'Vic Apr 2018'!AK39/'Vic Apr 2018'!AI39&lt;'Vic Apr 2018'!J39,0,IF($C$5*'Vic Apr 2018'!AK39/'Vic Apr 2018'!AI39&lt;='Vic Apr 2018'!K39,($C$5*'Vic Apr 2018'!AK39/'Vic Apr 2018'!AI39-'Vic Apr 2018'!J39)*('Vic Apr 2018'!P39/100)*'Vic Apr 2018'!AI39,('Vic Apr 2018'!K39-'Vic Apr 2018'!J39)*('Vic Apr 2018'!P39/100)*'Vic Apr 2018'!AI39))</f>
        <v>172.79999999999998</v>
      </c>
      <c r="G45" s="198">
        <f>IF($C$5*'Vic Apr 2018'!AK39/'Vic Apr 2018'!AI39&lt;'Vic Apr 2018'!K39,0,IF($C$5*'Vic Apr 2018'!AK39/'Vic Apr 2018'!AI39&lt;='Vic Apr 2018'!L39,($C$5*'Vic Apr 2018'!AK39/'Vic Apr 2018'!AI39-'Vic Apr 2018'!K39)*('Vic Apr 2018'!Q39/100)*'Vic Apr 2018'!AI39,('Vic Apr 2018'!L39-'Vic Apr 2018'!K39)*('Vic Apr 2018'!Q39/100)*'Vic Apr 2018'!AI39))</f>
        <v>128.75399999999999</v>
      </c>
      <c r="H45" s="199">
        <f>IF($C$5*'Vic Apr 2018'!AK39/'Vic Apr 2018'!AI39&lt;'Vic Apr 2018'!L39,0,IF($C$5*'Vic Apr 2018'!AK39/'Vic Apr 2018'!AI39&lt;='Vic Apr 2018'!M39,($C$5*'Vic Apr 2018'!AK39/'Vic Apr 2018'!AI39-'Vic Apr 2018'!L39)*('Vic Apr 2018'!R39/100)*'Vic Apr 2018'!AI39,('Vic Apr 2018'!M39-'Vic Apr 2018'!L39)*('Vic Apr 2018'!R39/100)*'Vic Apr 2018'!AI39))</f>
        <v>0</v>
      </c>
      <c r="I45" s="198">
        <f>IF(($C$5*'Vic Apr 2018'!AK39/'Vic Apr 2018'!AI39&gt;'Vic Apr 2018'!M39),($C$5*'Vic Apr 2018'!AK39/'Vic Apr 2018'!AI39-'Vic Apr 2018'!M39)*'Vic Apr 2018'!S39/100*'Vic Apr 2018'!AI39,0)</f>
        <v>0</v>
      </c>
      <c r="J45" s="198">
        <f>IF($C$5*'Vic Apr 2018'!AL39/'Vic Apr 2018'!AJ39&gt;='Vic Apr 2018'!J39,('Vic Apr 2018'!J39*'Vic Apr 2018'!U39/100)*'Vic Apr 2018'!AJ39,($C$5*'Vic Apr 2018'!AL39/'Vic Apr 2018'!AJ39*'Vic Apr 2018'!U39/100)*'Vic Apr 2018'!AJ39)</f>
        <v>316.8</v>
      </c>
      <c r="K45" s="198">
        <f>IF($C$5*'Vic Apr 2018'!AL39/'Vic Apr 2018'!AJ39&lt;'Vic Apr 2018'!J39,0,IF($C$5*'Vic Apr 2018'!AL39/'Vic Apr 2018'!AJ39&lt;='Vic Apr 2018'!K39,($C$5*'Vic Apr 2018'!AL39/'Vic Apr 2018'!AJ39-'Vic Apr 2018'!J39)*('Vic Apr 2018'!V39/100)*'Vic Apr 2018'!AJ39,('Vic Apr 2018'!K39-'Vic Apr 2018'!J39)*('Vic Apr 2018'!V39/100)*'Vic Apr 2018'!AJ39))</f>
        <v>314.40000000000003</v>
      </c>
      <c r="L45" s="198">
        <f>IF($C$5*'Vic Apr 2018'!AL39/'Vic Apr 2018'!AJ39&lt;'Vic Apr 2018'!K39,0,IF($C$5*'Vic Apr 2018'!AL39/'Vic Apr 2018'!AJ39&lt;='Vic Apr 2018'!L39,($C$5*'Vic Apr 2018'!AL39/'Vic Apr 2018'!AJ39-'Vic Apr 2018'!K39)*('Vic Apr 2018'!W39/100)*'Vic Apr 2018'!AJ39,('Vic Apr 2018'!L39-'Vic Apr 2018'!K39)*('Vic Apr 2018'!W39/100)*'Vic Apr 2018'!AJ39))</f>
        <v>238.84800000000001</v>
      </c>
      <c r="M45" s="198">
        <f>IF($C$5*'Vic Apr 2018'!AL39/'Vic Apr 2018'!AJ39&lt;'Vic Apr 2018'!L39,0,IF($C$5*'Vic Apr 2018'!AL39/'Vic Apr 2018'!AJ39&lt;='Vic Apr 2018'!M39,($C$5*'Vic Apr 2018'!AL39/'Vic Apr 2018'!AJ39-'Vic Apr 2018'!L39)*('Vic Apr 2018'!X39/100)*'Vic Apr 2018'!AJ39,('Vic Apr 2018'!M39-'Vic Apr 2018'!L39)*('Vic Apr 2018'!X39/100)*'Vic Apr 2018'!AJ39))</f>
        <v>0</v>
      </c>
      <c r="N45" s="198">
        <f>IF(($C$5*'Vic Apr 2018'!AL39/'Vic Apr 2018'!AJ39&gt;'Vic Apr 2018'!M39),($C$5*'Vic Apr 2018'!AL39/'Vic Apr 2018'!AJ39-'Vic Apr 2018'!M39)*'Vic Apr 2018'!Y39/100*'Vic Apr 2018'!AJ39,0)</f>
        <v>0</v>
      </c>
      <c r="O45" s="201">
        <f t="shared" si="0"/>
        <v>1704.1690000000001</v>
      </c>
      <c r="P45" s="202">
        <f>'Vic Apr 2018'!AM39</f>
        <v>0</v>
      </c>
      <c r="Q45" s="202">
        <f>'Vic Apr 2018'!AN39</f>
        <v>0</v>
      </c>
      <c r="R45" s="202">
        <f>'Vic Apr 2018'!AO39</f>
        <v>0</v>
      </c>
      <c r="S45" s="202">
        <f>'Vic Apr 2018'!AP39</f>
        <v>0</v>
      </c>
      <c r="T45" s="201">
        <f>O45</f>
        <v>1704.1690000000001</v>
      </c>
      <c r="U45" s="201">
        <f t="shared" si="6"/>
        <v>1704.1690000000001</v>
      </c>
      <c r="V45" s="201">
        <f t="shared" si="1"/>
        <v>1874.5859000000003</v>
      </c>
      <c r="W45" s="201">
        <f t="shared" si="1"/>
        <v>1874.5859000000003</v>
      </c>
      <c r="X45" s="203">
        <f>'Vic Apr 2018'!AW39</f>
        <v>0</v>
      </c>
      <c r="Y45" s="204" t="str">
        <f>'Vic Apr 2018'!AX39</f>
        <v>n</v>
      </c>
      <c r="CI45" s="193"/>
      <c r="CJ45" s="193"/>
      <c r="CK45" s="193"/>
      <c r="CL45" s="193"/>
      <c r="CM45" s="193"/>
      <c r="CN45" s="193"/>
      <c r="CO45" s="193"/>
      <c r="CP45" s="193"/>
      <c r="CQ45" s="193"/>
      <c r="CR45" s="193"/>
      <c r="CS45" s="193"/>
      <c r="CT45" s="193"/>
      <c r="CU45" s="193"/>
      <c r="CV45" s="193"/>
      <c r="CW45" s="193"/>
      <c r="CX45" s="193"/>
      <c r="CY45" s="193"/>
      <c r="CZ45" s="193"/>
      <c r="DA45" s="193"/>
      <c r="DB45" s="193"/>
      <c r="DC45" s="193"/>
      <c r="DD45" s="193"/>
      <c r="DE45" s="193"/>
      <c r="DF45" s="193"/>
      <c r="DG45" s="193"/>
      <c r="DH45" s="193"/>
      <c r="DI45" s="193"/>
      <c r="DJ45" s="193"/>
      <c r="DK45" s="193"/>
      <c r="DL45" s="193"/>
      <c r="DM45" s="193"/>
      <c r="DN45" s="193"/>
      <c r="DO45" s="193"/>
      <c r="DP45" s="193"/>
      <c r="DQ45" s="193"/>
      <c r="DR45" s="193"/>
      <c r="DS45" s="193"/>
      <c r="DT45" s="193"/>
      <c r="DU45" s="193"/>
      <c r="DV45" s="193"/>
      <c r="DW45" s="193"/>
      <c r="DX45" s="193"/>
      <c r="DY45" s="193"/>
      <c r="DZ45" s="193"/>
      <c r="EA45" s="193"/>
      <c r="EB45" s="193"/>
      <c r="EC45" s="193"/>
      <c r="ED45" s="193"/>
      <c r="EE45" s="193"/>
      <c r="EF45" s="193"/>
      <c r="EG45" s="193"/>
      <c r="EH45" s="193"/>
      <c r="EI45" s="193"/>
      <c r="EJ45" s="193"/>
    </row>
    <row r="46" spans="1:140" s="197" customFormat="1" ht="17" customHeight="1">
      <c r="A46" s="259"/>
      <c r="B46" s="116" t="str">
        <f>'Vic Apr 2018'!F40</f>
        <v>Origin Energy</v>
      </c>
      <c r="C46" s="116" t="str">
        <f>'Vic Apr 2018'!G40</f>
        <v>Business Saver</v>
      </c>
      <c r="D46" s="198">
        <f>365*'Vic Apr 2018'!H40/100</f>
        <v>335.8</v>
      </c>
      <c r="E46" s="199">
        <f>IF($C$5*'Vic Apr 2018'!AK40/'Vic Apr 2018'!AI40&gt;='Vic Apr 2018'!J40,('Vic Apr 2018'!J40*'Vic Apr 2018'!O40/100)*'Vic Apr 2018'!AI40,($C$5*'Vic Apr 2018'!AK40/'Vic Apr 2018'!AI40*'Vic Apr 2018'!O40/100)*'Vic Apr 2018'!AI40)</f>
        <v>599.94000000000005</v>
      </c>
      <c r="F46" s="200">
        <f>IF($C$5*'Vic Apr 2018'!AK40/'Vic Apr 2018'!AI40&lt;'Vic Apr 2018'!J40,0,IF($C$5*'Vic Apr 2018'!AK40/'Vic Apr 2018'!AI40&lt;='Vic Apr 2018'!K40,($C$5*'Vic Apr 2018'!AK40/'Vic Apr 2018'!AI40-'Vic Apr 2018'!J40)*('Vic Apr 2018'!P40/100)*'Vic Apr 2018'!AI40,('Vic Apr 2018'!K40-'Vic Apr 2018'!J40)*('Vic Apr 2018'!P40/100)*'Vic Apr 2018'!AI40))</f>
        <v>0</v>
      </c>
      <c r="G46" s="198">
        <f>IF($C$5*'Vic Apr 2018'!AK40/'Vic Apr 2018'!AI40&lt;'Vic Apr 2018'!K40,0,IF($C$5*'Vic Apr 2018'!AK40/'Vic Apr 2018'!AI40&lt;='Vic Apr 2018'!L40,($C$5*'Vic Apr 2018'!AK40/'Vic Apr 2018'!AI40-'Vic Apr 2018'!K40)*('Vic Apr 2018'!Q40/100)*'Vic Apr 2018'!AI40,('Vic Apr 2018'!L40-'Vic Apr 2018'!K40)*('Vic Apr 2018'!Q40/100)*'Vic Apr 2018'!AI40))</f>
        <v>0</v>
      </c>
      <c r="H46" s="199">
        <f>IF($C$5*'Vic Apr 2018'!AK40/'Vic Apr 2018'!AI40&lt;'Vic Apr 2018'!L40,0,IF($C$5*'Vic Apr 2018'!AK40/'Vic Apr 2018'!AI40&lt;='Vic Apr 2018'!M40,($C$5*'Vic Apr 2018'!AK40/'Vic Apr 2018'!AI40-'Vic Apr 2018'!L40)*('Vic Apr 2018'!R40/100)*'Vic Apr 2018'!AI40,('Vic Apr 2018'!M40-'Vic Apr 2018'!L40)*('Vic Apr 2018'!R40/100)*'Vic Apr 2018'!AI40))</f>
        <v>0</v>
      </c>
      <c r="I46" s="198">
        <f>IF(($C$5*'Vic Apr 2018'!AK40/'Vic Apr 2018'!AI40&gt;'Vic Apr 2018'!M40),($C$5*'Vic Apr 2018'!AK40/'Vic Apr 2018'!AI40-'Vic Apr 2018'!M40)*'Vic Apr 2018'!S40/100*'Vic Apr 2018'!AI40,0)</f>
        <v>0</v>
      </c>
      <c r="J46" s="198">
        <f>IF($C$5*'Vic Apr 2018'!AL40/'Vic Apr 2018'!AJ40&gt;='Vic Apr 2018'!J40,('Vic Apr 2018'!J40*'Vic Apr 2018'!U40/100)*'Vic Apr 2018'!AJ40,($C$5*'Vic Apr 2018'!AL40/'Vic Apr 2018'!AJ40*'Vic Apr 2018'!U40/100)*'Vic Apr 2018'!AJ40)</f>
        <v>1099.8900000000001</v>
      </c>
      <c r="K46" s="198">
        <f>IF($C$5*'Vic Apr 2018'!AL40/'Vic Apr 2018'!AJ40&lt;'Vic Apr 2018'!J40,0,IF($C$5*'Vic Apr 2018'!AL40/'Vic Apr 2018'!AJ40&lt;='Vic Apr 2018'!K40,($C$5*'Vic Apr 2018'!AL40/'Vic Apr 2018'!AJ40-'Vic Apr 2018'!J40)*('Vic Apr 2018'!V40/100)*'Vic Apr 2018'!AJ40,('Vic Apr 2018'!K40-'Vic Apr 2018'!J40)*('Vic Apr 2018'!V40/100)*'Vic Apr 2018'!AJ40))</f>
        <v>0</v>
      </c>
      <c r="L46" s="198">
        <f>IF($C$5*'Vic Apr 2018'!AL40/'Vic Apr 2018'!AJ40&lt;'Vic Apr 2018'!K40,0,IF($C$5*'Vic Apr 2018'!AL40/'Vic Apr 2018'!AJ40&lt;='Vic Apr 2018'!L40,($C$5*'Vic Apr 2018'!AL40/'Vic Apr 2018'!AJ40-'Vic Apr 2018'!K40)*('Vic Apr 2018'!W40/100)*'Vic Apr 2018'!AJ40,('Vic Apr 2018'!L40-'Vic Apr 2018'!K40)*('Vic Apr 2018'!W40/100)*'Vic Apr 2018'!AJ40))</f>
        <v>0</v>
      </c>
      <c r="M46" s="198">
        <f>IF($C$5*'Vic Apr 2018'!AL40/'Vic Apr 2018'!AJ40&lt;'Vic Apr 2018'!L40,0,IF($C$5*'Vic Apr 2018'!AL40/'Vic Apr 2018'!AJ40&lt;='Vic Apr 2018'!M40,($C$5*'Vic Apr 2018'!AL40/'Vic Apr 2018'!AJ40-'Vic Apr 2018'!L40)*('Vic Apr 2018'!X40/100)*'Vic Apr 2018'!AJ40,('Vic Apr 2018'!M40-'Vic Apr 2018'!L40)*('Vic Apr 2018'!X40/100)*'Vic Apr 2018'!AJ40))</f>
        <v>0</v>
      </c>
      <c r="N46" s="198">
        <f>IF(($C$5*'Vic Apr 2018'!AL40/'Vic Apr 2018'!AJ40&gt;'Vic Apr 2018'!M40),($C$5*'Vic Apr 2018'!AL40/'Vic Apr 2018'!AJ40-'Vic Apr 2018'!M40)*'Vic Apr 2018'!Y40/100*'Vic Apr 2018'!AJ40,0)</f>
        <v>0</v>
      </c>
      <c r="O46" s="201">
        <f t="shared" si="0"/>
        <v>2035.63</v>
      </c>
      <c r="P46" s="202">
        <f>'Vic Apr 2018'!AM40</f>
        <v>0</v>
      </c>
      <c r="Q46" s="202">
        <f>'Vic Apr 2018'!AN40</f>
        <v>15</v>
      </c>
      <c r="R46" s="202">
        <f>'Vic Apr 2018'!AO40</f>
        <v>0</v>
      </c>
      <c r="S46" s="202">
        <f>'Vic Apr 2018'!AP40</f>
        <v>0</v>
      </c>
      <c r="T46" s="201">
        <f>(O46-(O46-D46)*Q46/100)</f>
        <v>1780.6555000000001</v>
      </c>
      <c r="U46" s="201">
        <f t="shared" si="6"/>
        <v>1780.6555000000001</v>
      </c>
      <c r="V46" s="201">
        <f t="shared" si="1"/>
        <v>1958.7210500000003</v>
      </c>
      <c r="W46" s="201">
        <f t="shared" si="1"/>
        <v>1958.7210500000003</v>
      </c>
      <c r="X46" s="203">
        <f>'Vic Apr 2018'!AW40</f>
        <v>12</v>
      </c>
      <c r="Y46" s="204" t="str">
        <f>'Vic Apr 2018'!AX40</f>
        <v>y</v>
      </c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8"/>
      <c r="BP46" s="168"/>
      <c r="BQ46" s="168"/>
      <c r="BR46" s="168"/>
      <c r="BS46" s="168"/>
      <c r="BT46" s="168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8"/>
      <c r="CF46" s="168"/>
      <c r="CG46" s="168"/>
      <c r="CH46" s="168"/>
      <c r="CI46" s="196"/>
      <c r="CJ46" s="196"/>
      <c r="CK46" s="196"/>
      <c r="CL46" s="196"/>
      <c r="CM46" s="196"/>
      <c r="CN46" s="196"/>
      <c r="CO46" s="196"/>
      <c r="CP46" s="196"/>
      <c r="CQ46" s="196"/>
      <c r="CR46" s="196"/>
      <c r="CS46" s="196"/>
      <c r="CT46" s="196"/>
      <c r="CU46" s="196"/>
      <c r="CV46" s="196"/>
      <c r="CW46" s="196"/>
      <c r="CX46" s="196"/>
      <c r="CY46" s="196"/>
      <c r="CZ46" s="196"/>
      <c r="DA46" s="196"/>
      <c r="DB46" s="196"/>
      <c r="DC46" s="196"/>
      <c r="DD46" s="196"/>
      <c r="DE46" s="196"/>
      <c r="DF46" s="196"/>
      <c r="DG46" s="196"/>
      <c r="DH46" s="196"/>
      <c r="DI46" s="196"/>
      <c r="DJ46" s="196"/>
      <c r="DK46" s="196"/>
      <c r="DL46" s="196"/>
      <c r="DM46" s="196"/>
      <c r="DN46" s="196"/>
      <c r="DO46" s="196"/>
      <c r="DP46" s="196"/>
      <c r="DQ46" s="196"/>
      <c r="DR46" s="196"/>
      <c r="DS46" s="196"/>
      <c r="DT46" s="196"/>
      <c r="DU46" s="196"/>
      <c r="DV46" s="196"/>
      <c r="DW46" s="196"/>
      <c r="DX46" s="196"/>
      <c r="DY46" s="196"/>
      <c r="DZ46" s="196"/>
      <c r="EA46" s="196"/>
      <c r="EB46" s="196"/>
      <c r="EC46" s="196"/>
      <c r="ED46" s="196"/>
      <c r="EE46" s="196"/>
      <c r="EF46" s="196"/>
      <c r="EG46" s="196"/>
      <c r="EH46" s="196"/>
      <c r="EI46" s="196"/>
      <c r="EJ46" s="196"/>
    </row>
    <row r="47" spans="1:140" s="197" customFormat="1" ht="17" customHeight="1" thickBot="1">
      <c r="A47" s="260"/>
      <c r="B47" s="221" t="str">
        <f>'Vic Apr 2018'!F41</f>
        <v>Simply Energy</v>
      </c>
      <c r="C47" s="221" t="str">
        <f>'Vic Apr 2018'!G41</f>
        <v>Business Save</v>
      </c>
      <c r="D47" s="115">
        <f>365*'Vic Apr 2018'!H41/100</f>
        <v>232.43200000000002</v>
      </c>
      <c r="E47" s="113">
        <f>IF($C$5*'Vic Apr 2018'!AK41/'Vic Apr 2018'!AI41&gt;='Vic Apr 2018'!J41,('Vic Apr 2018'!J41*'Vic Apr 2018'!O41/100)*'Vic Apr 2018'!AI41,($C$5*'Vic Apr 2018'!AK41/'Vic Apr 2018'!AI41*'Vic Apr 2018'!O41/100)*'Vic Apr 2018'!AI41)</f>
        <v>336.9982</v>
      </c>
      <c r="F47" s="114">
        <f>IF($C$5*'Vic Apr 2018'!AK41/'Vic Apr 2018'!AI41&lt;'Vic Apr 2018'!J41,0,IF($C$5*'Vic Apr 2018'!AK41/'Vic Apr 2018'!AI41&lt;='Vic Apr 2018'!K41,($C$5*'Vic Apr 2018'!AK41/'Vic Apr 2018'!AI41-'Vic Apr 2018'!J41)*('Vic Apr 2018'!P41/100)*'Vic Apr 2018'!AI41,('Vic Apr 2018'!K41-'Vic Apr 2018'!J41)*('Vic Apr 2018'!P41/100)*'Vic Apr 2018'!AI41))</f>
        <v>326.04880000000003</v>
      </c>
      <c r="G47" s="115">
        <f>IF($C$5*'Vic Apr 2018'!AK41/'Vic Apr 2018'!AI41&lt;'Vic Apr 2018'!K41,0,IF($C$5*'Vic Apr 2018'!AK41/'Vic Apr 2018'!AI41&lt;='Vic Apr 2018'!L41,($C$5*'Vic Apr 2018'!AK41/'Vic Apr 2018'!AI41-'Vic Apr 2018'!K41)*('Vic Apr 2018'!Q41/100)*'Vic Apr 2018'!AI41,('Vic Apr 2018'!L41-'Vic Apr 2018'!K41)*('Vic Apr 2018'!Q41/100)*'Vic Apr 2018'!AI41))</f>
        <v>221.35079999999999</v>
      </c>
      <c r="H47" s="113">
        <f>IF($C$5*'Vic Apr 2018'!AK41/'Vic Apr 2018'!AI41&lt;'Vic Apr 2018'!L41,0,IF($C$5*'Vic Apr 2018'!AK41/'Vic Apr 2018'!AI41&lt;='Vic Apr 2018'!M41,($C$5*'Vic Apr 2018'!AK41/'Vic Apr 2018'!AI41-'Vic Apr 2018'!L41)*('Vic Apr 2018'!R41/100)*'Vic Apr 2018'!AI41,('Vic Apr 2018'!M41-'Vic Apr 2018'!L41)*('Vic Apr 2018'!R41/100)*'Vic Apr 2018'!AI41))</f>
        <v>0</v>
      </c>
      <c r="I47" s="115">
        <f>IF(($C$5*'Vic Apr 2018'!AK41/'Vic Apr 2018'!AI41&gt;'Vic Apr 2018'!M41),($C$5*'Vic Apr 2018'!AK41/'Vic Apr 2018'!AI41-'Vic Apr 2018'!M41)*'Vic Apr 2018'!S41/100*'Vic Apr 2018'!AI41,0)</f>
        <v>0</v>
      </c>
      <c r="J47" s="115">
        <f>IF($C$5*'Vic Apr 2018'!AL41/'Vic Apr 2018'!AJ41&gt;='Vic Apr 2018'!J41,('Vic Apr 2018'!J41*'Vic Apr 2018'!U41/100)*'Vic Apr 2018'!AJ41,($C$5*'Vic Apr 2018'!AL41/'Vic Apr 2018'!AJ41*'Vic Apr 2018'!U41/100)*'Vic Apr 2018'!AJ41)</f>
        <v>593.70080000000007</v>
      </c>
      <c r="K47" s="115">
        <f>IF($C$5*'Vic Apr 2018'!AL41/'Vic Apr 2018'!AJ41&lt;'Vic Apr 2018'!J41,0,IF($C$5*'Vic Apr 2018'!AL41/'Vic Apr 2018'!AJ41&lt;='Vic Apr 2018'!K41,($C$5*'Vic Apr 2018'!AL41/'Vic Apr 2018'!AJ41-'Vic Apr 2018'!J41)*('Vic Apr 2018'!V41/100)*'Vic Apr 2018'!AJ41,('Vic Apr 2018'!K41-'Vic Apr 2018'!J41)*('Vic Apr 2018'!V41/100)*'Vic Apr 2018'!AJ41))</f>
        <v>583.96799999999996</v>
      </c>
      <c r="L47" s="115">
        <f>IF($C$5*'Vic Apr 2018'!AL41/'Vic Apr 2018'!AJ41&lt;'Vic Apr 2018'!K41,0,IF($C$5*'Vic Apr 2018'!AL41/'Vic Apr 2018'!AJ41&lt;='Vic Apr 2018'!L41,($C$5*'Vic Apr 2018'!AL41/'Vic Apr 2018'!AJ41-'Vic Apr 2018'!K41)*('Vic Apr 2018'!W41/100)*'Vic Apr 2018'!AJ41,('Vic Apr 2018'!L41-'Vic Apr 2018'!K41)*('Vic Apr 2018'!W41/100)*'Vic Apr 2018'!AJ41))</f>
        <v>415.70759999999996</v>
      </c>
      <c r="M47" s="115">
        <f>IF($C$5*'Vic Apr 2018'!AL41/'Vic Apr 2018'!AJ41&lt;'Vic Apr 2018'!L41,0,IF($C$5*'Vic Apr 2018'!AL41/'Vic Apr 2018'!AJ41&lt;='Vic Apr 2018'!M41,($C$5*'Vic Apr 2018'!AL41/'Vic Apr 2018'!AJ41-'Vic Apr 2018'!L41)*('Vic Apr 2018'!X41/100)*'Vic Apr 2018'!AJ41,('Vic Apr 2018'!M41-'Vic Apr 2018'!L41)*('Vic Apr 2018'!X41/100)*'Vic Apr 2018'!AJ41))</f>
        <v>0</v>
      </c>
      <c r="N47" s="115">
        <f>IF(($C$5*'Vic Apr 2018'!AL41/'Vic Apr 2018'!AJ41&gt;'Vic Apr 2018'!M41),($C$5*'Vic Apr 2018'!AL41/'Vic Apr 2018'!AJ41-'Vic Apr 2018'!M41)*'Vic Apr 2018'!Y41/100*'Vic Apr 2018'!AJ41,0)</f>
        <v>0</v>
      </c>
      <c r="O47" s="222">
        <f t="shared" si="0"/>
        <v>2710.2061999999996</v>
      </c>
      <c r="P47" s="223">
        <f>'Vic Apr 2018'!AM41</f>
        <v>0</v>
      </c>
      <c r="Q47" s="223">
        <f>'Vic Apr 2018'!AN41</f>
        <v>30</v>
      </c>
      <c r="R47" s="223">
        <f>'Vic Apr 2018'!AO41</f>
        <v>0</v>
      </c>
      <c r="S47" s="223">
        <f>'Vic Apr 2018'!AP41</f>
        <v>0</v>
      </c>
      <c r="T47" s="222">
        <f>(O47-(O47-D47)*Q47/100)</f>
        <v>1966.8739399999997</v>
      </c>
      <c r="U47" s="222">
        <f t="shared" si="6"/>
        <v>1966.8739399999997</v>
      </c>
      <c r="V47" s="222">
        <f t="shared" si="1"/>
        <v>2163.561334</v>
      </c>
      <c r="W47" s="222">
        <f t="shared" si="1"/>
        <v>2163.561334</v>
      </c>
      <c r="X47" s="224">
        <f>'Vic Apr 2018'!AW41</f>
        <v>0</v>
      </c>
      <c r="Y47" s="225" t="str">
        <f>'Vic Apr 2018'!AX41</f>
        <v>n</v>
      </c>
      <c r="CI47" s="196"/>
      <c r="CJ47" s="196"/>
      <c r="CK47" s="196"/>
      <c r="CL47" s="196"/>
      <c r="CM47" s="196"/>
      <c r="CN47" s="196"/>
      <c r="CO47" s="196"/>
      <c r="CP47" s="196"/>
      <c r="CQ47" s="196"/>
      <c r="CR47" s="196"/>
      <c r="CS47" s="196"/>
      <c r="CT47" s="196"/>
      <c r="CU47" s="196"/>
      <c r="CV47" s="196"/>
      <c r="CW47" s="196"/>
      <c r="CX47" s="196"/>
      <c r="CY47" s="196"/>
      <c r="CZ47" s="196"/>
      <c r="DA47" s="196"/>
      <c r="DB47" s="196"/>
      <c r="DC47" s="196"/>
      <c r="DD47" s="196"/>
      <c r="DE47" s="196"/>
      <c r="DF47" s="196"/>
      <c r="DG47" s="196"/>
      <c r="DH47" s="196"/>
      <c r="DI47" s="196"/>
      <c r="DJ47" s="196"/>
      <c r="DK47" s="196"/>
      <c r="DL47" s="196"/>
      <c r="DM47" s="196"/>
      <c r="DN47" s="196"/>
      <c r="DO47" s="196"/>
      <c r="DP47" s="196"/>
      <c r="DQ47" s="196"/>
      <c r="DR47" s="196"/>
      <c r="DS47" s="196"/>
      <c r="DT47" s="196"/>
      <c r="DU47" s="196"/>
      <c r="DV47" s="196"/>
      <c r="DW47" s="196"/>
      <c r="DX47" s="196"/>
      <c r="DY47" s="196"/>
      <c r="DZ47" s="196"/>
      <c r="EA47" s="196"/>
      <c r="EB47" s="196"/>
      <c r="EC47" s="196"/>
      <c r="ED47" s="196"/>
      <c r="EE47" s="196"/>
      <c r="EF47" s="196"/>
      <c r="EG47" s="196"/>
      <c r="EH47" s="196"/>
      <c r="EI47" s="196"/>
      <c r="EJ47" s="196"/>
    </row>
    <row r="48" spans="1:140" ht="17" customHeight="1" thickTop="1">
      <c r="A48" s="261" t="str">
        <f>'Vic Apr 2018'!D42</f>
        <v>Envestra Central 1</v>
      </c>
      <c r="B48" s="116" t="str">
        <f>'Vic Apr 2018'!F42</f>
        <v>AGL</v>
      </c>
      <c r="C48" s="116" t="str">
        <f>'Vic Apr 2018'!G42</f>
        <v>Business Savers</v>
      </c>
      <c r="D48" s="198">
        <f>365*'Vic Apr 2018'!H42/100</f>
        <v>365</v>
      </c>
      <c r="E48" s="199">
        <f>IF($C$5*'Vic Apr 2018'!AK42/'Vic Apr 2018'!AI42&gt;='Vic Apr 2018'!J42,('Vic Apr 2018'!J42*'Vic Apr 2018'!O42/100)*'Vic Apr 2018'!AI42,($C$5*'Vic Apr 2018'!AK42/'Vic Apr 2018'!AI42*'Vic Apr 2018'!O42/100)*'Vic Apr 2018'!AI42)</f>
        <v>234.89999999999998</v>
      </c>
      <c r="F48" s="200">
        <f>IF($C$5*'Vic Apr 2018'!AK42/'Vic Apr 2018'!AI42&lt;'Vic Apr 2018'!J42,0,IF($C$5*'Vic Apr 2018'!AK42/'Vic Apr 2018'!AI42&lt;='Vic Apr 2018'!K42,($C$5*'Vic Apr 2018'!AK42/'Vic Apr 2018'!AI42-'Vic Apr 2018'!J42)*('Vic Apr 2018'!P42/100)*'Vic Apr 2018'!AI42,('Vic Apr 2018'!K42-'Vic Apr 2018'!J42)*('Vic Apr 2018'!P42/100)*'Vic Apr 2018'!AI42))</f>
        <v>840.49999999999989</v>
      </c>
      <c r="G48" s="198">
        <f>IF($C$5*'Vic Apr 2018'!AK42/'Vic Apr 2018'!AI42&lt;'Vic Apr 2018'!K42,0,IF($C$5*'Vic Apr 2018'!AK42/'Vic Apr 2018'!AI42&lt;='Vic Apr 2018'!L42,($C$5*'Vic Apr 2018'!AK42/'Vic Apr 2018'!AI42-'Vic Apr 2018'!K42)*('Vic Apr 2018'!Q42/100)*'Vic Apr 2018'!AI42,('Vic Apr 2018'!L42-'Vic Apr 2018'!K42)*('Vic Apr 2018'!Q42/100)*'Vic Apr 2018'!AI42))</f>
        <v>0</v>
      </c>
      <c r="H48" s="199">
        <f>IF($C$5*'Vic Apr 2018'!AK42/'Vic Apr 2018'!AI42&lt;'Vic Apr 2018'!L42,0,IF($C$5*'Vic Apr 2018'!AK42/'Vic Apr 2018'!AI42&lt;='Vic Apr 2018'!M42,($C$5*'Vic Apr 2018'!AK42/'Vic Apr 2018'!AI42-'Vic Apr 2018'!L42)*('Vic Apr 2018'!R42/100)*'Vic Apr 2018'!AI42,('Vic Apr 2018'!M42-'Vic Apr 2018'!L42)*('Vic Apr 2018'!R42/100)*'Vic Apr 2018'!AI42))</f>
        <v>0</v>
      </c>
      <c r="I48" s="198">
        <f>IF(($C$5*'Vic Apr 2018'!AK42/'Vic Apr 2018'!AI42&gt;'Vic Apr 2018'!M42),($C$5*'Vic Apr 2018'!AK42/'Vic Apr 2018'!AI42-'Vic Apr 2018'!M42)*'Vic Apr 2018'!S42/100*'Vic Apr 2018'!AI42,0)</f>
        <v>0</v>
      </c>
      <c r="J48" s="198">
        <f>IF($C$5*'Vic Apr 2018'!AL42/'Vic Apr 2018'!AJ42&gt;='Vic Apr 2018'!J42,('Vic Apr 2018'!J42*'Vic Apr 2018'!U42/100)*'Vic Apr 2018'!AJ42,($C$5*'Vic Apr 2018'!AL42/'Vic Apr 2018'!AJ42*'Vic Apr 2018'!U42/100)*'Vic Apr 2018'!AJ42)</f>
        <v>234.89999999999998</v>
      </c>
      <c r="K48" s="198">
        <f>IF($C$5*'Vic Apr 2018'!AL42/'Vic Apr 2018'!AJ42&lt;'Vic Apr 2018'!J42,0,IF($C$5*'Vic Apr 2018'!AL42/'Vic Apr 2018'!AJ42&lt;='Vic Apr 2018'!K42,($C$5*'Vic Apr 2018'!AL42/'Vic Apr 2018'!AJ42-'Vic Apr 2018'!J42)*('Vic Apr 2018'!V42/100)*'Vic Apr 2018'!AJ42,('Vic Apr 2018'!K42-'Vic Apr 2018'!J42)*('Vic Apr 2018'!V42/100)*'Vic Apr 2018'!AJ42))</f>
        <v>840.49999999999989</v>
      </c>
      <c r="L48" s="198">
        <f>IF($C$5*'Vic Apr 2018'!AL42/'Vic Apr 2018'!AJ42&lt;'Vic Apr 2018'!K42,0,IF($C$5*'Vic Apr 2018'!AL42/'Vic Apr 2018'!AJ42&lt;='Vic Apr 2018'!L42,($C$5*'Vic Apr 2018'!AL42/'Vic Apr 2018'!AJ42-'Vic Apr 2018'!K42)*('Vic Apr 2018'!W42/100)*'Vic Apr 2018'!AJ42,('Vic Apr 2018'!L42-'Vic Apr 2018'!K42)*('Vic Apr 2018'!W42/100)*'Vic Apr 2018'!AJ42))</f>
        <v>0</v>
      </c>
      <c r="M48" s="198">
        <f>IF($C$5*'Vic Apr 2018'!AL42/'Vic Apr 2018'!AJ42&lt;'Vic Apr 2018'!L42,0,IF($C$5*'Vic Apr 2018'!AL42/'Vic Apr 2018'!AJ42&lt;='Vic Apr 2018'!M42,($C$5*'Vic Apr 2018'!AL42/'Vic Apr 2018'!AJ42-'Vic Apr 2018'!L42)*('Vic Apr 2018'!X42/100)*'Vic Apr 2018'!AJ42,('Vic Apr 2018'!M42-'Vic Apr 2018'!L42)*('Vic Apr 2018'!X42/100)*'Vic Apr 2018'!AJ42))</f>
        <v>0</v>
      </c>
      <c r="N48" s="198">
        <f>IF(($C$5*'Vic Apr 2018'!AL42/'Vic Apr 2018'!AJ42&gt;'Vic Apr 2018'!M42),($C$5*'Vic Apr 2018'!AL42/'Vic Apr 2018'!AJ42-'Vic Apr 2018'!M42)*'Vic Apr 2018'!Y42/100*'Vic Apr 2018'!AJ42,0)</f>
        <v>0</v>
      </c>
      <c r="O48" s="201">
        <f t="shared" si="0"/>
        <v>2515.7999999999997</v>
      </c>
      <c r="P48" s="202">
        <f>'Vic Apr 2018'!AM42</f>
        <v>0</v>
      </c>
      <c r="Q48" s="202">
        <f>'Vic Apr 2018'!AN42</f>
        <v>15</v>
      </c>
      <c r="R48" s="202">
        <f>'Vic Apr 2018'!AO42</f>
        <v>0</v>
      </c>
      <c r="S48" s="202">
        <f>'Vic Apr 2018'!AP42</f>
        <v>0</v>
      </c>
      <c r="T48" s="201">
        <f>(O48-(O48-D48)*Q48/100)</f>
        <v>2193.1799999999998</v>
      </c>
      <c r="U48" s="201">
        <f t="shared" si="6"/>
        <v>2193.1799999999998</v>
      </c>
      <c r="V48" s="201">
        <f t="shared" si="1"/>
        <v>2412.498</v>
      </c>
      <c r="W48" s="201">
        <f t="shared" si="1"/>
        <v>2412.498</v>
      </c>
      <c r="X48" s="203">
        <f>'Vic Apr 2018'!AW42</f>
        <v>0</v>
      </c>
      <c r="Y48" s="204" t="str">
        <f>'Vic Apr 2018'!AX42</f>
        <v>n</v>
      </c>
      <c r="CI48" s="193"/>
      <c r="CJ48" s="193"/>
      <c r="CK48" s="193"/>
      <c r="CL48" s="193"/>
      <c r="CM48" s="193"/>
      <c r="CN48" s="193"/>
      <c r="CO48" s="193"/>
      <c r="CP48" s="193"/>
      <c r="CQ48" s="193"/>
      <c r="CR48" s="193"/>
      <c r="CS48" s="193"/>
      <c r="CT48" s="193"/>
      <c r="CU48" s="193"/>
      <c r="CV48" s="193"/>
      <c r="CW48" s="193"/>
      <c r="CX48" s="193"/>
      <c r="CY48" s="193"/>
      <c r="CZ48" s="193"/>
      <c r="DA48" s="193"/>
      <c r="DB48" s="193"/>
      <c r="DC48" s="193"/>
      <c r="DD48" s="193"/>
      <c r="DE48" s="193"/>
      <c r="DF48" s="193"/>
      <c r="DG48" s="193"/>
      <c r="DH48" s="193"/>
      <c r="DI48" s="193"/>
      <c r="DJ48" s="193"/>
      <c r="DK48" s="193"/>
      <c r="DL48" s="193"/>
      <c r="DM48" s="193"/>
      <c r="DN48" s="193"/>
      <c r="DO48" s="193"/>
      <c r="DP48" s="193"/>
      <c r="DQ48" s="193"/>
      <c r="DR48" s="193"/>
      <c r="DS48" s="193"/>
      <c r="DT48" s="193"/>
      <c r="DU48" s="193"/>
      <c r="DV48" s="193"/>
      <c r="DW48" s="193"/>
      <c r="DX48" s="193"/>
      <c r="DY48" s="193"/>
      <c r="DZ48" s="193"/>
      <c r="EA48" s="193"/>
      <c r="EB48" s="193"/>
      <c r="EC48" s="193"/>
      <c r="ED48" s="193"/>
      <c r="EE48" s="193"/>
      <c r="EF48" s="193"/>
      <c r="EG48" s="193"/>
      <c r="EH48" s="193"/>
      <c r="EI48" s="193"/>
      <c r="EJ48" s="193"/>
    </row>
    <row r="49" spans="1:140" ht="17" customHeight="1">
      <c r="A49" s="259"/>
      <c r="B49" s="116" t="str">
        <f>'Vic Apr 2018'!F43</f>
        <v>Click Energy</v>
      </c>
      <c r="C49" s="116" t="str">
        <f>'Vic Apr 2018'!G43</f>
        <v>Business Prime Gas</v>
      </c>
      <c r="D49" s="198">
        <f>365*'Vic Apr 2018'!H43/100</f>
        <v>325.6968</v>
      </c>
      <c r="E49" s="199">
        <f>IF($C$5*'Vic Apr 2018'!AK43/'Vic Apr 2018'!AI43&gt;='Vic Apr 2018'!J43,('Vic Apr 2018'!J43*'Vic Apr 2018'!O43/100)*'Vic Apr 2018'!AI43,($C$5*'Vic Apr 2018'!AK43/'Vic Apr 2018'!AI43*'Vic Apr 2018'!O43/100)*'Vic Apr 2018'!AI43)</f>
        <v>272.34000000000003</v>
      </c>
      <c r="F49" s="200">
        <f>IF($C$5*'Vic Apr 2018'!AK43/'Vic Apr 2018'!AI43&lt;'Vic Apr 2018'!J43,0,IF($C$5*'Vic Apr 2018'!AK43/'Vic Apr 2018'!AI43&lt;='Vic Apr 2018'!K43,($C$5*'Vic Apr 2018'!AK43/'Vic Apr 2018'!AI43-'Vic Apr 2018'!J43)*('Vic Apr 2018'!P43/100)*'Vic Apr 2018'!AI43,('Vic Apr 2018'!K43-'Vic Apr 2018'!J43)*('Vic Apr 2018'!P43/100)*'Vic Apr 2018'!AI43))</f>
        <v>963.5</v>
      </c>
      <c r="G49" s="198">
        <f>IF($C$5*'Vic Apr 2018'!AK43/'Vic Apr 2018'!AI43&lt;'Vic Apr 2018'!K43,0,IF($C$5*'Vic Apr 2018'!AK43/'Vic Apr 2018'!AI43&lt;='Vic Apr 2018'!L43,($C$5*'Vic Apr 2018'!AK43/'Vic Apr 2018'!AI43-'Vic Apr 2018'!K43)*('Vic Apr 2018'!Q43/100)*'Vic Apr 2018'!AI43,('Vic Apr 2018'!L43-'Vic Apr 2018'!K43)*('Vic Apr 2018'!Q43/100)*'Vic Apr 2018'!AI43))</f>
        <v>0</v>
      </c>
      <c r="H49" s="199">
        <f>IF($C$5*'Vic Apr 2018'!AK43/'Vic Apr 2018'!AI43&lt;'Vic Apr 2018'!L43,0,IF($C$5*'Vic Apr 2018'!AK43/'Vic Apr 2018'!AI43&lt;='Vic Apr 2018'!M43,($C$5*'Vic Apr 2018'!AK43/'Vic Apr 2018'!AI43-'Vic Apr 2018'!L43)*('Vic Apr 2018'!R43/100)*'Vic Apr 2018'!AI43,('Vic Apr 2018'!M43-'Vic Apr 2018'!L43)*('Vic Apr 2018'!R43/100)*'Vic Apr 2018'!AI43))</f>
        <v>0</v>
      </c>
      <c r="I49" s="198">
        <f>IF(($C$5*'Vic Apr 2018'!AK43/'Vic Apr 2018'!AI43&gt;'Vic Apr 2018'!M43),($C$5*'Vic Apr 2018'!AK43/'Vic Apr 2018'!AI43-'Vic Apr 2018'!M43)*'Vic Apr 2018'!S43/100*'Vic Apr 2018'!AI43,0)</f>
        <v>0</v>
      </c>
      <c r="J49" s="198">
        <f>IF($C$5*'Vic Apr 2018'!AL43/'Vic Apr 2018'!AJ43&gt;='Vic Apr 2018'!J43,('Vic Apr 2018'!J43*'Vic Apr 2018'!U43/100)*'Vic Apr 2018'!AJ43,($C$5*'Vic Apr 2018'!AL43/'Vic Apr 2018'!AJ43*'Vic Apr 2018'!U43/100)*'Vic Apr 2018'!AJ43)</f>
        <v>272.34000000000003</v>
      </c>
      <c r="K49" s="198">
        <f>IF($C$5*'Vic Apr 2018'!AL43/'Vic Apr 2018'!AJ43&lt;'Vic Apr 2018'!J43,0,IF($C$5*'Vic Apr 2018'!AL43/'Vic Apr 2018'!AJ43&lt;='Vic Apr 2018'!K43,($C$5*'Vic Apr 2018'!AL43/'Vic Apr 2018'!AJ43-'Vic Apr 2018'!J43)*('Vic Apr 2018'!V43/100)*'Vic Apr 2018'!AJ43,('Vic Apr 2018'!K43-'Vic Apr 2018'!J43)*('Vic Apr 2018'!V43/100)*'Vic Apr 2018'!AJ43))</f>
        <v>963.5</v>
      </c>
      <c r="L49" s="198">
        <f>IF($C$5*'Vic Apr 2018'!AL43/'Vic Apr 2018'!AJ43&lt;'Vic Apr 2018'!K43,0,IF($C$5*'Vic Apr 2018'!AL43/'Vic Apr 2018'!AJ43&lt;='Vic Apr 2018'!L43,($C$5*'Vic Apr 2018'!AL43/'Vic Apr 2018'!AJ43-'Vic Apr 2018'!K43)*('Vic Apr 2018'!W43/100)*'Vic Apr 2018'!AJ43,('Vic Apr 2018'!L43-'Vic Apr 2018'!K43)*('Vic Apr 2018'!W43/100)*'Vic Apr 2018'!AJ43))</f>
        <v>0</v>
      </c>
      <c r="M49" s="198">
        <f>IF($C$5*'Vic Apr 2018'!AL43/'Vic Apr 2018'!AJ43&lt;'Vic Apr 2018'!L43,0,IF($C$5*'Vic Apr 2018'!AL43/'Vic Apr 2018'!AJ43&lt;='Vic Apr 2018'!M43,($C$5*'Vic Apr 2018'!AL43/'Vic Apr 2018'!AJ43-'Vic Apr 2018'!L43)*('Vic Apr 2018'!X43/100)*'Vic Apr 2018'!AJ43,('Vic Apr 2018'!M43-'Vic Apr 2018'!L43)*('Vic Apr 2018'!X43/100)*'Vic Apr 2018'!AJ43))</f>
        <v>0</v>
      </c>
      <c r="N49" s="198">
        <f>IF(($C$5*'Vic Apr 2018'!AL43/'Vic Apr 2018'!AJ43&gt;'Vic Apr 2018'!M43),($C$5*'Vic Apr 2018'!AL43/'Vic Apr 2018'!AJ43-'Vic Apr 2018'!M43)*'Vic Apr 2018'!Y43/100*'Vic Apr 2018'!AJ43,0)</f>
        <v>0</v>
      </c>
      <c r="O49" s="201">
        <f t="shared" si="0"/>
        <v>2797.3768</v>
      </c>
      <c r="P49" s="202">
        <f>'Vic Apr 2018'!AM43</f>
        <v>0</v>
      </c>
      <c r="Q49" s="202">
        <f>'Vic Apr 2018'!AN43</f>
        <v>0</v>
      </c>
      <c r="R49" s="202">
        <f>'Vic Apr 2018'!AO43</f>
        <v>10</v>
      </c>
      <c r="S49" s="202">
        <f>'Vic Apr 2018'!AP43</f>
        <v>0</v>
      </c>
      <c r="T49" s="201">
        <f>O49</f>
        <v>2797.3768</v>
      </c>
      <c r="U49" s="201">
        <f>T49-(T49*R49/100)</f>
        <v>2517.6391199999998</v>
      </c>
      <c r="V49" s="201">
        <f t="shared" si="1"/>
        <v>3077.1144800000002</v>
      </c>
      <c r="W49" s="201">
        <f t="shared" si="1"/>
        <v>2769.4030320000002</v>
      </c>
      <c r="X49" s="203">
        <f>'Vic Apr 2018'!AW43</f>
        <v>0</v>
      </c>
      <c r="Y49" s="204" t="str">
        <f>'Vic Apr 2018'!AX43</f>
        <v>n</v>
      </c>
      <c r="CI49" s="193"/>
      <c r="CJ49" s="193"/>
      <c r="CK49" s="193"/>
      <c r="CL49" s="193"/>
      <c r="CM49" s="193"/>
      <c r="CN49" s="193"/>
      <c r="CO49" s="193"/>
      <c r="CP49" s="193"/>
      <c r="CQ49" s="193"/>
      <c r="CR49" s="193"/>
      <c r="CS49" s="193"/>
      <c r="CT49" s="193"/>
      <c r="CU49" s="193"/>
      <c r="CV49" s="193"/>
      <c r="CW49" s="193"/>
      <c r="CX49" s="193"/>
      <c r="CY49" s="193"/>
      <c r="CZ49" s="193"/>
      <c r="DA49" s="193"/>
      <c r="DB49" s="193"/>
      <c r="DC49" s="193"/>
      <c r="DD49" s="193"/>
      <c r="DE49" s="193"/>
      <c r="DF49" s="193"/>
      <c r="DG49" s="193"/>
      <c r="DH49" s="193"/>
      <c r="DI49" s="193"/>
      <c r="DJ49" s="193"/>
      <c r="DK49" s="193"/>
      <c r="DL49" s="193"/>
      <c r="DM49" s="193"/>
      <c r="DN49" s="193"/>
      <c r="DO49" s="193"/>
      <c r="DP49" s="193"/>
      <c r="DQ49" s="193"/>
      <c r="DR49" s="193"/>
      <c r="DS49" s="193"/>
      <c r="DT49" s="193"/>
      <c r="DU49" s="193"/>
      <c r="DV49" s="193"/>
      <c r="DW49" s="193"/>
      <c r="DX49" s="193"/>
      <c r="DY49" s="193"/>
      <c r="DZ49" s="193"/>
      <c r="EA49" s="193"/>
      <c r="EB49" s="193"/>
      <c r="EC49" s="193"/>
      <c r="ED49" s="193"/>
      <c r="EE49" s="193"/>
      <c r="EF49" s="193"/>
      <c r="EG49" s="193"/>
      <c r="EH49" s="193"/>
      <c r="EI49" s="193"/>
      <c r="EJ49" s="193"/>
    </row>
    <row r="50" spans="1:140" ht="17" customHeight="1">
      <c r="A50" s="259"/>
      <c r="B50" s="116" t="str">
        <f>'Vic Apr 2018'!F44</f>
        <v>Covau</v>
      </c>
      <c r="C50" s="116" t="str">
        <f>'Vic Apr 2018'!G44</f>
        <v>Market offer</v>
      </c>
      <c r="D50" s="198">
        <f>365*'Vic Apr 2018'!H44/100</f>
        <v>354.05</v>
      </c>
      <c r="E50" s="199">
        <f>IF($C$5*'Vic Apr 2018'!AK44/'Vic Apr 2018'!AI44&gt;='Vic Apr 2018'!J44,('Vic Apr 2018'!J44*'Vic Apr 2018'!O44/100)*'Vic Apr 2018'!AI44,($C$5*'Vic Apr 2018'!AK44/'Vic Apr 2018'!AI44*'Vic Apr 2018'!O44/100)*'Vic Apr 2018'!AI44)</f>
        <v>261</v>
      </c>
      <c r="F50" s="200">
        <f>IF($C$5*'Vic Apr 2018'!AK44/'Vic Apr 2018'!AI44&lt;'Vic Apr 2018'!J44,0,IF($C$5*'Vic Apr 2018'!AK44/'Vic Apr 2018'!AI44&lt;='Vic Apr 2018'!K44,($C$5*'Vic Apr 2018'!AK44/'Vic Apr 2018'!AI44-'Vic Apr 2018'!J44)*('Vic Apr 2018'!P44/100)*'Vic Apr 2018'!AI44,('Vic Apr 2018'!K44-'Vic Apr 2018'!J44)*('Vic Apr 2018'!P44/100)*'Vic Apr 2018'!AI44))</f>
        <v>984.00000000000023</v>
      </c>
      <c r="G50" s="198">
        <f>IF($C$5*'Vic Apr 2018'!AK44/'Vic Apr 2018'!AI44&lt;'Vic Apr 2018'!K44,0,IF($C$5*'Vic Apr 2018'!AK44/'Vic Apr 2018'!AI44&lt;='Vic Apr 2018'!L44,($C$5*'Vic Apr 2018'!AK44/'Vic Apr 2018'!AI44-'Vic Apr 2018'!K44)*('Vic Apr 2018'!Q44/100)*'Vic Apr 2018'!AI44,('Vic Apr 2018'!L44-'Vic Apr 2018'!K44)*('Vic Apr 2018'!Q44/100)*'Vic Apr 2018'!AI44))</f>
        <v>0</v>
      </c>
      <c r="H50" s="199">
        <f>IF($C$5*'Vic Apr 2018'!AK44/'Vic Apr 2018'!AI44&lt;'Vic Apr 2018'!L44,0,IF($C$5*'Vic Apr 2018'!AK44/'Vic Apr 2018'!AI44&lt;='Vic Apr 2018'!M44,($C$5*'Vic Apr 2018'!AK44/'Vic Apr 2018'!AI44-'Vic Apr 2018'!L44)*('Vic Apr 2018'!R44/100)*'Vic Apr 2018'!AI44,('Vic Apr 2018'!M44-'Vic Apr 2018'!L44)*('Vic Apr 2018'!R44/100)*'Vic Apr 2018'!AI44))</f>
        <v>0</v>
      </c>
      <c r="I50" s="198">
        <f>IF(($C$5*'Vic Apr 2018'!AK44/'Vic Apr 2018'!AI44&gt;'Vic Apr 2018'!M44),($C$5*'Vic Apr 2018'!AK44/'Vic Apr 2018'!AI44-'Vic Apr 2018'!M44)*'Vic Apr 2018'!S44/100*'Vic Apr 2018'!AI44,0)</f>
        <v>0</v>
      </c>
      <c r="J50" s="198">
        <f>IF($C$5*'Vic Apr 2018'!AL44/'Vic Apr 2018'!AJ44&gt;='Vic Apr 2018'!J44,('Vic Apr 2018'!J44*'Vic Apr 2018'!U44/100)*'Vic Apr 2018'!AJ44,($C$5*'Vic Apr 2018'!AL44/'Vic Apr 2018'!AJ44*'Vic Apr 2018'!U44/100)*'Vic Apr 2018'!AJ44)</f>
        <v>261</v>
      </c>
      <c r="K50" s="198">
        <f>IF($C$5*'Vic Apr 2018'!AL44/'Vic Apr 2018'!AJ44&lt;'Vic Apr 2018'!J44,0,IF($C$5*'Vic Apr 2018'!AL44/'Vic Apr 2018'!AJ44&lt;='Vic Apr 2018'!K44,($C$5*'Vic Apr 2018'!AL44/'Vic Apr 2018'!AJ44-'Vic Apr 2018'!J44)*('Vic Apr 2018'!V44/100)*'Vic Apr 2018'!AJ44,('Vic Apr 2018'!K44-'Vic Apr 2018'!J44)*('Vic Apr 2018'!V44/100)*'Vic Apr 2018'!AJ44))</f>
        <v>984.00000000000023</v>
      </c>
      <c r="L50" s="198">
        <f>IF($C$5*'Vic Apr 2018'!AL44/'Vic Apr 2018'!AJ44&lt;'Vic Apr 2018'!K44,0,IF($C$5*'Vic Apr 2018'!AL44/'Vic Apr 2018'!AJ44&lt;='Vic Apr 2018'!L44,($C$5*'Vic Apr 2018'!AL44/'Vic Apr 2018'!AJ44-'Vic Apr 2018'!K44)*('Vic Apr 2018'!W44/100)*'Vic Apr 2018'!AJ44,('Vic Apr 2018'!L44-'Vic Apr 2018'!K44)*('Vic Apr 2018'!W44/100)*'Vic Apr 2018'!AJ44))</f>
        <v>0</v>
      </c>
      <c r="M50" s="198">
        <f>IF($C$5*'Vic Apr 2018'!AL44/'Vic Apr 2018'!AJ44&lt;'Vic Apr 2018'!L44,0,IF($C$5*'Vic Apr 2018'!AL44/'Vic Apr 2018'!AJ44&lt;='Vic Apr 2018'!M44,($C$5*'Vic Apr 2018'!AL44/'Vic Apr 2018'!AJ44-'Vic Apr 2018'!L44)*('Vic Apr 2018'!X44/100)*'Vic Apr 2018'!AJ44,('Vic Apr 2018'!M44-'Vic Apr 2018'!L44)*('Vic Apr 2018'!X44/100)*'Vic Apr 2018'!AJ44))</f>
        <v>0</v>
      </c>
      <c r="N50" s="198">
        <f>IF(($C$5*'Vic Apr 2018'!AL44/'Vic Apr 2018'!AJ44&gt;'Vic Apr 2018'!M44),($C$5*'Vic Apr 2018'!AL44/'Vic Apr 2018'!AJ44-'Vic Apr 2018'!M44)*'Vic Apr 2018'!Y44/100*'Vic Apr 2018'!AJ44,0)</f>
        <v>0</v>
      </c>
      <c r="O50" s="201">
        <f t="shared" si="0"/>
        <v>2844.05</v>
      </c>
      <c r="P50" s="202">
        <f>'Vic Apr 2018'!AM44</f>
        <v>0</v>
      </c>
      <c r="Q50" s="202">
        <f>'Vic Apr 2018'!AN44</f>
        <v>0</v>
      </c>
      <c r="R50" s="202">
        <f>'Vic Apr 2018'!AO44</f>
        <v>0</v>
      </c>
      <c r="S50" s="202">
        <f>'Vic Apr 2018'!AP44</f>
        <v>20</v>
      </c>
      <c r="T50" s="201">
        <f>O50</f>
        <v>2844.05</v>
      </c>
      <c r="U50" s="201">
        <f>(T50-(T50-D50)*S50/100)</f>
        <v>2346.0500000000002</v>
      </c>
      <c r="V50" s="201">
        <f t="shared" si="1"/>
        <v>3128.4550000000004</v>
      </c>
      <c r="W50" s="201">
        <f t="shared" si="1"/>
        <v>2580.6550000000002</v>
      </c>
      <c r="X50" s="203">
        <f>'Vic Apr 2018'!AW44</f>
        <v>0</v>
      </c>
      <c r="Y50" s="204" t="str">
        <f>'Vic Apr 2018'!AX44</f>
        <v>n</v>
      </c>
      <c r="CI50" s="193"/>
      <c r="CJ50" s="193"/>
      <c r="CK50" s="193"/>
      <c r="CL50" s="193"/>
      <c r="CM50" s="193"/>
      <c r="CN50" s="193"/>
      <c r="CO50" s="193"/>
      <c r="CP50" s="193"/>
      <c r="CQ50" s="193"/>
      <c r="CR50" s="193"/>
      <c r="CS50" s="193"/>
      <c r="CT50" s="193"/>
      <c r="CU50" s="193"/>
      <c r="CV50" s="193"/>
      <c r="CW50" s="193"/>
      <c r="CX50" s="193"/>
      <c r="CY50" s="193"/>
      <c r="CZ50" s="193"/>
      <c r="DA50" s="193"/>
      <c r="DB50" s="193"/>
      <c r="DC50" s="193"/>
      <c r="DD50" s="193"/>
      <c r="DE50" s="193"/>
      <c r="DF50" s="193"/>
      <c r="DG50" s="193"/>
      <c r="DH50" s="193"/>
      <c r="DI50" s="193"/>
      <c r="DJ50" s="193"/>
      <c r="DK50" s="193"/>
      <c r="DL50" s="193"/>
      <c r="DM50" s="193"/>
      <c r="DN50" s="193"/>
      <c r="DO50" s="193"/>
      <c r="DP50" s="193"/>
      <c r="DQ50" s="193"/>
      <c r="DR50" s="193"/>
      <c r="DS50" s="193"/>
      <c r="DT50" s="193"/>
      <c r="DU50" s="193"/>
      <c r="DV50" s="193"/>
      <c r="DW50" s="193"/>
      <c r="DX50" s="193"/>
      <c r="DY50" s="193"/>
      <c r="DZ50" s="193"/>
      <c r="EA50" s="193"/>
      <c r="EB50" s="193"/>
      <c r="EC50" s="193"/>
      <c r="ED50" s="193"/>
      <c r="EE50" s="193"/>
      <c r="EF50" s="193"/>
      <c r="EG50" s="193"/>
      <c r="EH50" s="193"/>
      <c r="EI50" s="193"/>
      <c r="EJ50" s="193"/>
    </row>
    <row r="51" spans="1:140" ht="17" customHeight="1">
      <c r="A51" s="259"/>
      <c r="B51" s="116" t="str">
        <f>'Vic Apr 2018'!F45</f>
        <v>EnergyAustralia</v>
      </c>
      <c r="C51" s="116" t="str">
        <f>'Vic Apr 2018'!G45</f>
        <v>Everyday Saver Business</v>
      </c>
      <c r="D51" s="198">
        <f>365*'Vic Apr 2018'!H45/100</f>
        <v>375.95</v>
      </c>
      <c r="E51" s="199">
        <f>IF($C$5*'Vic Apr 2018'!AK45/'Vic Apr 2018'!AI45&gt;='Vic Apr 2018'!J45,('Vic Apr 2018'!J45*'Vic Apr 2018'!O45/100)*'Vic Apr 2018'!AI45,($C$5*'Vic Apr 2018'!AK45/'Vic Apr 2018'!AI45*'Vic Apr 2018'!O45/100)*'Vic Apr 2018'!AI45)</f>
        <v>159.6</v>
      </c>
      <c r="F51" s="200">
        <f>IF($C$5*'Vic Apr 2018'!AK45/'Vic Apr 2018'!AI45&lt;'Vic Apr 2018'!J45,0,IF($C$5*'Vic Apr 2018'!AK45/'Vic Apr 2018'!AI45&lt;='Vic Apr 2018'!K45,($C$5*'Vic Apr 2018'!AK45/'Vic Apr 2018'!AI45-'Vic Apr 2018'!J45)*('Vic Apr 2018'!P45/100)*'Vic Apr 2018'!AI45,('Vic Apr 2018'!K45-'Vic Apr 2018'!J45)*('Vic Apr 2018'!P45/100)*'Vic Apr 2018'!AI45))</f>
        <v>554.79899999999998</v>
      </c>
      <c r="G51" s="198">
        <f>IF($C$5*'Vic Apr 2018'!AK45/'Vic Apr 2018'!AI45&lt;'Vic Apr 2018'!K45,0,IF($C$5*'Vic Apr 2018'!AK45/'Vic Apr 2018'!AI45&lt;='Vic Apr 2018'!L45,($C$5*'Vic Apr 2018'!AK45/'Vic Apr 2018'!AI45-'Vic Apr 2018'!K45)*('Vic Apr 2018'!Q45/100)*'Vic Apr 2018'!AI45,('Vic Apr 2018'!L45-'Vic Apr 2018'!K45)*('Vic Apr 2018'!Q45/100)*'Vic Apr 2018'!AI45))</f>
        <v>0</v>
      </c>
      <c r="H51" s="199">
        <f>IF($C$5*'Vic Apr 2018'!AK45/'Vic Apr 2018'!AI45&lt;'Vic Apr 2018'!L45,0,IF($C$5*'Vic Apr 2018'!AK45/'Vic Apr 2018'!AI45&lt;='Vic Apr 2018'!M45,($C$5*'Vic Apr 2018'!AK45/'Vic Apr 2018'!AI45-'Vic Apr 2018'!L45)*('Vic Apr 2018'!R45/100)*'Vic Apr 2018'!AI45,('Vic Apr 2018'!M45-'Vic Apr 2018'!L45)*('Vic Apr 2018'!R45/100)*'Vic Apr 2018'!AI45))</f>
        <v>0</v>
      </c>
      <c r="I51" s="198">
        <f>IF(($C$5*'Vic Apr 2018'!AK45/'Vic Apr 2018'!AI45&gt;'Vic Apr 2018'!M45),($C$5*'Vic Apr 2018'!AK45/'Vic Apr 2018'!AI45-'Vic Apr 2018'!M45)*'Vic Apr 2018'!S45/100*'Vic Apr 2018'!AI45,0)</f>
        <v>0</v>
      </c>
      <c r="J51" s="198">
        <f>IF($C$5*'Vic Apr 2018'!AL45/'Vic Apr 2018'!AJ45&gt;='Vic Apr 2018'!J45,('Vic Apr 2018'!J45*'Vic Apr 2018'!U45/100)*'Vic Apr 2018'!AJ45,($C$5*'Vic Apr 2018'!AL45/'Vic Apr 2018'!AJ45*'Vic Apr 2018'!U45/100)*'Vic Apr 2018'!AJ45)</f>
        <v>319.2</v>
      </c>
      <c r="K51" s="198">
        <f>IF($C$5*'Vic Apr 2018'!AL45/'Vic Apr 2018'!AJ45&lt;'Vic Apr 2018'!J45,0,IF($C$5*'Vic Apr 2018'!AL45/'Vic Apr 2018'!AJ45&lt;='Vic Apr 2018'!K45,($C$5*'Vic Apr 2018'!AL45/'Vic Apr 2018'!AJ45-'Vic Apr 2018'!J45)*('Vic Apr 2018'!V45/100)*'Vic Apr 2018'!AJ45,('Vic Apr 2018'!K45-'Vic Apr 2018'!J45)*('Vic Apr 2018'!V45/100)*'Vic Apr 2018'!AJ45))</f>
        <v>1109.598</v>
      </c>
      <c r="L51" s="198">
        <f>IF($C$5*'Vic Apr 2018'!AL45/'Vic Apr 2018'!AJ45&lt;'Vic Apr 2018'!K45,0,IF($C$5*'Vic Apr 2018'!AL45/'Vic Apr 2018'!AJ45&lt;='Vic Apr 2018'!L45,($C$5*'Vic Apr 2018'!AL45/'Vic Apr 2018'!AJ45-'Vic Apr 2018'!K45)*('Vic Apr 2018'!W45/100)*'Vic Apr 2018'!AJ45,('Vic Apr 2018'!L45-'Vic Apr 2018'!K45)*('Vic Apr 2018'!W45/100)*'Vic Apr 2018'!AJ45))</f>
        <v>0</v>
      </c>
      <c r="M51" s="198">
        <f>IF($C$5*'Vic Apr 2018'!AL45/'Vic Apr 2018'!AJ45&lt;'Vic Apr 2018'!L45,0,IF($C$5*'Vic Apr 2018'!AL45/'Vic Apr 2018'!AJ45&lt;='Vic Apr 2018'!M45,($C$5*'Vic Apr 2018'!AL45/'Vic Apr 2018'!AJ45-'Vic Apr 2018'!L45)*('Vic Apr 2018'!X45/100)*'Vic Apr 2018'!AJ45,('Vic Apr 2018'!M45-'Vic Apr 2018'!L45)*('Vic Apr 2018'!X45/100)*'Vic Apr 2018'!AJ45))</f>
        <v>0</v>
      </c>
      <c r="N51" s="198">
        <f>IF(($C$5*'Vic Apr 2018'!AL45/'Vic Apr 2018'!AJ45&gt;'Vic Apr 2018'!M45),($C$5*'Vic Apr 2018'!AL45/'Vic Apr 2018'!AJ45-'Vic Apr 2018'!M45)*'Vic Apr 2018'!Y45/100*'Vic Apr 2018'!AJ45,0)</f>
        <v>0</v>
      </c>
      <c r="O51" s="201">
        <f t="shared" si="0"/>
        <v>2519.1469999999999</v>
      </c>
      <c r="P51" s="202">
        <f>'Vic Apr 2018'!AM45</f>
        <v>0</v>
      </c>
      <c r="Q51" s="202">
        <f>'Vic Apr 2018'!AN45</f>
        <v>20</v>
      </c>
      <c r="R51" s="202">
        <f>'Vic Apr 2018'!AO45</f>
        <v>0</v>
      </c>
      <c r="S51" s="202">
        <f>'Vic Apr 2018'!AP45</f>
        <v>0</v>
      </c>
      <c r="T51" s="201">
        <f>(O51-(O51-D51)*Q51/100)</f>
        <v>2090.5075999999999</v>
      </c>
      <c r="U51" s="201">
        <f t="shared" ref="U51:U56" si="7">T51</f>
        <v>2090.5075999999999</v>
      </c>
      <c r="V51" s="201">
        <f t="shared" si="1"/>
        <v>2299.55836</v>
      </c>
      <c r="W51" s="201">
        <f t="shared" si="1"/>
        <v>2299.55836</v>
      </c>
      <c r="X51" s="203">
        <f>'Vic Apr 2018'!AW45</f>
        <v>24</v>
      </c>
      <c r="Y51" s="204" t="str">
        <f>'Vic Apr 2018'!AX45</f>
        <v>y</v>
      </c>
      <c r="CI51" s="193"/>
      <c r="CJ51" s="193"/>
      <c r="CK51" s="193"/>
      <c r="CL51" s="193"/>
      <c r="CM51" s="193"/>
      <c r="CN51" s="193"/>
      <c r="CO51" s="193"/>
      <c r="CP51" s="193"/>
      <c r="CQ51" s="193"/>
      <c r="CR51" s="193"/>
      <c r="CS51" s="193"/>
      <c r="CT51" s="193"/>
      <c r="CU51" s="193"/>
      <c r="CV51" s="193"/>
      <c r="CW51" s="193"/>
      <c r="CX51" s="193"/>
      <c r="CY51" s="193"/>
      <c r="CZ51" s="193"/>
      <c r="DA51" s="193"/>
      <c r="DB51" s="193"/>
      <c r="DC51" s="193"/>
      <c r="DD51" s="193"/>
      <c r="DE51" s="193"/>
      <c r="DF51" s="193"/>
      <c r="DG51" s="193"/>
      <c r="DH51" s="193"/>
      <c r="DI51" s="193"/>
      <c r="DJ51" s="193"/>
      <c r="DK51" s="193"/>
      <c r="DL51" s="193"/>
      <c r="DM51" s="193"/>
      <c r="DN51" s="193"/>
      <c r="DO51" s="193"/>
      <c r="DP51" s="193"/>
      <c r="DQ51" s="193"/>
      <c r="DR51" s="193"/>
      <c r="DS51" s="193"/>
      <c r="DT51" s="193"/>
      <c r="DU51" s="193"/>
      <c r="DV51" s="193"/>
      <c r="DW51" s="193"/>
      <c r="DX51" s="193"/>
      <c r="DY51" s="193"/>
      <c r="DZ51" s="193"/>
      <c r="EA51" s="193"/>
      <c r="EB51" s="193"/>
      <c r="EC51" s="193"/>
      <c r="ED51" s="193"/>
      <c r="EE51" s="193"/>
      <c r="EF51" s="193"/>
      <c r="EG51" s="193"/>
      <c r="EH51" s="193"/>
      <c r="EI51" s="193"/>
      <c r="EJ51" s="193"/>
    </row>
    <row r="52" spans="1:140" ht="17" customHeight="1">
      <c r="A52" s="259"/>
      <c r="B52" s="116" t="str">
        <f>'Vic Apr 2018'!F46</f>
        <v>Lumo Energy</v>
      </c>
      <c r="C52" s="116" t="str">
        <f>'Vic Apr 2018'!G46</f>
        <v>Business Premium</v>
      </c>
      <c r="D52" s="198">
        <f>365*'Vic Apr 2018'!H46/100</f>
        <v>361.35</v>
      </c>
      <c r="E52" s="199">
        <f>IF($C$5*'Vic Apr 2018'!AK46/'Vic Apr 2018'!AI46&gt;='Vic Apr 2018'!J46,('Vic Apr 2018'!J46*'Vic Apr 2018'!O46/100)*'Vic Apr 2018'!AI46,($C$5*'Vic Apr 2018'!AK46/'Vic Apr 2018'!AI46*'Vic Apr 2018'!O46/100)*'Vic Apr 2018'!AI46)</f>
        <v>176.13179999999997</v>
      </c>
      <c r="F52" s="200">
        <f>IF($C$5*'Vic Apr 2018'!AK46/'Vic Apr 2018'!AI46&lt;'Vic Apr 2018'!J46,0,IF($C$5*'Vic Apr 2018'!AK46/'Vic Apr 2018'!AI46&lt;='Vic Apr 2018'!K46,($C$5*'Vic Apr 2018'!AK46/'Vic Apr 2018'!AI46-'Vic Apr 2018'!J46)*('Vic Apr 2018'!P46/100)*'Vic Apr 2018'!AI46,('Vic Apr 2018'!K46-'Vic Apr 2018'!J46)*('Vic Apr 2018'!P46/100)*'Vic Apr 2018'!AI46))</f>
        <v>617.19740000000002</v>
      </c>
      <c r="G52" s="198">
        <f>IF($C$5*'Vic Apr 2018'!AK46/'Vic Apr 2018'!AI46&lt;'Vic Apr 2018'!K46,0,IF($C$5*'Vic Apr 2018'!AK46/'Vic Apr 2018'!AI46&lt;='Vic Apr 2018'!L46,($C$5*'Vic Apr 2018'!AK46/'Vic Apr 2018'!AI46-'Vic Apr 2018'!K46)*('Vic Apr 2018'!Q46/100)*'Vic Apr 2018'!AI46,('Vic Apr 2018'!L46-'Vic Apr 2018'!K46)*('Vic Apr 2018'!Q46/100)*'Vic Apr 2018'!AI46))</f>
        <v>0</v>
      </c>
      <c r="H52" s="199">
        <f>IF($C$5*'Vic Apr 2018'!AK46/'Vic Apr 2018'!AI46&lt;'Vic Apr 2018'!L46,0,IF($C$5*'Vic Apr 2018'!AK46/'Vic Apr 2018'!AI46&lt;='Vic Apr 2018'!M46,($C$5*'Vic Apr 2018'!AK46/'Vic Apr 2018'!AI46-'Vic Apr 2018'!L46)*('Vic Apr 2018'!R46/100)*'Vic Apr 2018'!AI46,('Vic Apr 2018'!M46-'Vic Apr 2018'!L46)*('Vic Apr 2018'!R46/100)*'Vic Apr 2018'!AI46))</f>
        <v>0</v>
      </c>
      <c r="I52" s="198">
        <f>IF(($C$5*'Vic Apr 2018'!AK46/'Vic Apr 2018'!AI46&gt;'Vic Apr 2018'!M46),($C$5*'Vic Apr 2018'!AK46/'Vic Apr 2018'!AI46-'Vic Apr 2018'!M46)*'Vic Apr 2018'!S46/100*'Vic Apr 2018'!AI46,0)</f>
        <v>0</v>
      </c>
      <c r="J52" s="198">
        <f>IF($C$5*'Vic Apr 2018'!AL46/'Vic Apr 2018'!AJ46&gt;='Vic Apr 2018'!J46,('Vic Apr 2018'!J46*'Vic Apr 2018'!U46/100)*'Vic Apr 2018'!AJ46,($C$5*'Vic Apr 2018'!AL46/'Vic Apr 2018'!AJ46*'Vic Apr 2018'!U46/100)*'Vic Apr 2018'!AJ46)</f>
        <v>176.13179999999997</v>
      </c>
      <c r="K52" s="198">
        <f>IF($C$5*'Vic Apr 2018'!AL46/'Vic Apr 2018'!AJ46&lt;'Vic Apr 2018'!J46,0,IF($C$5*'Vic Apr 2018'!AL46/'Vic Apr 2018'!AJ46&lt;='Vic Apr 2018'!K46,($C$5*'Vic Apr 2018'!AL46/'Vic Apr 2018'!AJ46-'Vic Apr 2018'!J46)*('Vic Apr 2018'!V46/100)*'Vic Apr 2018'!AJ46,('Vic Apr 2018'!K46-'Vic Apr 2018'!J46)*('Vic Apr 2018'!V46/100)*'Vic Apr 2018'!AJ46))</f>
        <v>617.19740000000002</v>
      </c>
      <c r="L52" s="198">
        <f>IF($C$5*'Vic Apr 2018'!AL46/'Vic Apr 2018'!AJ46&lt;'Vic Apr 2018'!K46,0,IF($C$5*'Vic Apr 2018'!AL46/'Vic Apr 2018'!AJ46&lt;='Vic Apr 2018'!L46,($C$5*'Vic Apr 2018'!AL46/'Vic Apr 2018'!AJ46-'Vic Apr 2018'!K46)*('Vic Apr 2018'!W46/100)*'Vic Apr 2018'!AJ46,('Vic Apr 2018'!L46-'Vic Apr 2018'!K46)*('Vic Apr 2018'!W46/100)*'Vic Apr 2018'!AJ46))</f>
        <v>0</v>
      </c>
      <c r="M52" s="198">
        <f>IF($C$5*'Vic Apr 2018'!AL46/'Vic Apr 2018'!AJ46&lt;'Vic Apr 2018'!L46,0,IF($C$5*'Vic Apr 2018'!AL46/'Vic Apr 2018'!AJ46&lt;='Vic Apr 2018'!M46,($C$5*'Vic Apr 2018'!AL46/'Vic Apr 2018'!AJ46-'Vic Apr 2018'!L46)*('Vic Apr 2018'!X46/100)*'Vic Apr 2018'!AJ46,('Vic Apr 2018'!M46-'Vic Apr 2018'!L46)*('Vic Apr 2018'!X46/100)*'Vic Apr 2018'!AJ46))</f>
        <v>0</v>
      </c>
      <c r="N52" s="198">
        <f>IF(($C$5*'Vic Apr 2018'!AL46/'Vic Apr 2018'!AJ46&gt;'Vic Apr 2018'!M46),($C$5*'Vic Apr 2018'!AL46/'Vic Apr 2018'!AJ46-'Vic Apr 2018'!M46)*'Vic Apr 2018'!Y46/100*'Vic Apr 2018'!AJ46,0)</f>
        <v>0</v>
      </c>
      <c r="O52" s="201">
        <f t="shared" si="0"/>
        <v>1948.0083999999999</v>
      </c>
      <c r="P52" s="202">
        <f>'Vic Apr 2018'!AM46</f>
        <v>0</v>
      </c>
      <c r="Q52" s="202">
        <f>'Vic Apr 2018'!AN46</f>
        <v>0</v>
      </c>
      <c r="R52" s="202">
        <f>'Vic Apr 2018'!AO46</f>
        <v>0</v>
      </c>
      <c r="S52" s="202">
        <f>'Vic Apr 2018'!AP46</f>
        <v>0</v>
      </c>
      <c r="T52" s="201">
        <f>O52</f>
        <v>1948.0083999999999</v>
      </c>
      <c r="U52" s="201">
        <f t="shared" si="7"/>
        <v>1948.0083999999999</v>
      </c>
      <c r="V52" s="201">
        <f t="shared" si="1"/>
        <v>2142.80924</v>
      </c>
      <c r="W52" s="201">
        <f t="shared" si="1"/>
        <v>2142.80924</v>
      </c>
      <c r="X52" s="203">
        <f>'Vic Apr 2018'!AW46</f>
        <v>36</v>
      </c>
      <c r="Y52" s="204" t="str">
        <f>'Vic Apr 2018'!AX46</f>
        <v>n</v>
      </c>
      <c r="CI52" s="193"/>
      <c r="CJ52" s="193"/>
      <c r="CK52" s="193"/>
      <c r="CL52" s="193"/>
      <c r="CM52" s="193"/>
      <c r="CN52" s="193"/>
      <c r="CO52" s="193"/>
      <c r="CP52" s="193"/>
      <c r="CQ52" s="193"/>
      <c r="CR52" s="193"/>
      <c r="CS52" s="193"/>
      <c r="CT52" s="193"/>
      <c r="CU52" s="193"/>
      <c r="CV52" s="193"/>
      <c r="CW52" s="193"/>
      <c r="CX52" s="193"/>
      <c r="CY52" s="193"/>
      <c r="CZ52" s="193"/>
      <c r="DA52" s="193"/>
      <c r="DB52" s="193"/>
      <c r="DC52" s="193"/>
      <c r="DD52" s="193"/>
      <c r="DE52" s="193"/>
      <c r="DF52" s="193"/>
      <c r="DG52" s="193"/>
      <c r="DH52" s="193"/>
      <c r="DI52" s="193"/>
      <c r="DJ52" s="193"/>
      <c r="DK52" s="193"/>
      <c r="DL52" s="193"/>
      <c r="DM52" s="193"/>
      <c r="DN52" s="193"/>
      <c r="DO52" s="193"/>
      <c r="DP52" s="193"/>
      <c r="DQ52" s="193"/>
      <c r="DR52" s="193"/>
      <c r="DS52" s="193"/>
      <c r="DT52" s="193"/>
      <c r="DU52" s="193"/>
      <c r="DV52" s="193"/>
      <c r="DW52" s="193"/>
      <c r="DX52" s="193"/>
      <c r="DY52" s="193"/>
      <c r="DZ52" s="193"/>
      <c r="EA52" s="193"/>
      <c r="EB52" s="193"/>
      <c r="EC52" s="193"/>
      <c r="ED52" s="193"/>
      <c r="EE52" s="193"/>
      <c r="EF52" s="193"/>
      <c r="EG52" s="193"/>
      <c r="EH52" s="193"/>
      <c r="EI52" s="193"/>
      <c r="EJ52" s="193"/>
    </row>
    <row r="53" spans="1:140" ht="17" customHeight="1">
      <c r="A53" s="259"/>
      <c r="B53" s="116" t="str">
        <f>'Vic Apr 2018'!F47</f>
        <v>Momentum Energy</v>
      </c>
      <c r="C53" s="116" t="str">
        <f>'Vic Apr 2018'!G47</f>
        <v>Market offer</v>
      </c>
      <c r="D53" s="198">
        <f>365*'Vic Apr 2018'!H47/100</f>
        <v>316.601</v>
      </c>
      <c r="E53" s="199">
        <f>IF($C$5*'Vic Apr 2018'!AK47/'Vic Apr 2018'!AI47&gt;='Vic Apr 2018'!J47,('Vic Apr 2018'!J47*'Vic Apr 2018'!O47/100)*'Vic Apr 2018'!AI47,($C$5*'Vic Apr 2018'!AK47/'Vic Apr 2018'!AI47*'Vic Apr 2018'!O47/100)*'Vic Apr 2018'!AI47)</f>
        <v>113.76</v>
      </c>
      <c r="F53" s="200">
        <f>IF($C$5*'Vic Apr 2018'!AK47/'Vic Apr 2018'!AI47&lt;'Vic Apr 2018'!J47,0,IF($C$5*'Vic Apr 2018'!AK47/'Vic Apr 2018'!AI47&lt;='Vic Apr 2018'!K47,($C$5*'Vic Apr 2018'!AK47/'Vic Apr 2018'!AI47-'Vic Apr 2018'!J47)*('Vic Apr 2018'!P47/100)*'Vic Apr 2018'!AI47,('Vic Apr 2018'!K47-'Vic Apr 2018'!J47)*('Vic Apr 2018'!P47/100)*'Vic Apr 2018'!AI47))</f>
        <v>422.24849999999998</v>
      </c>
      <c r="G53" s="198">
        <f>IF($C$5*'Vic Apr 2018'!AK47/'Vic Apr 2018'!AI47&lt;'Vic Apr 2018'!K47,0,IF($C$5*'Vic Apr 2018'!AK47/'Vic Apr 2018'!AI47&lt;='Vic Apr 2018'!L47,($C$5*'Vic Apr 2018'!AK47/'Vic Apr 2018'!AI47-'Vic Apr 2018'!K47)*('Vic Apr 2018'!Q47/100)*'Vic Apr 2018'!AI47,('Vic Apr 2018'!L47-'Vic Apr 2018'!K47)*('Vic Apr 2018'!Q47/100)*'Vic Apr 2018'!AI47))</f>
        <v>0</v>
      </c>
      <c r="H53" s="199">
        <f>IF($C$5*'Vic Apr 2018'!AK47/'Vic Apr 2018'!AI47&lt;'Vic Apr 2018'!L47,0,IF($C$5*'Vic Apr 2018'!AK47/'Vic Apr 2018'!AI47&lt;='Vic Apr 2018'!M47,($C$5*'Vic Apr 2018'!AK47/'Vic Apr 2018'!AI47-'Vic Apr 2018'!L47)*('Vic Apr 2018'!R47/100)*'Vic Apr 2018'!AI47,('Vic Apr 2018'!M47-'Vic Apr 2018'!L47)*('Vic Apr 2018'!R47/100)*'Vic Apr 2018'!AI47))</f>
        <v>0</v>
      </c>
      <c r="I53" s="198">
        <f>IF(($C$5*'Vic Apr 2018'!AK47/'Vic Apr 2018'!AI47&gt;'Vic Apr 2018'!M47),($C$5*'Vic Apr 2018'!AK47/'Vic Apr 2018'!AI47-'Vic Apr 2018'!M47)*'Vic Apr 2018'!S47/100*'Vic Apr 2018'!AI47,0)</f>
        <v>0</v>
      </c>
      <c r="J53" s="198">
        <f>IF($C$5*'Vic Apr 2018'!AL47/'Vic Apr 2018'!AJ47&gt;='Vic Apr 2018'!J47,('Vic Apr 2018'!J47*'Vic Apr 2018'!U47/100)*'Vic Apr 2018'!AJ47,($C$5*'Vic Apr 2018'!AL47/'Vic Apr 2018'!AJ47*'Vic Apr 2018'!U47/100)*'Vic Apr 2018'!AJ47)</f>
        <v>211.92</v>
      </c>
      <c r="K53" s="198">
        <f>IF($C$5*'Vic Apr 2018'!AL47/'Vic Apr 2018'!AJ47&lt;'Vic Apr 2018'!J47,0,IF($C$5*'Vic Apr 2018'!AL47/'Vic Apr 2018'!AJ47&lt;='Vic Apr 2018'!K47,($C$5*'Vic Apr 2018'!AL47/'Vic Apr 2018'!AJ47-'Vic Apr 2018'!J47)*('Vic Apr 2018'!V47/100)*'Vic Apr 2018'!AJ47,('Vic Apr 2018'!K47-'Vic Apr 2018'!J47)*('Vic Apr 2018'!V47/100)*'Vic Apr 2018'!AJ47))</f>
        <v>779.45159999999998</v>
      </c>
      <c r="L53" s="198">
        <f>IF($C$5*'Vic Apr 2018'!AL47/'Vic Apr 2018'!AJ47&lt;'Vic Apr 2018'!K47,0,IF($C$5*'Vic Apr 2018'!AL47/'Vic Apr 2018'!AJ47&lt;='Vic Apr 2018'!L47,($C$5*'Vic Apr 2018'!AL47/'Vic Apr 2018'!AJ47-'Vic Apr 2018'!K47)*('Vic Apr 2018'!W47/100)*'Vic Apr 2018'!AJ47,('Vic Apr 2018'!L47-'Vic Apr 2018'!K47)*('Vic Apr 2018'!W47/100)*'Vic Apr 2018'!AJ47))</f>
        <v>0</v>
      </c>
      <c r="M53" s="198">
        <f>IF($C$5*'Vic Apr 2018'!AL47/'Vic Apr 2018'!AJ47&lt;'Vic Apr 2018'!L47,0,IF($C$5*'Vic Apr 2018'!AL47/'Vic Apr 2018'!AJ47&lt;='Vic Apr 2018'!M47,($C$5*'Vic Apr 2018'!AL47/'Vic Apr 2018'!AJ47-'Vic Apr 2018'!L47)*('Vic Apr 2018'!X47/100)*'Vic Apr 2018'!AJ47,('Vic Apr 2018'!M47-'Vic Apr 2018'!L47)*('Vic Apr 2018'!X47/100)*'Vic Apr 2018'!AJ47))</f>
        <v>0</v>
      </c>
      <c r="N53" s="198">
        <f>IF(($C$5*'Vic Apr 2018'!AL47/'Vic Apr 2018'!AJ47&gt;'Vic Apr 2018'!M47),($C$5*'Vic Apr 2018'!AL47/'Vic Apr 2018'!AJ47-'Vic Apr 2018'!M47)*'Vic Apr 2018'!Y47/100*'Vic Apr 2018'!AJ47,0)</f>
        <v>0</v>
      </c>
      <c r="O53" s="201">
        <f t="shared" si="0"/>
        <v>1843.9811</v>
      </c>
      <c r="P53" s="202">
        <f>'Vic Apr 2018'!AM47</f>
        <v>0</v>
      </c>
      <c r="Q53" s="202">
        <f>'Vic Apr 2018'!AN47</f>
        <v>0</v>
      </c>
      <c r="R53" s="202">
        <f>'Vic Apr 2018'!AO47</f>
        <v>0</v>
      </c>
      <c r="S53" s="202">
        <f>'Vic Apr 2018'!AP47</f>
        <v>0</v>
      </c>
      <c r="T53" s="201">
        <f>O53</f>
        <v>1843.9811</v>
      </c>
      <c r="U53" s="201">
        <f t="shared" si="7"/>
        <v>1843.9811</v>
      </c>
      <c r="V53" s="201">
        <f t="shared" si="1"/>
        <v>2028.3792100000001</v>
      </c>
      <c r="W53" s="201">
        <f t="shared" si="1"/>
        <v>2028.3792100000001</v>
      </c>
      <c r="X53" s="203">
        <f>'Vic Apr 2018'!AW47</f>
        <v>0</v>
      </c>
      <c r="Y53" s="204" t="str">
        <f>'Vic Apr 2018'!AX47</f>
        <v>n</v>
      </c>
      <c r="CI53" s="193"/>
      <c r="CJ53" s="193"/>
      <c r="CK53" s="193"/>
      <c r="CL53" s="193"/>
      <c r="CM53" s="193"/>
      <c r="CN53" s="193"/>
      <c r="CO53" s="193"/>
      <c r="CP53" s="193"/>
      <c r="CQ53" s="193"/>
      <c r="CR53" s="193"/>
      <c r="CS53" s="193"/>
      <c r="CT53" s="193"/>
      <c r="CU53" s="193"/>
      <c r="CV53" s="193"/>
      <c r="CW53" s="193"/>
      <c r="CX53" s="193"/>
      <c r="CY53" s="193"/>
      <c r="CZ53" s="193"/>
      <c r="DA53" s="193"/>
      <c r="DB53" s="193"/>
      <c r="DC53" s="193"/>
      <c r="DD53" s="193"/>
      <c r="DE53" s="193"/>
      <c r="DF53" s="193"/>
      <c r="DG53" s="193"/>
      <c r="DH53" s="193"/>
      <c r="DI53" s="193"/>
      <c r="DJ53" s="193"/>
      <c r="DK53" s="193"/>
      <c r="DL53" s="193"/>
      <c r="DM53" s="193"/>
      <c r="DN53" s="193"/>
      <c r="DO53" s="193"/>
      <c r="DP53" s="193"/>
      <c r="DQ53" s="193"/>
      <c r="DR53" s="193"/>
      <c r="DS53" s="193"/>
      <c r="DT53" s="193"/>
      <c r="DU53" s="193"/>
      <c r="DV53" s="193"/>
      <c r="DW53" s="193"/>
      <c r="DX53" s="193"/>
      <c r="DY53" s="193"/>
      <c r="DZ53" s="193"/>
      <c r="EA53" s="193"/>
      <c r="EB53" s="193"/>
      <c r="EC53" s="193"/>
      <c r="ED53" s="193"/>
      <c r="EE53" s="193"/>
      <c r="EF53" s="193"/>
      <c r="EG53" s="193"/>
      <c r="EH53" s="193"/>
      <c r="EI53" s="193"/>
      <c r="EJ53" s="193"/>
    </row>
    <row r="54" spans="1:140" s="197" customFormat="1" ht="17" customHeight="1">
      <c r="A54" s="259"/>
      <c r="B54" s="116" t="str">
        <f>'Vic Apr 2018'!F48</f>
        <v>Origin Energy</v>
      </c>
      <c r="C54" s="116" t="str">
        <f>'Vic Apr 2018'!G48</f>
        <v>Business Saver</v>
      </c>
      <c r="D54" s="198">
        <f>365*'Vic Apr 2018'!H48/100</f>
        <v>277.39999999999998</v>
      </c>
      <c r="E54" s="199">
        <f>IF($C$5*'Vic Apr 2018'!AK48/'Vic Apr 2018'!AI48&gt;='Vic Apr 2018'!J48,('Vic Apr 2018'!J48*'Vic Apr 2018'!O48/100)*'Vic Apr 2018'!AI48,($C$5*'Vic Apr 2018'!AK48/'Vic Apr 2018'!AI48*'Vic Apr 2018'!O48/100)*'Vic Apr 2018'!AI48)</f>
        <v>720</v>
      </c>
      <c r="F54" s="200">
        <f>IF($C$5*'Vic Apr 2018'!AK48/'Vic Apr 2018'!AI48&lt;'Vic Apr 2018'!J48,0,IF($C$5*'Vic Apr 2018'!AK48/'Vic Apr 2018'!AI48&lt;='Vic Apr 2018'!K48,($C$5*'Vic Apr 2018'!AK48/'Vic Apr 2018'!AI48-'Vic Apr 2018'!J48)*('Vic Apr 2018'!P48/100)*'Vic Apr 2018'!AI48,('Vic Apr 2018'!K48-'Vic Apr 2018'!J48)*('Vic Apr 2018'!P48/100)*'Vic Apr 2018'!AI48))</f>
        <v>231.00000000000009</v>
      </c>
      <c r="G54" s="198">
        <f>IF($C$5*'Vic Apr 2018'!AK48/'Vic Apr 2018'!AI48&lt;'Vic Apr 2018'!K48,0,IF($C$5*'Vic Apr 2018'!AK48/'Vic Apr 2018'!AI48&lt;='Vic Apr 2018'!L48,($C$5*'Vic Apr 2018'!AK48/'Vic Apr 2018'!AI48-'Vic Apr 2018'!K48)*('Vic Apr 2018'!Q48/100)*'Vic Apr 2018'!AI48,('Vic Apr 2018'!L48-'Vic Apr 2018'!K48)*('Vic Apr 2018'!Q48/100)*'Vic Apr 2018'!AI48))</f>
        <v>0</v>
      </c>
      <c r="H54" s="199">
        <f>IF($C$5*'Vic Apr 2018'!AK48/'Vic Apr 2018'!AI48&lt;'Vic Apr 2018'!L48,0,IF($C$5*'Vic Apr 2018'!AK48/'Vic Apr 2018'!AI48&lt;='Vic Apr 2018'!M48,($C$5*'Vic Apr 2018'!AK48/'Vic Apr 2018'!AI48-'Vic Apr 2018'!L48)*('Vic Apr 2018'!R48/100)*'Vic Apr 2018'!AI48,('Vic Apr 2018'!M48-'Vic Apr 2018'!L48)*('Vic Apr 2018'!R48/100)*'Vic Apr 2018'!AI48))</f>
        <v>0</v>
      </c>
      <c r="I54" s="198">
        <f>IF(($C$5*'Vic Apr 2018'!AK48/'Vic Apr 2018'!AI48&gt;'Vic Apr 2018'!M48),($C$5*'Vic Apr 2018'!AK48/'Vic Apr 2018'!AI48-'Vic Apr 2018'!M48)*'Vic Apr 2018'!S48/100*'Vic Apr 2018'!AI48,0)</f>
        <v>0</v>
      </c>
      <c r="J54" s="198">
        <f>IF($C$5*'Vic Apr 2018'!AL48/'Vic Apr 2018'!AJ48&gt;='Vic Apr 2018'!J48,('Vic Apr 2018'!J48*'Vic Apr 2018'!U48/100)*'Vic Apr 2018'!AJ48,($C$5*'Vic Apr 2018'!AL48/'Vic Apr 2018'!AJ48*'Vic Apr 2018'!U48/100)*'Vic Apr 2018'!AJ48)</f>
        <v>720</v>
      </c>
      <c r="K54" s="198">
        <f>IF($C$5*'Vic Apr 2018'!AL48/'Vic Apr 2018'!AJ48&lt;'Vic Apr 2018'!J48,0,IF($C$5*'Vic Apr 2018'!AL48/'Vic Apr 2018'!AJ48&lt;='Vic Apr 2018'!K48,($C$5*'Vic Apr 2018'!AL48/'Vic Apr 2018'!AJ48-'Vic Apr 2018'!J48)*('Vic Apr 2018'!V48/100)*'Vic Apr 2018'!AJ48,('Vic Apr 2018'!K48-'Vic Apr 2018'!J48)*('Vic Apr 2018'!V48/100)*'Vic Apr 2018'!AJ48))</f>
        <v>231.00000000000009</v>
      </c>
      <c r="L54" s="198">
        <f>IF($C$5*'Vic Apr 2018'!AL48/'Vic Apr 2018'!AJ48&lt;'Vic Apr 2018'!K48,0,IF($C$5*'Vic Apr 2018'!AL48/'Vic Apr 2018'!AJ48&lt;='Vic Apr 2018'!L48,($C$5*'Vic Apr 2018'!AL48/'Vic Apr 2018'!AJ48-'Vic Apr 2018'!K48)*('Vic Apr 2018'!W48/100)*'Vic Apr 2018'!AJ48,('Vic Apr 2018'!L48-'Vic Apr 2018'!K48)*('Vic Apr 2018'!W48/100)*'Vic Apr 2018'!AJ48))</f>
        <v>0</v>
      </c>
      <c r="M54" s="198">
        <f>IF($C$5*'Vic Apr 2018'!AL48/'Vic Apr 2018'!AJ48&lt;'Vic Apr 2018'!L48,0,IF($C$5*'Vic Apr 2018'!AL48/'Vic Apr 2018'!AJ48&lt;='Vic Apr 2018'!M48,($C$5*'Vic Apr 2018'!AL48/'Vic Apr 2018'!AJ48-'Vic Apr 2018'!L48)*('Vic Apr 2018'!X48/100)*'Vic Apr 2018'!AJ48,('Vic Apr 2018'!M48-'Vic Apr 2018'!L48)*('Vic Apr 2018'!X48/100)*'Vic Apr 2018'!AJ48))</f>
        <v>0</v>
      </c>
      <c r="N54" s="198">
        <f>IF(($C$5*'Vic Apr 2018'!AL48/'Vic Apr 2018'!AJ48&gt;'Vic Apr 2018'!M48),($C$5*'Vic Apr 2018'!AL48/'Vic Apr 2018'!AJ48-'Vic Apr 2018'!M48)*'Vic Apr 2018'!Y48/100*'Vic Apr 2018'!AJ48,0)</f>
        <v>0</v>
      </c>
      <c r="O54" s="201">
        <f t="shared" si="0"/>
        <v>2179.4</v>
      </c>
      <c r="P54" s="202">
        <f>'Vic Apr 2018'!AM48</f>
        <v>0</v>
      </c>
      <c r="Q54" s="202">
        <f>'Vic Apr 2018'!AN48</f>
        <v>15</v>
      </c>
      <c r="R54" s="202">
        <f>'Vic Apr 2018'!AO48</f>
        <v>0</v>
      </c>
      <c r="S54" s="202">
        <f>'Vic Apr 2018'!AP48</f>
        <v>0</v>
      </c>
      <c r="T54" s="201">
        <f>(O54-(O54-D54)*Q54/100)</f>
        <v>1894.1000000000001</v>
      </c>
      <c r="U54" s="201">
        <f t="shared" si="7"/>
        <v>1894.1000000000001</v>
      </c>
      <c r="V54" s="201">
        <f t="shared" si="1"/>
        <v>2083.5100000000002</v>
      </c>
      <c r="W54" s="201">
        <f t="shared" si="1"/>
        <v>2083.5100000000002</v>
      </c>
      <c r="X54" s="203">
        <f>'Vic Apr 2018'!AW48</f>
        <v>12</v>
      </c>
      <c r="Y54" s="204" t="str">
        <f>'Vic Apr 2018'!AX48</f>
        <v>y</v>
      </c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8"/>
      <c r="BP54" s="168"/>
      <c r="BQ54" s="168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8"/>
      <c r="CE54" s="168"/>
      <c r="CF54" s="168"/>
      <c r="CG54" s="168"/>
      <c r="CH54" s="168"/>
      <c r="CI54" s="196"/>
      <c r="CJ54" s="196"/>
      <c r="CK54" s="196"/>
      <c r="CL54" s="196"/>
      <c r="CM54" s="196"/>
      <c r="CN54" s="196"/>
      <c r="CO54" s="196"/>
      <c r="CP54" s="196"/>
      <c r="CQ54" s="196"/>
      <c r="CR54" s="196"/>
      <c r="CS54" s="196"/>
      <c r="CT54" s="196"/>
      <c r="CU54" s="196"/>
      <c r="CV54" s="196"/>
      <c r="CW54" s="196"/>
      <c r="CX54" s="196"/>
      <c r="CY54" s="196"/>
      <c r="CZ54" s="196"/>
      <c r="DA54" s="196"/>
      <c r="DB54" s="196"/>
      <c r="DC54" s="196"/>
      <c r="DD54" s="196"/>
      <c r="DE54" s="196"/>
      <c r="DF54" s="196"/>
      <c r="DG54" s="196"/>
      <c r="DH54" s="196"/>
      <c r="DI54" s="196"/>
      <c r="DJ54" s="196"/>
      <c r="DK54" s="196"/>
      <c r="DL54" s="196"/>
      <c r="DM54" s="196"/>
      <c r="DN54" s="196"/>
      <c r="DO54" s="196"/>
      <c r="DP54" s="196"/>
      <c r="DQ54" s="196"/>
      <c r="DR54" s="196"/>
      <c r="DS54" s="196"/>
      <c r="DT54" s="196"/>
      <c r="DU54" s="196"/>
      <c r="DV54" s="196"/>
      <c r="DW54" s="196"/>
      <c r="DX54" s="196"/>
      <c r="DY54" s="196"/>
      <c r="DZ54" s="196"/>
      <c r="EA54" s="196"/>
      <c r="EB54" s="196"/>
      <c r="EC54" s="196"/>
      <c r="ED54" s="196"/>
      <c r="EE54" s="196"/>
      <c r="EF54" s="196"/>
      <c r="EG54" s="196"/>
      <c r="EH54" s="196"/>
      <c r="EI54" s="196"/>
      <c r="EJ54" s="196"/>
    </row>
    <row r="55" spans="1:140" s="197" customFormat="1" ht="17" customHeight="1" thickBot="1">
      <c r="A55" s="260"/>
      <c r="B55" s="221" t="str">
        <f>'Vic Apr 2018'!F49</f>
        <v>Simply Energy</v>
      </c>
      <c r="C55" s="221" t="str">
        <f>'Vic Apr 2018'!G49</f>
        <v>Business Save</v>
      </c>
      <c r="D55" s="115">
        <f>365*'Vic Apr 2018'!H49/100</f>
        <v>295.358</v>
      </c>
      <c r="E55" s="113">
        <f>IF($C$5*'Vic Apr 2018'!AK49/'Vic Apr 2018'!AI49&gt;='Vic Apr 2018'!J49,('Vic Apr 2018'!J49*'Vic Apr 2018'!O49/100)*'Vic Apr 2018'!AI49,($C$5*'Vic Apr 2018'!AK49/'Vic Apr 2018'!AI49*'Vic Apr 2018'!O49/100)*'Vic Apr 2018'!AI49)</f>
        <v>281.99339999999995</v>
      </c>
      <c r="F55" s="114">
        <f>IF($C$5*'Vic Apr 2018'!AK49/'Vic Apr 2018'!AI49&lt;'Vic Apr 2018'!J49,0,IF($C$5*'Vic Apr 2018'!AK49/'Vic Apr 2018'!AI49&lt;='Vic Apr 2018'!K49,($C$5*'Vic Apr 2018'!AK49/'Vic Apr 2018'!AI49-'Vic Apr 2018'!J49)*('Vic Apr 2018'!P49/100)*'Vic Apr 2018'!AI49,('Vic Apr 2018'!K49-'Vic Apr 2018'!J49)*('Vic Apr 2018'!P49/100)*'Vic Apr 2018'!AI49))</f>
        <v>1046.3744000000002</v>
      </c>
      <c r="G55" s="115">
        <f>IF($C$5*'Vic Apr 2018'!AK49/'Vic Apr 2018'!AI49&lt;'Vic Apr 2018'!K49,0,IF($C$5*'Vic Apr 2018'!AK49/'Vic Apr 2018'!AI49&lt;='Vic Apr 2018'!L49,($C$5*'Vic Apr 2018'!AK49/'Vic Apr 2018'!AI49-'Vic Apr 2018'!K49)*('Vic Apr 2018'!Q49/100)*'Vic Apr 2018'!AI49,('Vic Apr 2018'!L49-'Vic Apr 2018'!K49)*('Vic Apr 2018'!Q49/100)*'Vic Apr 2018'!AI49))</f>
        <v>0</v>
      </c>
      <c r="H55" s="113">
        <f>IF($C$5*'Vic Apr 2018'!AK49/'Vic Apr 2018'!AI49&lt;'Vic Apr 2018'!L49,0,IF($C$5*'Vic Apr 2018'!AK49/'Vic Apr 2018'!AI49&lt;='Vic Apr 2018'!M49,($C$5*'Vic Apr 2018'!AK49/'Vic Apr 2018'!AI49-'Vic Apr 2018'!L49)*('Vic Apr 2018'!R49/100)*'Vic Apr 2018'!AI49,('Vic Apr 2018'!M49-'Vic Apr 2018'!L49)*('Vic Apr 2018'!R49/100)*'Vic Apr 2018'!AI49))</f>
        <v>0</v>
      </c>
      <c r="I55" s="115">
        <f>IF(($C$5*'Vic Apr 2018'!AK49/'Vic Apr 2018'!AI49&gt;'Vic Apr 2018'!M49),($C$5*'Vic Apr 2018'!AK49/'Vic Apr 2018'!AI49-'Vic Apr 2018'!M49)*'Vic Apr 2018'!S49/100*'Vic Apr 2018'!AI49,0)</f>
        <v>0</v>
      </c>
      <c r="J55" s="115">
        <f>IF($C$5*'Vic Apr 2018'!AL49/'Vic Apr 2018'!AJ49&gt;='Vic Apr 2018'!J49,('Vic Apr 2018'!J49*'Vic Apr 2018'!U49/100)*'Vic Apr 2018'!AJ49,($C$5*'Vic Apr 2018'!AL49/'Vic Apr 2018'!AJ49*'Vic Apr 2018'!U49/100)*'Vic Apr 2018'!AJ49)</f>
        <v>281.99339999999995</v>
      </c>
      <c r="K55" s="115">
        <f>IF($C$5*'Vic Apr 2018'!AL49/'Vic Apr 2018'!AJ49&lt;'Vic Apr 2018'!J49,0,IF($C$5*'Vic Apr 2018'!AL49/'Vic Apr 2018'!AJ49&lt;='Vic Apr 2018'!K49,($C$5*'Vic Apr 2018'!AL49/'Vic Apr 2018'!AJ49-'Vic Apr 2018'!J49)*('Vic Apr 2018'!V49/100)*'Vic Apr 2018'!AJ49,('Vic Apr 2018'!K49-'Vic Apr 2018'!J49)*('Vic Apr 2018'!V49/100)*'Vic Apr 2018'!AJ49))</f>
        <v>1046.3744000000002</v>
      </c>
      <c r="L55" s="115">
        <f>IF($C$5*'Vic Apr 2018'!AL49/'Vic Apr 2018'!AJ49&lt;'Vic Apr 2018'!K49,0,IF($C$5*'Vic Apr 2018'!AL49/'Vic Apr 2018'!AJ49&lt;='Vic Apr 2018'!L49,($C$5*'Vic Apr 2018'!AL49/'Vic Apr 2018'!AJ49-'Vic Apr 2018'!K49)*('Vic Apr 2018'!W49/100)*'Vic Apr 2018'!AJ49,('Vic Apr 2018'!L49-'Vic Apr 2018'!K49)*('Vic Apr 2018'!W49/100)*'Vic Apr 2018'!AJ49))</f>
        <v>0</v>
      </c>
      <c r="M55" s="115">
        <f>IF($C$5*'Vic Apr 2018'!AL49/'Vic Apr 2018'!AJ49&lt;'Vic Apr 2018'!L49,0,IF($C$5*'Vic Apr 2018'!AL49/'Vic Apr 2018'!AJ49&lt;='Vic Apr 2018'!M49,($C$5*'Vic Apr 2018'!AL49/'Vic Apr 2018'!AJ49-'Vic Apr 2018'!L49)*('Vic Apr 2018'!X49/100)*'Vic Apr 2018'!AJ49,('Vic Apr 2018'!M49-'Vic Apr 2018'!L49)*('Vic Apr 2018'!X49/100)*'Vic Apr 2018'!AJ49))</f>
        <v>0</v>
      </c>
      <c r="N55" s="115">
        <f>IF(($C$5*'Vic Apr 2018'!AL49/'Vic Apr 2018'!AJ49&gt;'Vic Apr 2018'!M49),($C$5*'Vic Apr 2018'!AL49/'Vic Apr 2018'!AJ49-'Vic Apr 2018'!M49)*'Vic Apr 2018'!Y49/100*'Vic Apr 2018'!AJ49,0)</f>
        <v>0</v>
      </c>
      <c r="O55" s="222">
        <f t="shared" si="0"/>
        <v>2952.0936000000002</v>
      </c>
      <c r="P55" s="223">
        <f>'Vic Apr 2018'!AM49</f>
        <v>0</v>
      </c>
      <c r="Q55" s="223">
        <f>'Vic Apr 2018'!AN49</f>
        <v>30</v>
      </c>
      <c r="R55" s="223">
        <f>'Vic Apr 2018'!AO49</f>
        <v>0</v>
      </c>
      <c r="S55" s="223">
        <f>'Vic Apr 2018'!AP49</f>
        <v>0</v>
      </c>
      <c r="T55" s="222">
        <f>(O55-(O55-D55)*Q55/100)</f>
        <v>2155.0729200000001</v>
      </c>
      <c r="U55" s="222">
        <f t="shared" si="7"/>
        <v>2155.0729200000001</v>
      </c>
      <c r="V55" s="222">
        <f t="shared" si="1"/>
        <v>2370.5802120000003</v>
      </c>
      <c r="W55" s="222">
        <f t="shared" si="1"/>
        <v>2370.5802120000003</v>
      </c>
      <c r="X55" s="224">
        <f>'Vic Apr 2018'!AW49</f>
        <v>0</v>
      </c>
      <c r="Y55" s="225" t="str">
        <f>'Vic Apr 2018'!AX49</f>
        <v>n</v>
      </c>
      <c r="CI55" s="196"/>
      <c r="CJ55" s="196"/>
      <c r="CK55" s="196"/>
      <c r="CL55" s="196"/>
      <c r="CM55" s="196"/>
      <c r="CN55" s="196"/>
      <c r="CO55" s="196"/>
      <c r="CP55" s="196"/>
      <c r="CQ55" s="196"/>
      <c r="CR55" s="196"/>
      <c r="CS55" s="196"/>
      <c r="CT55" s="196"/>
      <c r="CU55" s="196"/>
      <c r="CV55" s="196"/>
      <c r="CW55" s="196"/>
      <c r="CX55" s="196"/>
      <c r="CY55" s="196"/>
      <c r="CZ55" s="196"/>
      <c r="DA55" s="196"/>
      <c r="DB55" s="196"/>
      <c r="DC55" s="196"/>
      <c r="DD55" s="196"/>
      <c r="DE55" s="196"/>
      <c r="DF55" s="196"/>
      <c r="DG55" s="196"/>
      <c r="DH55" s="196"/>
      <c r="DI55" s="196"/>
      <c r="DJ55" s="196"/>
      <c r="DK55" s="196"/>
      <c r="DL55" s="196"/>
      <c r="DM55" s="196"/>
      <c r="DN55" s="196"/>
      <c r="DO55" s="196"/>
      <c r="DP55" s="196"/>
      <c r="DQ55" s="196"/>
      <c r="DR55" s="196"/>
      <c r="DS55" s="196"/>
      <c r="DT55" s="196"/>
      <c r="DU55" s="196"/>
      <c r="DV55" s="196"/>
      <c r="DW55" s="196"/>
      <c r="DX55" s="196"/>
      <c r="DY55" s="196"/>
      <c r="DZ55" s="196"/>
      <c r="EA55" s="196"/>
      <c r="EB55" s="196"/>
      <c r="EC55" s="196"/>
      <c r="ED55" s="196"/>
      <c r="EE55" s="196"/>
      <c r="EF55" s="196"/>
      <c r="EG55" s="196"/>
      <c r="EH55" s="196"/>
      <c r="EI55" s="196"/>
      <c r="EJ55" s="196"/>
    </row>
    <row r="56" spans="1:140" ht="17" customHeight="1" thickTop="1">
      <c r="A56" s="261" t="str">
        <f>'Vic Apr 2018'!D50</f>
        <v>Envestra Central 2</v>
      </c>
      <c r="B56" s="116" t="str">
        <f>'Vic Apr 2018'!F50</f>
        <v>AGL</v>
      </c>
      <c r="C56" s="116" t="str">
        <f>'Vic Apr 2018'!G50</f>
        <v>Business Savers</v>
      </c>
      <c r="D56" s="198">
        <f>365*'Vic Apr 2018'!H50/100</f>
        <v>332.15</v>
      </c>
      <c r="E56" s="199">
        <f>IF($C$5*'Vic Apr 2018'!AK50/'Vic Apr 2018'!AI50&gt;='Vic Apr 2018'!J50,('Vic Apr 2018'!J50*'Vic Apr 2018'!O50/100)*'Vic Apr 2018'!AI50,($C$5*'Vic Apr 2018'!AK50/'Vic Apr 2018'!AI50*'Vic Apr 2018'!O50/100)*'Vic Apr 2018'!AI50)</f>
        <v>221.39999999999998</v>
      </c>
      <c r="F56" s="200">
        <f>IF($C$5*'Vic Apr 2018'!AK50/'Vic Apr 2018'!AI50&lt;'Vic Apr 2018'!J50,0,IF($C$5*'Vic Apr 2018'!AK50/'Vic Apr 2018'!AI50&lt;='Vic Apr 2018'!K50,($C$5*'Vic Apr 2018'!AK50/'Vic Apr 2018'!AI50-'Vic Apr 2018'!J50)*('Vic Apr 2018'!P50/100)*'Vic Apr 2018'!AI50,('Vic Apr 2018'!K50-'Vic Apr 2018'!J50)*('Vic Apr 2018'!P50/100)*'Vic Apr 2018'!AI50))</f>
        <v>856.9</v>
      </c>
      <c r="G56" s="198">
        <f>IF($C$5*'Vic Apr 2018'!AK50/'Vic Apr 2018'!AI50&lt;'Vic Apr 2018'!K50,0,IF($C$5*'Vic Apr 2018'!AK50/'Vic Apr 2018'!AI50&lt;='Vic Apr 2018'!L50,($C$5*'Vic Apr 2018'!AK50/'Vic Apr 2018'!AI50-'Vic Apr 2018'!K50)*('Vic Apr 2018'!Q50/100)*'Vic Apr 2018'!AI50,('Vic Apr 2018'!L50-'Vic Apr 2018'!K50)*('Vic Apr 2018'!Q50/100)*'Vic Apr 2018'!AI50))</f>
        <v>0</v>
      </c>
      <c r="H56" s="199">
        <f>IF($C$5*'Vic Apr 2018'!AK50/'Vic Apr 2018'!AI50&lt;'Vic Apr 2018'!L50,0,IF($C$5*'Vic Apr 2018'!AK50/'Vic Apr 2018'!AI50&lt;='Vic Apr 2018'!M50,($C$5*'Vic Apr 2018'!AK50/'Vic Apr 2018'!AI50-'Vic Apr 2018'!L50)*('Vic Apr 2018'!R50/100)*'Vic Apr 2018'!AI50,('Vic Apr 2018'!M50-'Vic Apr 2018'!L50)*('Vic Apr 2018'!R50/100)*'Vic Apr 2018'!AI50))</f>
        <v>0</v>
      </c>
      <c r="I56" s="198">
        <f>IF(($C$5*'Vic Apr 2018'!AK50/'Vic Apr 2018'!AI50&gt;'Vic Apr 2018'!M50),($C$5*'Vic Apr 2018'!AK50/'Vic Apr 2018'!AI50-'Vic Apr 2018'!M50)*'Vic Apr 2018'!S50/100*'Vic Apr 2018'!AI50,0)</f>
        <v>0</v>
      </c>
      <c r="J56" s="198">
        <f>IF($C$5*'Vic Apr 2018'!AL50/'Vic Apr 2018'!AJ50&gt;='Vic Apr 2018'!J50,('Vic Apr 2018'!J50*'Vic Apr 2018'!U50/100)*'Vic Apr 2018'!AJ50,($C$5*'Vic Apr 2018'!AL50/'Vic Apr 2018'!AJ50*'Vic Apr 2018'!U50/100)*'Vic Apr 2018'!AJ50)</f>
        <v>221.39999999999998</v>
      </c>
      <c r="K56" s="198">
        <f>IF($C$5*'Vic Apr 2018'!AL50/'Vic Apr 2018'!AJ50&lt;'Vic Apr 2018'!J50,0,IF($C$5*'Vic Apr 2018'!AL50/'Vic Apr 2018'!AJ50&lt;='Vic Apr 2018'!K50,($C$5*'Vic Apr 2018'!AL50/'Vic Apr 2018'!AJ50-'Vic Apr 2018'!J50)*('Vic Apr 2018'!V50/100)*'Vic Apr 2018'!AJ50,('Vic Apr 2018'!K50-'Vic Apr 2018'!J50)*('Vic Apr 2018'!V50/100)*'Vic Apr 2018'!AJ50))</f>
        <v>856.9</v>
      </c>
      <c r="L56" s="198">
        <f>IF($C$5*'Vic Apr 2018'!AL50/'Vic Apr 2018'!AJ50&lt;'Vic Apr 2018'!K50,0,IF($C$5*'Vic Apr 2018'!AL50/'Vic Apr 2018'!AJ50&lt;='Vic Apr 2018'!L50,($C$5*'Vic Apr 2018'!AL50/'Vic Apr 2018'!AJ50-'Vic Apr 2018'!K50)*('Vic Apr 2018'!W50/100)*'Vic Apr 2018'!AJ50,('Vic Apr 2018'!L50-'Vic Apr 2018'!K50)*('Vic Apr 2018'!W50/100)*'Vic Apr 2018'!AJ50))</f>
        <v>0</v>
      </c>
      <c r="M56" s="198">
        <f>IF($C$5*'Vic Apr 2018'!AL50/'Vic Apr 2018'!AJ50&lt;'Vic Apr 2018'!L50,0,IF($C$5*'Vic Apr 2018'!AL50/'Vic Apr 2018'!AJ50&lt;='Vic Apr 2018'!M50,($C$5*'Vic Apr 2018'!AL50/'Vic Apr 2018'!AJ50-'Vic Apr 2018'!L50)*('Vic Apr 2018'!X50/100)*'Vic Apr 2018'!AJ50,('Vic Apr 2018'!M50-'Vic Apr 2018'!L50)*('Vic Apr 2018'!X50/100)*'Vic Apr 2018'!AJ50))</f>
        <v>0</v>
      </c>
      <c r="N56" s="198">
        <f>IF(($C$5*'Vic Apr 2018'!AL50/'Vic Apr 2018'!AJ50&gt;'Vic Apr 2018'!M50),($C$5*'Vic Apr 2018'!AL50/'Vic Apr 2018'!AJ50-'Vic Apr 2018'!M50)*'Vic Apr 2018'!Y50/100*'Vic Apr 2018'!AJ50,0)</f>
        <v>0</v>
      </c>
      <c r="O56" s="201">
        <f t="shared" si="0"/>
        <v>2488.75</v>
      </c>
      <c r="P56" s="202">
        <f>'Vic Apr 2018'!AM50</f>
        <v>0</v>
      </c>
      <c r="Q56" s="202">
        <f>'Vic Apr 2018'!AN50</f>
        <v>15</v>
      </c>
      <c r="R56" s="202">
        <f>'Vic Apr 2018'!AO50</f>
        <v>0</v>
      </c>
      <c r="S56" s="202">
        <f>'Vic Apr 2018'!AP50</f>
        <v>0</v>
      </c>
      <c r="T56" s="201">
        <f>(O56-(O56-D56)*Q56/100)</f>
        <v>2165.2600000000002</v>
      </c>
      <c r="U56" s="201">
        <f t="shared" si="7"/>
        <v>2165.2600000000002</v>
      </c>
      <c r="V56" s="201">
        <f t="shared" si="1"/>
        <v>2381.7860000000005</v>
      </c>
      <c r="W56" s="201">
        <f t="shared" si="1"/>
        <v>2381.7860000000005</v>
      </c>
      <c r="X56" s="203">
        <f>'Vic Apr 2018'!AW50</f>
        <v>0</v>
      </c>
      <c r="Y56" s="204" t="str">
        <f>'Vic Apr 2018'!AX50</f>
        <v>n</v>
      </c>
      <c r="CI56" s="193"/>
      <c r="CJ56" s="193"/>
      <c r="CK56" s="193"/>
      <c r="CL56" s="193"/>
      <c r="CM56" s="193"/>
      <c r="CN56" s="193"/>
      <c r="CO56" s="193"/>
      <c r="CP56" s="193"/>
      <c r="CQ56" s="193"/>
      <c r="CR56" s="193"/>
      <c r="CS56" s="193"/>
      <c r="CT56" s="193"/>
      <c r="CU56" s="193"/>
      <c r="CV56" s="193"/>
      <c r="CW56" s="193"/>
      <c r="CX56" s="193"/>
      <c r="CY56" s="193"/>
      <c r="CZ56" s="193"/>
      <c r="DA56" s="193"/>
      <c r="DB56" s="193"/>
      <c r="DC56" s="193"/>
      <c r="DD56" s="193"/>
      <c r="DE56" s="193"/>
      <c r="DF56" s="193"/>
      <c r="DG56" s="193"/>
      <c r="DH56" s="193"/>
      <c r="DI56" s="193"/>
      <c r="DJ56" s="193"/>
      <c r="DK56" s="193"/>
      <c r="DL56" s="193"/>
      <c r="DM56" s="193"/>
      <c r="DN56" s="193"/>
      <c r="DO56" s="193"/>
      <c r="DP56" s="193"/>
      <c r="DQ56" s="193"/>
      <c r="DR56" s="193"/>
      <c r="DS56" s="193"/>
      <c r="DT56" s="193"/>
      <c r="DU56" s="193"/>
      <c r="DV56" s="193"/>
      <c r="DW56" s="193"/>
      <c r="DX56" s="193"/>
      <c r="DY56" s="193"/>
      <c r="DZ56" s="193"/>
      <c r="EA56" s="193"/>
      <c r="EB56" s="193"/>
      <c r="EC56" s="193"/>
      <c r="ED56" s="193"/>
      <c r="EE56" s="193"/>
      <c r="EF56" s="193"/>
      <c r="EG56" s="193"/>
      <c r="EH56" s="193"/>
      <c r="EI56" s="193"/>
      <c r="EJ56" s="193"/>
    </row>
    <row r="57" spans="1:140" ht="17" customHeight="1">
      <c r="A57" s="259"/>
      <c r="B57" s="116" t="str">
        <f>'Vic Apr 2018'!F51</f>
        <v>Click Energy</v>
      </c>
      <c r="C57" s="116" t="str">
        <f>'Vic Apr 2018'!G51</f>
        <v>Business Prime Gas</v>
      </c>
      <c r="D57" s="198">
        <f>365*'Vic Apr 2018'!H51/100</f>
        <v>325.6968</v>
      </c>
      <c r="E57" s="199">
        <f>IF($C$5*'Vic Apr 2018'!AK51/'Vic Apr 2018'!AI51&gt;='Vic Apr 2018'!J51,('Vic Apr 2018'!J51*'Vic Apr 2018'!O51/100)*'Vic Apr 2018'!AI51,($C$5*'Vic Apr 2018'!AK51/'Vic Apr 2018'!AI51*'Vic Apr 2018'!O51/100)*'Vic Apr 2018'!AI51)</f>
        <v>272.34000000000003</v>
      </c>
      <c r="F57" s="200">
        <f>IF($C$5*'Vic Apr 2018'!AK51/'Vic Apr 2018'!AI51&lt;'Vic Apr 2018'!J51,0,IF($C$5*'Vic Apr 2018'!AK51/'Vic Apr 2018'!AI51&lt;='Vic Apr 2018'!K51,($C$5*'Vic Apr 2018'!AK51/'Vic Apr 2018'!AI51-'Vic Apr 2018'!J51)*('Vic Apr 2018'!P51/100)*'Vic Apr 2018'!AI51,('Vic Apr 2018'!K51-'Vic Apr 2018'!J51)*('Vic Apr 2018'!P51/100)*'Vic Apr 2018'!AI51))</f>
        <v>963.5</v>
      </c>
      <c r="G57" s="198">
        <f>IF($C$5*'Vic Apr 2018'!AK51/'Vic Apr 2018'!AI51&lt;'Vic Apr 2018'!K51,0,IF($C$5*'Vic Apr 2018'!AK51/'Vic Apr 2018'!AI51&lt;='Vic Apr 2018'!L51,($C$5*'Vic Apr 2018'!AK51/'Vic Apr 2018'!AI51-'Vic Apr 2018'!K51)*('Vic Apr 2018'!Q51/100)*'Vic Apr 2018'!AI51,('Vic Apr 2018'!L51-'Vic Apr 2018'!K51)*('Vic Apr 2018'!Q51/100)*'Vic Apr 2018'!AI51))</f>
        <v>0</v>
      </c>
      <c r="H57" s="199">
        <f>IF($C$5*'Vic Apr 2018'!AK51/'Vic Apr 2018'!AI51&lt;'Vic Apr 2018'!L51,0,IF($C$5*'Vic Apr 2018'!AK51/'Vic Apr 2018'!AI51&lt;='Vic Apr 2018'!M51,($C$5*'Vic Apr 2018'!AK51/'Vic Apr 2018'!AI51-'Vic Apr 2018'!L51)*('Vic Apr 2018'!R51/100)*'Vic Apr 2018'!AI51,('Vic Apr 2018'!M51-'Vic Apr 2018'!L51)*('Vic Apr 2018'!R51/100)*'Vic Apr 2018'!AI51))</f>
        <v>0</v>
      </c>
      <c r="I57" s="198">
        <f>IF(($C$5*'Vic Apr 2018'!AK51/'Vic Apr 2018'!AI51&gt;'Vic Apr 2018'!M51),($C$5*'Vic Apr 2018'!AK51/'Vic Apr 2018'!AI51-'Vic Apr 2018'!M51)*'Vic Apr 2018'!S51/100*'Vic Apr 2018'!AI51,0)</f>
        <v>0</v>
      </c>
      <c r="J57" s="198">
        <f>IF($C$5*'Vic Apr 2018'!AL51/'Vic Apr 2018'!AJ51&gt;='Vic Apr 2018'!J51,('Vic Apr 2018'!J51*'Vic Apr 2018'!U51/100)*'Vic Apr 2018'!AJ51,($C$5*'Vic Apr 2018'!AL51/'Vic Apr 2018'!AJ51*'Vic Apr 2018'!U51/100)*'Vic Apr 2018'!AJ51)</f>
        <v>272.34000000000003</v>
      </c>
      <c r="K57" s="198">
        <f>IF($C$5*'Vic Apr 2018'!AL51/'Vic Apr 2018'!AJ51&lt;'Vic Apr 2018'!J51,0,IF($C$5*'Vic Apr 2018'!AL51/'Vic Apr 2018'!AJ51&lt;='Vic Apr 2018'!K51,($C$5*'Vic Apr 2018'!AL51/'Vic Apr 2018'!AJ51-'Vic Apr 2018'!J51)*('Vic Apr 2018'!V51/100)*'Vic Apr 2018'!AJ51,('Vic Apr 2018'!K51-'Vic Apr 2018'!J51)*('Vic Apr 2018'!V51/100)*'Vic Apr 2018'!AJ51))</f>
        <v>963.5</v>
      </c>
      <c r="L57" s="198">
        <f>IF($C$5*'Vic Apr 2018'!AL51/'Vic Apr 2018'!AJ51&lt;'Vic Apr 2018'!K51,0,IF($C$5*'Vic Apr 2018'!AL51/'Vic Apr 2018'!AJ51&lt;='Vic Apr 2018'!L51,($C$5*'Vic Apr 2018'!AL51/'Vic Apr 2018'!AJ51-'Vic Apr 2018'!K51)*('Vic Apr 2018'!W51/100)*'Vic Apr 2018'!AJ51,('Vic Apr 2018'!L51-'Vic Apr 2018'!K51)*('Vic Apr 2018'!W51/100)*'Vic Apr 2018'!AJ51))</f>
        <v>0</v>
      </c>
      <c r="M57" s="198">
        <f>IF($C$5*'Vic Apr 2018'!AL51/'Vic Apr 2018'!AJ51&lt;'Vic Apr 2018'!L51,0,IF($C$5*'Vic Apr 2018'!AL51/'Vic Apr 2018'!AJ51&lt;='Vic Apr 2018'!M51,($C$5*'Vic Apr 2018'!AL51/'Vic Apr 2018'!AJ51-'Vic Apr 2018'!L51)*('Vic Apr 2018'!X51/100)*'Vic Apr 2018'!AJ51,('Vic Apr 2018'!M51-'Vic Apr 2018'!L51)*('Vic Apr 2018'!X51/100)*'Vic Apr 2018'!AJ51))</f>
        <v>0</v>
      </c>
      <c r="N57" s="198">
        <f>IF(($C$5*'Vic Apr 2018'!AL51/'Vic Apr 2018'!AJ51&gt;'Vic Apr 2018'!M51),($C$5*'Vic Apr 2018'!AL51/'Vic Apr 2018'!AJ51-'Vic Apr 2018'!M51)*'Vic Apr 2018'!Y51/100*'Vic Apr 2018'!AJ51,0)</f>
        <v>0</v>
      </c>
      <c r="O57" s="201">
        <f t="shared" si="0"/>
        <v>2797.3768</v>
      </c>
      <c r="P57" s="202">
        <f>'Vic Apr 2018'!AM51</f>
        <v>0</v>
      </c>
      <c r="Q57" s="202">
        <f>'Vic Apr 2018'!AN51</f>
        <v>0</v>
      </c>
      <c r="R57" s="202">
        <f>'Vic Apr 2018'!AO51</f>
        <v>10</v>
      </c>
      <c r="S57" s="202">
        <f>'Vic Apr 2018'!AP51</f>
        <v>0</v>
      </c>
      <c r="T57" s="201">
        <f>O57</f>
        <v>2797.3768</v>
      </c>
      <c r="U57" s="201">
        <f>T57-(T57*R57/100)</f>
        <v>2517.6391199999998</v>
      </c>
      <c r="V57" s="201">
        <f t="shared" si="1"/>
        <v>3077.1144800000002</v>
      </c>
      <c r="W57" s="201">
        <f t="shared" si="1"/>
        <v>2769.4030320000002</v>
      </c>
      <c r="X57" s="203">
        <f>'Vic Apr 2018'!AW51</f>
        <v>0</v>
      </c>
      <c r="Y57" s="204" t="str">
        <f>'Vic Apr 2018'!AX51</f>
        <v>n</v>
      </c>
      <c r="CI57" s="193"/>
      <c r="CJ57" s="193"/>
      <c r="CK57" s="193"/>
      <c r="CL57" s="193"/>
      <c r="CM57" s="193"/>
      <c r="CN57" s="193"/>
      <c r="CO57" s="193"/>
      <c r="CP57" s="193"/>
      <c r="CQ57" s="193"/>
      <c r="CR57" s="193"/>
      <c r="CS57" s="193"/>
      <c r="CT57" s="193"/>
      <c r="CU57" s="193"/>
      <c r="CV57" s="193"/>
      <c r="CW57" s="193"/>
      <c r="CX57" s="193"/>
      <c r="CY57" s="193"/>
      <c r="CZ57" s="193"/>
      <c r="DA57" s="193"/>
      <c r="DB57" s="193"/>
      <c r="DC57" s="193"/>
      <c r="DD57" s="193"/>
      <c r="DE57" s="193"/>
      <c r="DF57" s="193"/>
      <c r="DG57" s="193"/>
      <c r="DH57" s="193"/>
      <c r="DI57" s="193"/>
      <c r="DJ57" s="193"/>
      <c r="DK57" s="193"/>
      <c r="DL57" s="193"/>
      <c r="DM57" s="193"/>
      <c r="DN57" s="193"/>
      <c r="DO57" s="193"/>
      <c r="DP57" s="193"/>
      <c r="DQ57" s="193"/>
      <c r="DR57" s="193"/>
      <c r="DS57" s="193"/>
      <c r="DT57" s="193"/>
      <c r="DU57" s="193"/>
      <c r="DV57" s="193"/>
      <c r="DW57" s="193"/>
      <c r="DX57" s="193"/>
      <c r="DY57" s="193"/>
      <c r="DZ57" s="193"/>
      <c r="EA57" s="193"/>
      <c r="EB57" s="193"/>
      <c r="EC57" s="193"/>
      <c r="ED57" s="193"/>
      <c r="EE57" s="193"/>
      <c r="EF57" s="193"/>
      <c r="EG57" s="193"/>
      <c r="EH57" s="193"/>
      <c r="EI57" s="193"/>
      <c r="EJ57" s="193"/>
    </row>
    <row r="58" spans="1:140" ht="17" customHeight="1">
      <c r="A58" s="259"/>
      <c r="B58" s="116" t="str">
        <f>'Vic Apr 2018'!F52</f>
        <v>Covau</v>
      </c>
      <c r="C58" s="116" t="str">
        <f>'Vic Apr 2018'!G52</f>
        <v>Market offer</v>
      </c>
      <c r="D58" s="198">
        <f>365*'Vic Apr 2018'!H52/100</f>
        <v>354.05</v>
      </c>
      <c r="E58" s="199">
        <f>IF($C$5*'Vic Apr 2018'!AK52/'Vic Apr 2018'!AI52&gt;='Vic Apr 2018'!J52,('Vic Apr 2018'!J52*'Vic Apr 2018'!O52/100)*'Vic Apr 2018'!AI52,($C$5*'Vic Apr 2018'!AK52/'Vic Apr 2018'!AI52*'Vic Apr 2018'!O52/100)*'Vic Apr 2018'!AI52)</f>
        <v>261</v>
      </c>
      <c r="F58" s="200">
        <f>IF($C$5*'Vic Apr 2018'!AK52/'Vic Apr 2018'!AI52&lt;'Vic Apr 2018'!J52,0,IF($C$5*'Vic Apr 2018'!AK52/'Vic Apr 2018'!AI52&lt;='Vic Apr 2018'!K52,($C$5*'Vic Apr 2018'!AK52/'Vic Apr 2018'!AI52-'Vic Apr 2018'!J52)*('Vic Apr 2018'!P52/100)*'Vic Apr 2018'!AI52,('Vic Apr 2018'!K52-'Vic Apr 2018'!J52)*('Vic Apr 2018'!P52/100)*'Vic Apr 2018'!AI52))</f>
        <v>984.00000000000023</v>
      </c>
      <c r="G58" s="198">
        <f>IF($C$5*'Vic Apr 2018'!AK52/'Vic Apr 2018'!AI52&lt;'Vic Apr 2018'!K52,0,IF($C$5*'Vic Apr 2018'!AK52/'Vic Apr 2018'!AI52&lt;='Vic Apr 2018'!L52,($C$5*'Vic Apr 2018'!AK52/'Vic Apr 2018'!AI52-'Vic Apr 2018'!K52)*('Vic Apr 2018'!Q52/100)*'Vic Apr 2018'!AI52,('Vic Apr 2018'!L52-'Vic Apr 2018'!K52)*('Vic Apr 2018'!Q52/100)*'Vic Apr 2018'!AI52))</f>
        <v>0</v>
      </c>
      <c r="H58" s="199">
        <f>IF($C$5*'Vic Apr 2018'!AK52/'Vic Apr 2018'!AI52&lt;'Vic Apr 2018'!L52,0,IF($C$5*'Vic Apr 2018'!AK52/'Vic Apr 2018'!AI52&lt;='Vic Apr 2018'!M52,($C$5*'Vic Apr 2018'!AK52/'Vic Apr 2018'!AI52-'Vic Apr 2018'!L52)*('Vic Apr 2018'!R52/100)*'Vic Apr 2018'!AI52,('Vic Apr 2018'!M52-'Vic Apr 2018'!L52)*('Vic Apr 2018'!R52/100)*'Vic Apr 2018'!AI52))</f>
        <v>0</v>
      </c>
      <c r="I58" s="198">
        <f>IF(($C$5*'Vic Apr 2018'!AK52/'Vic Apr 2018'!AI52&gt;'Vic Apr 2018'!M52),($C$5*'Vic Apr 2018'!AK52/'Vic Apr 2018'!AI52-'Vic Apr 2018'!M52)*'Vic Apr 2018'!S52/100*'Vic Apr 2018'!AI52,0)</f>
        <v>0</v>
      </c>
      <c r="J58" s="198">
        <f>IF($C$5*'Vic Apr 2018'!AL52/'Vic Apr 2018'!AJ52&gt;='Vic Apr 2018'!J52,('Vic Apr 2018'!J52*'Vic Apr 2018'!U52/100)*'Vic Apr 2018'!AJ52,($C$5*'Vic Apr 2018'!AL52/'Vic Apr 2018'!AJ52*'Vic Apr 2018'!U52/100)*'Vic Apr 2018'!AJ52)</f>
        <v>261</v>
      </c>
      <c r="K58" s="198">
        <f>IF($C$5*'Vic Apr 2018'!AL52/'Vic Apr 2018'!AJ52&lt;'Vic Apr 2018'!J52,0,IF($C$5*'Vic Apr 2018'!AL52/'Vic Apr 2018'!AJ52&lt;='Vic Apr 2018'!K52,($C$5*'Vic Apr 2018'!AL52/'Vic Apr 2018'!AJ52-'Vic Apr 2018'!J52)*('Vic Apr 2018'!V52/100)*'Vic Apr 2018'!AJ52,('Vic Apr 2018'!K52-'Vic Apr 2018'!J52)*('Vic Apr 2018'!V52/100)*'Vic Apr 2018'!AJ52))</f>
        <v>984.00000000000023</v>
      </c>
      <c r="L58" s="198">
        <f>IF($C$5*'Vic Apr 2018'!AL52/'Vic Apr 2018'!AJ52&lt;'Vic Apr 2018'!K52,0,IF($C$5*'Vic Apr 2018'!AL52/'Vic Apr 2018'!AJ52&lt;='Vic Apr 2018'!L52,($C$5*'Vic Apr 2018'!AL52/'Vic Apr 2018'!AJ52-'Vic Apr 2018'!K52)*('Vic Apr 2018'!W52/100)*'Vic Apr 2018'!AJ52,('Vic Apr 2018'!L52-'Vic Apr 2018'!K52)*('Vic Apr 2018'!W52/100)*'Vic Apr 2018'!AJ52))</f>
        <v>0</v>
      </c>
      <c r="M58" s="198">
        <f>IF($C$5*'Vic Apr 2018'!AL52/'Vic Apr 2018'!AJ52&lt;'Vic Apr 2018'!L52,0,IF($C$5*'Vic Apr 2018'!AL52/'Vic Apr 2018'!AJ52&lt;='Vic Apr 2018'!M52,($C$5*'Vic Apr 2018'!AL52/'Vic Apr 2018'!AJ52-'Vic Apr 2018'!L52)*('Vic Apr 2018'!X52/100)*'Vic Apr 2018'!AJ52,('Vic Apr 2018'!M52-'Vic Apr 2018'!L52)*('Vic Apr 2018'!X52/100)*'Vic Apr 2018'!AJ52))</f>
        <v>0</v>
      </c>
      <c r="N58" s="198">
        <f>IF(($C$5*'Vic Apr 2018'!AL52/'Vic Apr 2018'!AJ52&gt;'Vic Apr 2018'!M52),($C$5*'Vic Apr 2018'!AL52/'Vic Apr 2018'!AJ52-'Vic Apr 2018'!M52)*'Vic Apr 2018'!Y52/100*'Vic Apr 2018'!AJ52,0)</f>
        <v>0</v>
      </c>
      <c r="O58" s="201">
        <f t="shared" si="0"/>
        <v>2844.05</v>
      </c>
      <c r="P58" s="202">
        <f>'Vic Apr 2018'!AM52</f>
        <v>0</v>
      </c>
      <c r="Q58" s="202">
        <f>'Vic Apr 2018'!AN52</f>
        <v>0</v>
      </c>
      <c r="R58" s="202">
        <f>'Vic Apr 2018'!AO52</f>
        <v>0</v>
      </c>
      <c r="S58" s="202">
        <f>'Vic Apr 2018'!AP52</f>
        <v>20</v>
      </c>
      <c r="T58" s="201">
        <f>O58</f>
        <v>2844.05</v>
      </c>
      <c r="U58" s="201">
        <f>(T58-(T58-D58)*S58/100)</f>
        <v>2346.0500000000002</v>
      </c>
      <c r="V58" s="201">
        <f t="shared" si="1"/>
        <v>3128.4550000000004</v>
      </c>
      <c r="W58" s="201">
        <f t="shared" si="1"/>
        <v>2580.6550000000002</v>
      </c>
      <c r="X58" s="203">
        <f>'Vic Apr 2018'!AW52</f>
        <v>0</v>
      </c>
      <c r="Y58" s="204" t="str">
        <f>'Vic Apr 2018'!AX52</f>
        <v>n</v>
      </c>
      <c r="CI58" s="193"/>
      <c r="CJ58" s="193"/>
      <c r="CK58" s="193"/>
      <c r="CL58" s="193"/>
      <c r="CM58" s="193"/>
      <c r="CN58" s="193"/>
      <c r="CO58" s="193"/>
      <c r="CP58" s="193"/>
      <c r="CQ58" s="193"/>
      <c r="CR58" s="193"/>
      <c r="CS58" s="193"/>
      <c r="CT58" s="193"/>
      <c r="CU58" s="193"/>
      <c r="CV58" s="193"/>
      <c r="CW58" s="193"/>
      <c r="CX58" s="193"/>
      <c r="CY58" s="193"/>
      <c r="CZ58" s="193"/>
      <c r="DA58" s="193"/>
      <c r="DB58" s="193"/>
      <c r="DC58" s="193"/>
      <c r="DD58" s="193"/>
      <c r="DE58" s="193"/>
      <c r="DF58" s="193"/>
      <c r="DG58" s="193"/>
      <c r="DH58" s="193"/>
      <c r="DI58" s="193"/>
      <c r="DJ58" s="193"/>
      <c r="DK58" s="193"/>
      <c r="DL58" s="193"/>
      <c r="DM58" s="193"/>
      <c r="DN58" s="193"/>
      <c r="DO58" s="193"/>
      <c r="DP58" s="193"/>
      <c r="DQ58" s="193"/>
      <c r="DR58" s="193"/>
      <c r="DS58" s="193"/>
      <c r="DT58" s="193"/>
      <c r="DU58" s="193"/>
      <c r="DV58" s="193"/>
      <c r="DW58" s="193"/>
      <c r="DX58" s="193"/>
      <c r="DY58" s="193"/>
      <c r="DZ58" s="193"/>
      <c r="EA58" s="193"/>
      <c r="EB58" s="193"/>
      <c r="EC58" s="193"/>
      <c r="ED58" s="193"/>
      <c r="EE58" s="193"/>
      <c r="EF58" s="193"/>
      <c r="EG58" s="193"/>
      <c r="EH58" s="193"/>
      <c r="EI58" s="193"/>
      <c r="EJ58" s="193"/>
    </row>
    <row r="59" spans="1:140" ht="17" customHeight="1">
      <c r="A59" s="259"/>
      <c r="B59" s="116" t="str">
        <f>'Vic Apr 2018'!F53</f>
        <v>EnergyAustralia</v>
      </c>
      <c r="C59" s="116" t="str">
        <f>'Vic Apr 2018'!G53</f>
        <v>Everyday Saver Business</v>
      </c>
      <c r="D59" s="198">
        <f>365*'Vic Apr 2018'!H53/100</f>
        <v>376.68</v>
      </c>
      <c r="E59" s="199">
        <f>IF($C$5*'Vic Apr 2018'!AK53/'Vic Apr 2018'!AI53&gt;='Vic Apr 2018'!J53,('Vic Apr 2018'!J53*'Vic Apr 2018'!O53/100)*'Vic Apr 2018'!AI53,($C$5*'Vic Apr 2018'!AK53/'Vic Apr 2018'!AI53*'Vic Apr 2018'!O53/100)*'Vic Apr 2018'!AI53)</f>
        <v>161.4</v>
      </c>
      <c r="F59" s="200">
        <f>IF($C$5*'Vic Apr 2018'!AK53/'Vic Apr 2018'!AI53&lt;'Vic Apr 2018'!J53,0,IF($C$5*'Vic Apr 2018'!AK53/'Vic Apr 2018'!AI53&lt;='Vic Apr 2018'!K53,($C$5*'Vic Apr 2018'!AK53/'Vic Apr 2018'!AI53-'Vic Apr 2018'!J53)*('Vic Apr 2018'!P53/100)*'Vic Apr 2018'!AI53,('Vic Apr 2018'!K53-'Vic Apr 2018'!J53)*('Vic Apr 2018'!P53/100)*'Vic Apr 2018'!AI53))</f>
        <v>557.53200000000004</v>
      </c>
      <c r="G59" s="198">
        <f>IF($C$5*'Vic Apr 2018'!AK53/'Vic Apr 2018'!AI53&lt;'Vic Apr 2018'!K53,0,IF($C$5*'Vic Apr 2018'!AK53/'Vic Apr 2018'!AI53&lt;='Vic Apr 2018'!L53,($C$5*'Vic Apr 2018'!AK53/'Vic Apr 2018'!AI53-'Vic Apr 2018'!K53)*('Vic Apr 2018'!Q53/100)*'Vic Apr 2018'!AI53,('Vic Apr 2018'!L53-'Vic Apr 2018'!K53)*('Vic Apr 2018'!Q53/100)*'Vic Apr 2018'!AI53))</f>
        <v>0</v>
      </c>
      <c r="H59" s="199">
        <f>IF($C$5*'Vic Apr 2018'!AK53/'Vic Apr 2018'!AI53&lt;'Vic Apr 2018'!L53,0,IF($C$5*'Vic Apr 2018'!AK53/'Vic Apr 2018'!AI53&lt;='Vic Apr 2018'!M53,($C$5*'Vic Apr 2018'!AK53/'Vic Apr 2018'!AI53-'Vic Apr 2018'!L53)*('Vic Apr 2018'!R53/100)*'Vic Apr 2018'!AI53,('Vic Apr 2018'!M53-'Vic Apr 2018'!L53)*('Vic Apr 2018'!R53/100)*'Vic Apr 2018'!AI53))</f>
        <v>0</v>
      </c>
      <c r="I59" s="198">
        <f>IF(($C$5*'Vic Apr 2018'!AK53/'Vic Apr 2018'!AI53&gt;'Vic Apr 2018'!M53),($C$5*'Vic Apr 2018'!AK53/'Vic Apr 2018'!AI53-'Vic Apr 2018'!M53)*'Vic Apr 2018'!S53/100*'Vic Apr 2018'!AI53,0)</f>
        <v>0</v>
      </c>
      <c r="J59" s="198">
        <f>IF($C$5*'Vic Apr 2018'!AL53/'Vic Apr 2018'!AJ53&gt;='Vic Apr 2018'!J53,('Vic Apr 2018'!J53*'Vic Apr 2018'!U53/100)*'Vic Apr 2018'!AJ53,($C$5*'Vic Apr 2018'!AL53/'Vic Apr 2018'!AJ53*'Vic Apr 2018'!U53/100)*'Vic Apr 2018'!AJ53)</f>
        <v>322.8</v>
      </c>
      <c r="K59" s="198">
        <f>IF($C$5*'Vic Apr 2018'!AL53/'Vic Apr 2018'!AJ53&lt;'Vic Apr 2018'!J53,0,IF($C$5*'Vic Apr 2018'!AL53/'Vic Apr 2018'!AJ53&lt;='Vic Apr 2018'!K53,($C$5*'Vic Apr 2018'!AL53/'Vic Apr 2018'!AJ53-'Vic Apr 2018'!J53)*('Vic Apr 2018'!V53/100)*'Vic Apr 2018'!AJ53,('Vic Apr 2018'!K53-'Vic Apr 2018'!J53)*('Vic Apr 2018'!V53/100)*'Vic Apr 2018'!AJ53))</f>
        <v>1115.0640000000001</v>
      </c>
      <c r="L59" s="198">
        <f>IF($C$5*'Vic Apr 2018'!AL53/'Vic Apr 2018'!AJ53&lt;'Vic Apr 2018'!K53,0,IF($C$5*'Vic Apr 2018'!AL53/'Vic Apr 2018'!AJ53&lt;='Vic Apr 2018'!L53,($C$5*'Vic Apr 2018'!AL53/'Vic Apr 2018'!AJ53-'Vic Apr 2018'!K53)*('Vic Apr 2018'!W53/100)*'Vic Apr 2018'!AJ53,('Vic Apr 2018'!L53-'Vic Apr 2018'!K53)*('Vic Apr 2018'!W53/100)*'Vic Apr 2018'!AJ53))</f>
        <v>0</v>
      </c>
      <c r="M59" s="198">
        <f>IF($C$5*'Vic Apr 2018'!AL53/'Vic Apr 2018'!AJ53&lt;'Vic Apr 2018'!L53,0,IF($C$5*'Vic Apr 2018'!AL53/'Vic Apr 2018'!AJ53&lt;='Vic Apr 2018'!M53,($C$5*'Vic Apr 2018'!AL53/'Vic Apr 2018'!AJ53-'Vic Apr 2018'!L53)*('Vic Apr 2018'!X53/100)*'Vic Apr 2018'!AJ53,('Vic Apr 2018'!M53-'Vic Apr 2018'!L53)*('Vic Apr 2018'!X53/100)*'Vic Apr 2018'!AJ53))</f>
        <v>0</v>
      </c>
      <c r="N59" s="198">
        <f>IF(($C$5*'Vic Apr 2018'!AL53/'Vic Apr 2018'!AJ53&gt;'Vic Apr 2018'!M53),($C$5*'Vic Apr 2018'!AL53/'Vic Apr 2018'!AJ53-'Vic Apr 2018'!M53)*'Vic Apr 2018'!Y53/100*'Vic Apr 2018'!AJ53,0)</f>
        <v>0</v>
      </c>
      <c r="O59" s="201">
        <f t="shared" si="0"/>
        <v>2533.4760000000001</v>
      </c>
      <c r="P59" s="202">
        <f>'Vic Apr 2018'!AM53</f>
        <v>0</v>
      </c>
      <c r="Q59" s="202">
        <f>'Vic Apr 2018'!AN53</f>
        <v>20</v>
      </c>
      <c r="R59" s="202">
        <f>'Vic Apr 2018'!AO53</f>
        <v>0</v>
      </c>
      <c r="S59" s="202">
        <f>'Vic Apr 2018'!AP53</f>
        <v>0</v>
      </c>
      <c r="T59" s="201">
        <f>(O59-(O59-D59)*Q59/100)</f>
        <v>2102.1168000000002</v>
      </c>
      <c r="U59" s="201">
        <f t="shared" ref="U59:U64" si="8">T59</f>
        <v>2102.1168000000002</v>
      </c>
      <c r="V59" s="201">
        <f t="shared" si="1"/>
        <v>2312.3284800000006</v>
      </c>
      <c r="W59" s="201">
        <f t="shared" si="1"/>
        <v>2312.3284800000006</v>
      </c>
      <c r="X59" s="203">
        <f>'Vic Apr 2018'!AW53</f>
        <v>24</v>
      </c>
      <c r="Y59" s="204" t="str">
        <f>'Vic Apr 2018'!AX53</f>
        <v>y</v>
      </c>
      <c r="CI59" s="193"/>
      <c r="CJ59" s="193"/>
      <c r="CK59" s="193"/>
      <c r="CL59" s="193"/>
      <c r="CM59" s="193"/>
      <c r="CN59" s="193"/>
      <c r="CO59" s="193"/>
      <c r="CP59" s="193"/>
      <c r="CQ59" s="193"/>
      <c r="CR59" s="193"/>
      <c r="CS59" s="193"/>
      <c r="CT59" s="193"/>
      <c r="CU59" s="193"/>
      <c r="CV59" s="193"/>
      <c r="CW59" s="193"/>
      <c r="CX59" s="193"/>
      <c r="CY59" s="193"/>
      <c r="CZ59" s="193"/>
      <c r="DA59" s="193"/>
      <c r="DB59" s="193"/>
      <c r="DC59" s="193"/>
      <c r="DD59" s="193"/>
      <c r="DE59" s="193"/>
      <c r="DF59" s="193"/>
      <c r="DG59" s="193"/>
      <c r="DH59" s="193"/>
      <c r="DI59" s="193"/>
      <c r="DJ59" s="193"/>
      <c r="DK59" s="193"/>
      <c r="DL59" s="193"/>
      <c r="DM59" s="193"/>
      <c r="DN59" s="193"/>
      <c r="DO59" s="193"/>
      <c r="DP59" s="193"/>
      <c r="DQ59" s="193"/>
      <c r="DR59" s="193"/>
      <c r="DS59" s="193"/>
      <c r="DT59" s="193"/>
      <c r="DU59" s="193"/>
      <c r="DV59" s="193"/>
      <c r="DW59" s="193"/>
      <c r="DX59" s="193"/>
      <c r="DY59" s="193"/>
      <c r="DZ59" s="193"/>
      <c r="EA59" s="193"/>
      <c r="EB59" s="193"/>
      <c r="EC59" s="193"/>
      <c r="ED59" s="193"/>
      <c r="EE59" s="193"/>
      <c r="EF59" s="193"/>
      <c r="EG59" s="193"/>
      <c r="EH59" s="193"/>
      <c r="EI59" s="193"/>
      <c r="EJ59" s="193"/>
    </row>
    <row r="60" spans="1:140" ht="17" customHeight="1">
      <c r="A60" s="259"/>
      <c r="B60" s="116" t="str">
        <f>'Vic Apr 2018'!F54</f>
        <v>Lumo Energy</v>
      </c>
      <c r="C60" s="116" t="str">
        <f>'Vic Apr 2018'!G54</f>
        <v>Business Premium</v>
      </c>
      <c r="D60" s="198">
        <f>365*'Vic Apr 2018'!H54/100</f>
        <v>244.91499999999996</v>
      </c>
      <c r="E60" s="199">
        <f>IF($C$5*'Vic Apr 2018'!AK54/'Vic Apr 2018'!AI54&gt;='Vic Apr 2018'!J54,('Vic Apr 2018'!J54*'Vic Apr 2018'!O54/100)*'Vic Apr 2018'!AI54,($C$5*'Vic Apr 2018'!AK54/'Vic Apr 2018'!AI54*'Vic Apr 2018'!O54/100)*'Vic Apr 2018'!AI54)</f>
        <v>184.34520000000001</v>
      </c>
      <c r="F60" s="200">
        <f>IF($C$5*'Vic Apr 2018'!AK54/'Vic Apr 2018'!AI54&lt;'Vic Apr 2018'!J54,0,IF($C$5*'Vic Apr 2018'!AK54/'Vic Apr 2018'!AI54&lt;='Vic Apr 2018'!K54,($C$5*'Vic Apr 2018'!AK54/'Vic Apr 2018'!AI54-'Vic Apr 2018'!J54)*('Vic Apr 2018'!P54/100)*'Vic Apr 2018'!AI54,('Vic Apr 2018'!K54-'Vic Apr 2018'!J54)*('Vic Apr 2018'!P54/100)*'Vic Apr 2018'!AI54))</f>
        <v>633.54700000000003</v>
      </c>
      <c r="G60" s="198">
        <f>IF($C$5*'Vic Apr 2018'!AK54/'Vic Apr 2018'!AI54&lt;'Vic Apr 2018'!K54,0,IF($C$5*'Vic Apr 2018'!AK54/'Vic Apr 2018'!AI54&lt;='Vic Apr 2018'!L54,($C$5*'Vic Apr 2018'!AK54/'Vic Apr 2018'!AI54-'Vic Apr 2018'!K54)*('Vic Apr 2018'!Q54/100)*'Vic Apr 2018'!AI54,('Vic Apr 2018'!L54-'Vic Apr 2018'!K54)*('Vic Apr 2018'!Q54/100)*'Vic Apr 2018'!AI54))</f>
        <v>0</v>
      </c>
      <c r="H60" s="199">
        <f>IF($C$5*'Vic Apr 2018'!AK54/'Vic Apr 2018'!AI54&lt;'Vic Apr 2018'!L54,0,IF($C$5*'Vic Apr 2018'!AK54/'Vic Apr 2018'!AI54&lt;='Vic Apr 2018'!M54,($C$5*'Vic Apr 2018'!AK54/'Vic Apr 2018'!AI54-'Vic Apr 2018'!L54)*('Vic Apr 2018'!R54/100)*'Vic Apr 2018'!AI54,('Vic Apr 2018'!M54-'Vic Apr 2018'!L54)*('Vic Apr 2018'!R54/100)*'Vic Apr 2018'!AI54))</f>
        <v>0</v>
      </c>
      <c r="I60" s="198">
        <f>IF(($C$5*'Vic Apr 2018'!AK54/'Vic Apr 2018'!AI54&gt;'Vic Apr 2018'!M54),($C$5*'Vic Apr 2018'!AK54/'Vic Apr 2018'!AI54-'Vic Apr 2018'!M54)*'Vic Apr 2018'!S54/100*'Vic Apr 2018'!AI54,0)</f>
        <v>0</v>
      </c>
      <c r="J60" s="198">
        <f>IF($C$5*'Vic Apr 2018'!AL54/'Vic Apr 2018'!AJ54&gt;='Vic Apr 2018'!J54,('Vic Apr 2018'!J54*'Vic Apr 2018'!U54/100)*'Vic Apr 2018'!AJ54,($C$5*'Vic Apr 2018'!AL54/'Vic Apr 2018'!AJ54*'Vic Apr 2018'!U54/100)*'Vic Apr 2018'!AJ54)</f>
        <v>184.34520000000001</v>
      </c>
      <c r="K60" s="198">
        <f>IF($C$5*'Vic Apr 2018'!AL54/'Vic Apr 2018'!AJ54&lt;'Vic Apr 2018'!J54,0,IF($C$5*'Vic Apr 2018'!AL54/'Vic Apr 2018'!AJ54&lt;='Vic Apr 2018'!K54,($C$5*'Vic Apr 2018'!AL54/'Vic Apr 2018'!AJ54-'Vic Apr 2018'!J54)*('Vic Apr 2018'!V54/100)*'Vic Apr 2018'!AJ54,('Vic Apr 2018'!K54-'Vic Apr 2018'!J54)*('Vic Apr 2018'!V54/100)*'Vic Apr 2018'!AJ54))</f>
        <v>633.54700000000003</v>
      </c>
      <c r="L60" s="198">
        <f>IF($C$5*'Vic Apr 2018'!AL54/'Vic Apr 2018'!AJ54&lt;'Vic Apr 2018'!K54,0,IF($C$5*'Vic Apr 2018'!AL54/'Vic Apr 2018'!AJ54&lt;='Vic Apr 2018'!L54,($C$5*'Vic Apr 2018'!AL54/'Vic Apr 2018'!AJ54-'Vic Apr 2018'!K54)*('Vic Apr 2018'!W54/100)*'Vic Apr 2018'!AJ54,('Vic Apr 2018'!L54-'Vic Apr 2018'!K54)*('Vic Apr 2018'!W54/100)*'Vic Apr 2018'!AJ54))</f>
        <v>0</v>
      </c>
      <c r="M60" s="198">
        <f>IF($C$5*'Vic Apr 2018'!AL54/'Vic Apr 2018'!AJ54&lt;'Vic Apr 2018'!L54,0,IF($C$5*'Vic Apr 2018'!AL54/'Vic Apr 2018'!AJ54&lt;='Vic Apr 2018'!M54,($C$5*'Vic Apr 2018'!AL54/'Vic Apr 2018'!AJ54-'Vic Apr 2018'!L54)*('Vic Apr 2018'!X54/100)*'Vic Apr 2018'!AJ54,('Vic Apr 2018'!M54-'Vic Apr 2018'!L54)*('Vic Apr 2018'!X54/100)*'Vic Apr 2018'!AJ54))</f>
        <v>0</v>
      </c>
      <c r="N60" s="198">
        <f>IF(($C$5*'Vic Apr 2018'!AL54/'Vic Apr 2018'!AJ54&gt;'Vic Apr 2018'!M54),($C$5*'Vic Apr 2018'!AL54/'Vic Apr 2018'!AJ54-'Vic Apr 2018'!M54)*'Vic Apr 2018'!Y54/100*'Vic Apr 2018'!AJ54,0)</f>
        <v>0</v>
      </c>
      <c r="O60" s="201">
        <f t="shared" si="0"/>
        <v>1880.6994</v>
      </c>
      <c r="P60" s="202">
        <f>'Vic Apr 2018'!AM54</f>
        <v>0</v>
      </c>
      <c r="Q60" s="202">
        <f>'Vic Apr 2018'!AN54</f>
        <v>0</v>
      </c>
      <c r="R60" s="202">
        <f>'Vic Apr 2018'!AO54</f>
        <v>0</v>
      </c>
      <c r="S60" s="202">
        <f>'Vic Apr 2018'!AP54</f>
        <v>0</v>
      </c>
      <c r="T60" s="201">
        <f>O60</f>
        <v>1880.6994</v>
      </c>
      <c r="U60" s="201">
        <f t="shared" si="8"/>
        <v>1880.6994</v>
      </c>
      <c r="V60" s="201">
        <f t="shared" si="1"/>
        <v>2068.7693400000003</v>
      </c>
      <c r="W60" s="201">
        <f t="shared" si="1"/>
        <v>2068.7693400000003</v>
      </c>
      <c r="X60" s="203">
        <f>'Vic Apr 2018'!AW54</f>
        <v>36</v>
      </c>
      <c r="Y60" s="204" t="str">
        <f>'Vic Apr 2018'!AX54</f>
        <v>n</v>
      </c>
      <c r="CI60" s="193"/>
      <c r="CJ60" s="193"/>
      <c r="CK60" s="193"/>
      <c r="CL60" s="193"/>
      <c r="CM60" s="193"/>
      <c r="CN60" s="193"/>
      <c r="CO60" s="193"/>
      <c r="CP60" s="193"/>
      <c r="CQ60" s="193"/>
      <c r="CR60" s="193"/>
      <c r="CS60" s="193"/>
      <c r="CT60" s="193"/>
      <c r="CU60" s="193"/>
      <c r="CV60" s="193"/>
      <c r="CW60" s="193"/>
      <c r="CX60" s="193"/>
      <c r="CY60" s="193"/>
      <c r="CZ60" s="193"/>
      <c r="DA60" s="193"/>
      <c r="DB60" s="193"/>
      <c r="DC60" s="193"/>
      <c r="DD60" s="193"/>
      <c r="DE60" s="193"/>
      <c r="DF60" s="193"/>
      <c r="DG60" s="193"/>
      <c r="DH60" s="193"/>
      <c r="DI60" s="193"/>
      <c r="DJ60" s="193"/>
      <c r="DK60" s="193"/>
      <c r="DL60" s="193"/>
      <c r="DM60" s="193"/>
      <c r="DN60" s="193"/>
      <c r="DO60" s="193"/>
      <c r="DP60" s="193"/>
      <c r="DQ60" s="193"/>
      <c r="DR60" s="193"/>
      <c r="DS60" s="193"/>
      <c r="DT60" s="193"/>
      <c r="DU60" s="193"/>
      <c r="DV60" s="193"/>
      <c r="DW60" s="193"/>
      <c r="DX60" s="193"/>
      <c r="DY60" s="193"/>
      <c r="DZ60" s="193"/>
      <c r="EA60" s="193"/>
      <c r="EB60" s="193"/>
      <c r="EC60" s="193"/>
      <c r="ED60" s="193"/>
      <c r="EE60" s="193"/>
      <c r="EF60" s="193"/>
      <c r="EG60" s="193"/>
      <c r="EH60" s="193"/>
      <c r="EI60" s="193"/>
      <c r="EJ60" s="193"/>
    </row>
    <row r="61" spans="1:140" ht="17" customHeight="1">
      <c r="A61" s="259"/>
      <c r="B61" s="116" t="str">
        <f>'Vic Apr 2018'!F55</f>
        <v>Momentum Energy</v>
      </c>
      <c r="C61" s="116" t="str">
        <f>'Vic Apr 2018'!G55</f>
        <v>Market offer</v>
      </c>
      <c r="D61" s="198">
        <f>365*'Vic Apr 2018'!H55/100</f>
        <v>316.601</v>
      </c>
      <c r="E61" s="199">
        <f>IF($C$5*'Vic Apr 2018'!AK55/'Vic Apr 2018'!AI55&gt;='Vic Apr 2018'!J55,('Vic Apr 2018'!J55*'Vic Apr 2018'!O55/100)*'Vic Apr 2018'!AI55,($C$5*'Vic Apr 2018'!AK55/'Vic Apr 2018'!AI55*'Vic Apr 2018'!O55/100)*'Vic Apr 2018'!AI55)</f>
        <v>113.76</v>
      </c>
      <c r="F61" s="200">
        <f>IF($C$5*'Vic Apr 2018'!AK55/'Vic Apr 2018'!AI55&lt;'Vic Apr 2018'!J55,0,IF($C$5*'Vic Apr 2018'!AK55/'Vic Apr 2018'!AI55&lt;='Vic Apr 2018'!K55,($C$5*'Vic Apr 2018'!AK55/'Vic Apr 2018'!AI55-'Vic Apr 2018'!J55)*('Vic Apr 2018'!P55/100)*'Vic Apr 2018'!AI55,('Vic Apr 2018'!K55-'Vic Apr 2018'!J55)*('Vic Apr 2018'!P55/100)*'Vic Apr 2018'!AI55))</f>
        <v>422.24849999999998</v>
      </c>
      <c r="G61" s="198">
        <f>IF($C$5*'Vic Apr 2018'!AK55/'Vic Apr 2018'!AI55&lt;'Vic Apr 2018'!K55,0,IF($C$5*'Vic Apr 2018'!AK55/'Vic Apr 2018'!AI55&lt;='Vic Apr 2018'!L55,($C$5*'Vic Apr 2018'!AK55/'Vic Apr 2018'!AI55-'Vic Apr 2018'!K55)*('Vic Apr 2018'!Q55/100)*'Vic Apr 2018'!AI55,('Vic Apr 2018'!L55-'Vic Apr 2018'!K55)*('Vic Apr 2018'!Q55/100)*'Vic Apr 2018'!AI55))</f>
        <v>0</v>
      </c>
      <c r="H61" s="199">
        <f>IF($C$5*'Vic Apr 2018'!AK55/'Vic Apr 2018'!AI55&lt;'Vic Apr 2018'!L55,0,IF($C$5*'Vic Apr 2018'!AK55/'Vic Apr 2018'!AI55&lt;='Vic Apr 2018'!M55,($C$5*'Vic Apr 2018'!AK55/'Vic Apr 2018'!AI55-'Vic Apr 2018'!L55)*('Vic Apr 2018'!R55/100)*'Vic Apr 2018'!AI55,('Vic Apr 2018'!M55-'Vic Apr 2018'!L55)*('Vic Apr 2018'!R55/100)*'Vic Apr 2018'!AI55))</f>
        <v>0</v>
      </c>
      <c r="I61" s="198">
        <f>IF(($C$5*'Vic Apr 2018'!AK55/'Vic Apr 2018'!AI55&gt;'Vic Apr 2018'!M55),($C$5*'Vic Apr 2018'!AK55/'Vic Apr 2018'!AI55-'Vic Apr 2018'!M55)*'Vic Apr 2018'!S55/100*'Vic Apr 2018'!AI55,0)</f>
        <v>0</v>
      </c>
      <c r="J61" s="198">
        <f>IF($C$5*'Vic Apr 2018'!AL55/'Vic Apr 2018'!AJ55&gt;='Vic Apr 2018'!J55,('Vic Apr 2018'!J55*'Vic Apr 2018'!U55/100)*'Vic Apr 2018'!AJ55,($C$5*'Vic Apr 2018'!AL55/'Vic Apr 2018'!AJ55*'Vic Apr 2018'!U55/100)*'Vic Apr 2018'!AJ55)</f>
        <v>211.92</v>
      </c>
      <c r="K61" s="198">
        <f>IF($C$5*'Vic Apr 2018'!AL55/'Vic Apr 2018'!AJ55&lt;'Vic Apr 2018'!J55,0,IF($C$5*'Vic Apr 2018'!AL55/'Vic Apr 2018'!AJ55&lt;='Vic Apr 2018'!K55,($C$5*'Vic Apr 2018'!AL55/'Vic Apr 2018'!AJ55-'Vic Apr 2018'!J55)*('Vic Apr 2018'!V55/100)*'Vic Apr 2018'!AJ55,('Vic Apr 2018'!K55-'Vic Apr 2018'!J55)*('Vic Apr 2018'!V55/100)*'Vic Apr 2018'!AJ55))</f>
        <v>779.45159999999998</v>
      </c>
      <c r="L61" s="198">
        <f>IF($C$5*'Vic Apr 2018'!AL55/'Vic Apr 2018'!AJ55&lt;'Vic Apr 2018'!K55,0,IF($C$5*'Vic Apr 2018'!AL55/'Vic Apr 2018'!AJ55&lt;='Vic Apr 2018'!L55,($C$5*'Vic Apr 2018'!AL55/'Vic Apr 2018'!AJ55-'Vic Apr 2018'!K55)*('Vic Apr 2018'!W55/100)*'Vic Apr 2018'!AJ55,('Vic Apr 2018'!L55-'Vic Apr 2018'!K55)*('Vic Apr 2018'!W55/100)*'Vic Apr 2018'!AJ55))</f>
        <v>0</v>
      </c>
      <c r="M61" s="198">
        <f>IF($C$5*'Vic Apr 2018'!AL55/'Vic Apr 2018'!AJ55&lt;'Vic Apr 2018'!L55,0,IF($C$5*'Vic Apr 2018'!AL55/'Vic Apr 2018'!AJ55&lt;='Vic Apr 2018'!M55,($C$5*'Vic Apr 2018'!AL55/'Vic Apr 2018'!AJ55-'Vic Apr 2018'!L55)*('Vic Apr 2018'!X55/100)*'Vic Apr 2018'!AJ55,('Vic Apr 2018'!M55-'Vic Apr 2018'!L55)*('Vic Apr 2018'!X55/100)*'Vic Apr 2018'!AJ55))</f>
        <v>0</v>
      </c>
      <c r="N61" s="198">
        <f>IF(($C$5*'Vic Apr 2018'!AL55/'Vic Apr 2018'!AJ55&gt;'Vic Apr 2018'!M55),($C$5*'Vic Apr 2018'!AL55/'Vic Apr 2018'!AJ55-'Vic Apr 2018'!M55)*'Vic Apr 2018'!Y55/100*'Vic Apr 2018'!AJ55,0)</f>
        <v>0</v>
      </c>
      <c r="O61" s="201">
        <f t="shared" si="0"/>
        <v>1843.9811</v>
      </c>
      <c r="P61" s="202">
        <f>'Vic Apr 2018'!AM55</f>
        <v>0</v>
      </c>
      <c r="Q61" s="202">
        <f>'Vic Apr 2018'!AN55</f>
        <v>0</v>
      </c>
      <c r="R61" s="202">
        <f>'Vic Apr 2018'!AO55</f>
        <v>0</v>
      </c>
      <c r="S61" s="202">
        <f>'Vic Apr 2018'!AP55</f>
        <v>0</v>
      </c>
      <c r="T61" s="201">
        <f>O61</f>
        <v>1843.9811</v>
      </c>
      <c r="U61" s="201">
        <f t="shared" si="8"/>
        <v>1843.9811</v>
      </c>
      <c r="V61" s="201">
        <f t="shared" si="1"/>
        <v>2028.3792100000001</v>
      </c>
      <c r="W61" s="201">
        <f t="shared" si="1"/>
        <v>2028.3792100000001</v>
      </c>
      <c r="X61" s="203">
        <f>'Vic Apr 2018'!AW55</f>
        <v>0</v>
      </c>
      <c r="Y61" s="204" t="str">
        <f>'Vic Apr 2018'!AX55</f>
        <v>n</v>
      </c>
      <c r="CI61" s="193"/>
      <c r="CJ61" s="193"/>
      <c r="CK61" s="193"/>
      <c r="CL61" s="193"/>
      <c r="CM61" s="193"/>
      <c r="CN61" s="193"/>
      <c r="CO61" s="193"/>
      <c r="CP61" s="193"/>
      <c r="CQ61" s="193"/>
      <c r="CR61" s="193"/>
      <c r="CS61" s="193"/>
      <c r="CT61" s="193"/>
      <c r="CU61" s="193"/>
      <c r="CV61" s="193"/>
      <c r="CW61" s="193"/>
      <c r="CX61" s="193"/>
      <c r="CY61" s="193"/>
      <c r="CZ61" s="193"/>
      <c r="DA61" s="193"/>
      <c r="DB61" s="193"/>
      <c r="DC61" s="193"/>
      <c r="DD61" s="193"/>
      <c r="DE61" s="193"/>
      <c r="DF61" s="193"/>
      <c r="DG61" s="193"/>
      <c r="DH61" s="193"/>
      <c r="DI61" s="193"/>
      <c r="DJ61" s="193"/>
      <c r="DK61" s="193"/>
      <c r="DL61" s="193"/>
      <c r="DM61" s="193"/>
      <c r="DN61" s="193"/>
      <c r="DO61" s="193"/>
      <c r="DP61" s="193"/>
      <c r="DQ61" s="193"/>
      <c r="DR61" s="193"/>
      <c r="DS61" s="193"/>
      <c r="DT61" s="193"/>
      <c r="DU61" s="193"/>
      <c r="DV61" s="193"/>
      <c r="DW61" s="193"/>
      <c r="DX61" s="193"/>
      <c r="DY61" s="193"/>
      <c r="DZ61" s="193"/>
      <c r="EA61" s="193"/>
      <c r="EB61" s="193"/>
      <c r="EC61" s="193"/>
      <c r="ED61" s="193"/>
      <c r="EE61" s="193"/>
      <c r="EF61" s="193"/>
      <c r="EG61" s="193"/>
      <c r="EH61" s="193"/>
      <c r="EI61" s="193"/>
      <c r="EJ61" s="193"/>
    </row>
    <row r="62" spans="1:140" s="197" customFormat="1" ht="17" customHeight="1">
      <c r="A62" s="259"/>
      <c r="B62" s="116" t="str">
        <f>'Vic Apr 2018'!F56</f>
        <v>Origin Energy</v>
      </c>
      <c r="C62" s="116" t="str">
        <f>'Vic Apr 2018'!G56</f>
        <v>Business Saver</v>
      </c>
      <c r="D62" s="198">
        <f>365*'Vic Apr 2018'!H56/100</f>
        <v>277.39999999999998</v>
      </c>
      <c r="E62" s="199">
        <f>IF($C$5*'Vic Apr 2018'!AK56/'Vic Apr 2018'!AI56&gt;='Vic Apr 2018'!J56,('Vic Apr 2018'!J56*'Vic Apr 2018'!O56/100)*'Vic Apr 2018'!AI56,($C$5*'Vic Apr 2018'!AK56/'Vic Apr 2018'!AI56*'Vic Apr 2018'!O56/100)*'Vic Apr 2018'!AI56)</f>
        <v>720</v>
      </c>
      <c r="F62" s="200">
        <f>IF($C$5*'Vic Apr 2018'!AK56/'Vic Apr 2018'!AI56&lt;'Vic Apr 2018'!J56,0,IF($C$5*'Vic Apr 2018'!AK56/'Vic Apr 2018'!AI56&lt;='Vic Apr 2018'!K56,($C$5*'Vic Apr 2018'!AK56/'Vic Apr 2018'!AI56-'Vic Apr 2018'!J56)*('Vic Apr 2018'!P56/100)*'Vic Apr 2018'!AI56,('Vic Apr 2018'!K56-'Vic Apr 2018'!J56)*('Vic Apr 2018'!P56/100)*'Vic Apr 2018'!AI56))</f>
        <v>231.00000000000009</v>
      </c>
      <c r="G62" s="198">
        <f>IF($C$5*'Vic Apr 2018'!AK56/'Vic Apr 2018'!AI56&lt;'Vic Apr 2018'!K56,0,IF($C$5*'Vic Apr 2018'!AK56/'Vic Apr 2018'!AI56&lt;='Vic Apr 2018'!L56,($C$5*'Vic Apr 2018'!AK56/'Vic Apr 2018'!AI56-'Vic Apr 2018'!K56)*('Vic Apr 2018'!Q56/100)*'Vic Apr 2018'!AI56,('Vic Apr 2018'!L56-'Vic Apr 2018'!K56)*('Vic Apr 2018'!Q56/100)*'Vic Apr 2018'!AI56))</f>
        <v>0</v>
      </c>
      <c r="H62" s="199">
        <f>IF($C$5*'Vic Apr 2018'!AK56/'Vic Apr 2018'!AI56&lt;'Vic Apr 2018'!L56,0,IF($C$5*'Vic Apr 2018'!AK56/'Vic Apr 2018'!AI56&lt;='Vic Apr 2018'!M56,($C$5*'Vic Apr 2018'!AK56/'Vic Apr 2018'!AI56-'Vic Apr 2018'!L56)*('Vic Apr 2018'!R56/100)*'Vic Apr 2018'!AI56,('Vic Apr 2018'!M56-'Vic Apr 2018'!L56)*('Vic Apr 2018'!R56/100)*'Vic Apr 2018'!AI56))</f>
        <v>0</v>
      </c>
      <c r="I62" s="198">
        <f>IF(($C$5*'Vic Apr 2018'!AK56/'Vic Apr 2018'!AI56&gt;'Vic Apr 2018'!M56),($C$5*'Vic Apr 2018'!AK56/'Vic Apr 2018'!AI56-'Vic Apr 2018'!M56)*'Vic Apr 2018'!S56/100*'Vic Apr 2018'!AI56,0)</f>
        <v>0</v>
      </c>
      <c r="J62" s="198">
        <f>IF($C$5*'Vic Apr 2018'!AL56/'Vic Apr 2018'!AJ56&gt;='Vic Apr 2018'!J56,('Vic Apr 2018'!J56*'Vic Apr 2018'!U56/100)*'Vic Apr 2018'!AJ56,($C$5*'Vic Apr 2018'!AL56/'Vic Apr 2018'!AJ56*'Vic Apr 2018'!U56/100)*'Vic Apr 2018'!AJ56)</f>
        <v>720</v>
      </c>
      <c r="K62" s="198">
        <f>IF($C$5*'Vic Apr 2018'!AL56/'Vic Apr 2018'!AJ56&lt;'Vic Apr 2018'!J56,0,IF($C$5*'Vic Apr 2018'!AL56/'Vic Apr 2018'!AJ56&lt;='Vic Apr 2018'!K56,($C$5*'Vic Apr 2018'!AL56/'Vic Apr 2018'!AJ56-'Vic Apr 2018'!J56)*('Vic Apr 2018'!V56/100)*'Vic Apr 2018'!AJ56,('Vic Apr 2018'!K56-'Vic Apr 2018'!J56)*('Vic Apr 2018'!V56/100)*'Vic Apr 2018'!AJ56))</f>
        <v>231.00000000000009</v>
      </c>
      <c r="L62" s="198">
        <f>IF($C$5*'Vic Apr 2018'!AL56/'Vic Apr 2018'!AJ56&lt;'Vic Apr 2018'!K56,0,IF($C$5*'Vic Apr 2018'!AL56/'Vic Apr 2018'!AJ56&lt;='Vic Apr 2018'!L56,($C$5*'Vic Apr 2018'!AL56/'Vic Apr 2018'!AJ56-'Vic Apr 2018'!K56)*('Vic Apr 2018'!W56/100)*'Vic Apr 2018'!AJ56,('Vic Apr 2018'!L56-'Vic Apr 2018'!K56)*('Vic Apr 2018'!W56/100)*'Vic Apr 2018'!AJ56))</f>
        <v>0</v>
      </c>
      <c r="M62" s="198">
        <f>IF($C$5*'Vic Apr 2018'!AL56/'Vic Apr 2018'!AJ56&lt;'Vic Apr 2018'!L56,0,IF($C$5*'Vic Apr 2018'!AL56/'Vic Apr 2018'!AJ56&lt;='Vic Apr 2018'!M56,($C$5*'Vic Apr 2018'!AL56/'Vic Apr 2018'!AJ56-'Vic Apr 2018'!L56)*('Vic Apr 2018'!X56/100)*'Vic Apr 2018'!AJ56,('Vic Apr 2018'!M56-'Vic Apr 2018'!L56)*('Vic Apr 2018'!X56/100)*'Vic Apr 2018'!AJ56))</f>
        <v>0</v>
      </c>
      <c r="N62" s="198">
        <f>IF(($C$5*'Vic Apr 2018'!AL56/'Vic Apr 2018'!AJ56&gt;'Vic Apr 2018'!M56),($C$5*'Vic Apr 2018'!AL56/'Vic Apr 2018'!AJ56-'Vic Apr 2018'!M56)*'Vic Apr 2018'!Y56/100*'Vic Apr 2018'!AJ56,0)</f>
        <v>0</v>
      </c>
      <c r="O62" s="201">
        <f t="shared" si="0"/>
        <v>2179.4</v>
      </c>
      <c r="P62" s="202">
        <f>'Vic Apr 2018'!AM56</f>
        <v>0</v>
      </c>
      <c r="Q62" s="202">
        <f>'Vic Apr 2018'!AN56</f>
        <v>15</v>
      </c>
      <c r="R62" s="202">
        <f>'Vic Apr 2018'!AO56</f>
        <v>0</v>
      </c>
      <c r="S62" s="202">
        <f>'Vic Apr 2018'!AP56</f>
        <v>0</v>
      </c>
      <c r="T62" s="201">
        <f>(O62-(O62-D62)*Q62/100)</f>
        <v>1894.1000000000001</v>
      </c>
      <c r="U62" s="201">
        <f t="shared" si="8"/>
        <v>1894.1000000000001</v>
      </c>
      <c r="V62" s="201">
        <f t="shared" si="1"/>
        <v>2083.5100000000002</v>
      </c>
      <c r="W62" s="201">
        <f t="shared" si="1"/>
        <v>2083.5100000000002</v>
      </c>
      <c r="X62" s="203">
        <f>'Vic Apr 2018'!AW56</f>
        <v>12</v>
      </c>
      <c r="Y62" s="204" t="str">
        <f>'Vic Apr 2018'!AX56</f>
        <v>y</v>
      </c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  <c r="BI62" s="168"/>
      <c r="BJ62" s="168"/>
      <c r="BK62" s="168"/>
      <c r="BL62" s="168"/>
      <c r="BM62" s="168"/>
      <c r="BN62" s="168"/>
      <c r="BO62" s="168"/>
      <c r="BP62" s="168"/>
      <c r="BQ62" s="168"/>
      <c r="BR62" s="168"/>
      <c r="BS62" s="168"/>
      <c r="BT62" s="168"/>
      <c r="BU62" s="168"/>
      <c r="BV62" s="168"/>
      <c r="BW62" s="168"/>
      <c r="BX62" s="168"/>
      <c r="BY62" s="168"/>
      <c r="BZ62" s="168"/>
      <c r="CA62" s="168"/>
      <c r="CB62" s="168"/>
      <c r="CC62" s="168"/>
      <c r="CD62" s="168"/>
      <c r="CE62" s="168"/>
      <c r="CF62" s="168"/>
      <c r="CG62" s="168"/>
      <c r="CH62" s="168"/>
      <c r="CI62" s="196"/>
      <c r="CJ62" s="196"/>
      <c r="CK62" s="196"/>
      <c r="CL62" s="196"/>
      <c r="CM62" s="196"/>
      <c r="CN62" s="196"/>
      <c r="CO62" s="196"/>
      <c r="CP62" s="196"/>
      <c r="CQ62" s="196"/>
      <c r="CR62" s="196"/>
      <c r="CS62" s="196"/>
      <c r="CT62" s="196"/>
      <c r="CU62" s="196"/>
      <c r="CV62" s="196"/>
      <c r="CW62" s="196"/>
      <c r="CX62" s="196"/>
      <c r="CY62" s="196"/>
      <c r="CZ62" s="196"/>
      <c r="DA62" s="196"/>
      <c r="DB62" s="196"/>
      <c r="DC62" s="196"/>
      <c r="DD62" s="196"/>
      <c r="DE62" s="196"/>
      <c r="DF62" s="196"/>
      <c r="DG62" s="196"/>
      <c r="DH62" s="196"/>
      <c r="DI62" s="196"/>
      <c r="DJ62" s="196"/>
      <c r="DK62" s="196"/>
      <c r="DL62" s="196"/>
      <c r="DM62" s="196"/>
      <c r="DN62" s="196"/>
      <c r="DO62" s="196"/>
      <c r="DP62" s="196"/>
      <c r="DQ62" s="196"/>
      <c r="DR62" s="196"/>
      <c r="DS62" s="196"/>
      <c r="DT62" s="196"/>
      <c r="DU62" s="196"/>
      <c r="DV62" s="196"/>
      <c r="DW62" s="196"/>
      <c r="DX62" s="196"/>
      <c r="DY62" s="196"/>
      <c r="DZ62" s="196"/>
      <c r="EA62" s="196"/>
      <c r="EB62" s="196"/>
      <c r="EC62" s="196"/>
      <c r="ED62" s="196"/>
      <c r="EE62" s="196"/>
      <c r="EF62" s="196"/>
      <c r="EG62" s="196"/>
      <c r="EH62" s="196"/>
      <c r="EI62" s="196"/>
      <c r="EJ62" s="196"/>
    </row>
    <row r="63" spans="1:140" s="197" customFormat="1" ht="17" customHeight="1" thickBot="1">
      <c r="A63" s="260"/>
      <c r="B63" s="221" t="str">
        <f>'Vic Apr 2018'!F57</f>
        <v>Simply Energy</v>
      </c>
      <c r="C63" s="221" t="str">
        <f>'Vic Apr 2018'!G57</f>
        <v>Business Save</v>
      </c>
      <c r="D63" s="115">
        <f>365*'Vic Apr 2018'!H57/100</f>
        <v>295.358</v>
      </c>
      <c r="E63" s="113">
        <f>IF($C$5*'Vic Apr 2018'!AK57/'Vic Apr 2018'!AI57&gt;='Vic Apr 2018'!J57,('Vic Apr 2018'!J57*'Vic Apr 2018'!O57/100)*'Vic Apr 2018'!AI57,($C$5*'Vic Apr 2018'!AK57/'Vic Apr 2018'!AI57*'Vic Apr 2018'!O57/100)*'Vic Apr 2018'!AI57)</f>
        <v>281.99339999999995</v>
      </c>
      <c r="F63" s="114">
        <f>IF($C$5*'Vic Apr 2018'!AK57/'Vic Apr 2018'!AI57&lt;'Vic Apr 2018'!J57,0,IF($C$5*'Vic Apr 2018'!AK57/'Vic Apr 2018'!AI57&lt;='Vic Apr 2018'!K57,($C$5*'Vic Apr 2018'!AK57/'Vic Apr 2018'!AI57-'Vic Apr 2018'!J57)*('Vic Apr 2018'!P57/100)*'Vic Apr 2018'!AI57,('Vic Apr 2018'!K57-'Vic Apr 2018'!J57)*('Vic Apr 2018'!P57/100)*'Vic Apr 2018'!AI57))</f>
        <v>1046.3744000000002</v>
      </c>
      <c r="G63" s="115">
        <f>IF($C$5*'Vic Apr 2018'!AK57/'Vic Apr 2018'!AI57&lt;'Vic Apr 2018'!K57,0,IF($C$5*'Vic Apr 2018'!AK57/'Vic Apr 2018'!AI57&lt;='Vic Apr 2018'!L57,($C$5*'Vic Apr 2018'!AK57/'Vic Apr 2018'!AI57-'Vic Apr 2018'!K57)*('Vic Apr 2018'!Q57/100)*'Vic Apr 2018'!AI57,('Vic Apr 2018'!L57-'Vic Apr 2018'!K57)*('Vic Apr 2018'!Q57/100)*'Vic Apr 2018'!AI57))</f>
        <v>0</v>
      </c>
      <c r="H63" s="113">
        <f>IF($C$5*'Vic Apr 2018'!AK57/'Vic Apr 2018'!AI57&lt;'Vic Apr 2018'!L57,0,IF($C$5*'Vic Apr 2018'!AK57/'Vic Apr 2018'!AI57&lt;='Vic Apr 2018'!M57,($C$5*'Vic Apr 2018'!AK57/'Vic Apr 2018'!AI57-'Vic Apr 2018'!L57)*('Vic Apr 2018'!R57/100)*'Vic Apr 2018'!AI57,('Vic Apr 2018'!M57-'Vic Apr 2018'!L57)*('Vic Apr 2018'!R57/100)*'Vic Apr 2018'!AI57))</f>
        <v>0</v>
      </c>
      <c r="I63" s="115">
        <f>IF(($C$5*'Vic Apr 2018'!AK57/'Vic Apr 2018'!AI57&gt;'Vic Apr 2018'!M57),($C$5*'Vic Apr 2018'!AK57/'Vic Apr 2018'!AI57-'Vic Apr 2018'!M57)*'Vic Apr 2018'!S57/100*'Vic Apr 2018'!AI57,0)</f>
        <v>0</v>
      </c>
      <c r="J63" s="115">
        <f>IF($C$5*'Vic Apr 2018'!AL57/'Vic Apr 2018'!AJ57&gt;='Vic Apr 2018'!J57,('Vic Apr 2018'!J57*'Vic Apr 2018'!U57/100)*'Vic Apr 2018'!AJ57,($C$5*'Vic Apr 2018'!AL57/'Vic Apr 2018'!AJ57*'Vic Apr 2018'!U57/100)*'Vic Apr 2018'!AJ57)</f>
        <v>281.99339999999995</v>
      </c>
      <c r="K63" s="115">
        <f>IF($C$5*'Vic Apr 2018'!AL57/'Vic Apr 2018'!AJ57&lt;'Vic Apr 2018'!J57,0,IF($C$5*'Vic Apr 2018'!AL57/'Vic Apr 2018'!AJ57&lt;='Vic Apr 2018'!K57,($C$5*'Vic Apr 2018'!AL57/'Vic Apr 2018'!AJ57-'Vic Apr 2018'!J57)*('Vic Apr 2018'!V57/100)*'Vic Apr 2018'!AJ57,('Vic Apr 2018'!K57-'Vic Apr 2018'!J57)*('Vic Apr 2018'!V57/100)*'Vic Apr 2018'!AJ57))</f>
        <v>1046.3744000000002</v>
      </c>
      <c r="L63" s="115">
        <f>IF($C$5*'Vic Apr 2018'!AL57/'Vic Apr 2018'!AJ57&lt;'Vic Apr 2018'!K57,0,IF($C$5*'Vic Apr 2018'!AL57/'Vic Apr 2018'!AJ57&lt;='Vic Apr 2018'!L57,($C$5*'Vic Apr 2018'!AL57/'Vic Apr 2018'!AJ57-'Vic Apr 2018'!K57)*('Vic Apr 2018'!W57/100)*'Vic Apr 2018'!AJ57,('Vic Apr 2018'!L57-'Vic Apr 2018'!K57)*('Vic Apr 2018'!W57/100)*'Vic Apr 2018'!AJ57))</f>
        <v>0</v>
      </c>
      <c r="M63" s="115">
        <f>IF($C$5*'Vic Apr 2018'!AL57/'Vic Apr 2018'!AJ57&lt;'Vic Apr 2018'!L57,0,IF($C$5*'Vic Apr 2018'!AL57/'Vic Apr 2018'!AJ57&lt;='Vic Apr 2018'!M57,($C$5*'Vic Apr 2018'!AL57/'Vic Apr 2018'!AJ57-'Vic Apr 2018'!L57)*('Vic Apr 2018'!X57/100)*'Vic Apr 2018'!AJ57,('Vic Apr 2018'!M57-'Vic Apr 2018'!L57)*('Vic Apr 2018'!X57/100)*'Vic Apr 2018'!AJ57))</f>
        <v>0</v>
      </c>
      <c r="N63" s="115">
        <f>IF(($C$5*'Vic Apr 2018'!AL57/'Vic Apr 2018'!AJ57&gt;'Vic Apr 2018'!M57),($C$5*'Vic Apr 2018'!AL57/'Vic Apr 2018'!AJ57-'Vic Apr 2018'!M57)*'Vic Apr 2018'!Y57/100*'Vic Apr 2018'!AJ57,0)</f>
        <v>0</v>
      </c>
      <c r="O63" s="222">
        <f t="shared" si="0"/>
        <v>2952.0936000000002</v>
      </c>
      <c r="P63" s="223">
        <f>'Vic Apr 2018'!AM57</f>
        <v>0</v>
      </c>
      <c r="Q63" s="223">
        <f>'Vic Apr 2018'!AN57</f>
        <v>30</v>
      </c>
      <c r="R63" s="223">
        <f>'Vic Apr 2018'!AO57</f>
        <v>0</v>
      </c>
      <c r="S63" s="223">
        <f>'Vic Apr 2018'!AP57</f>
        <v>0</v>
      </c>
      <c r="T63" s="222">
        <f>(O63-(O63-D63)*Q63/100)</f>
        <v>2155.0729200000001</v>
      </c>
      <c r="U63" s="222">
        <f t="shared" si="8"/>
        <v>2155.0729200000001</v>
      </c>
      <c r="V63" s="222">
        <f t="shared" si="1"/>
        <v>2370.5802120000003</v>
      </c>
      <c r="W63" s="222">
        <f t="shared" si="1"/>
        <v>2370.5802120000003</v>
      </c>
      <c r="X63" s="224">
        <f>'Vic Apr 2018'!AW57</f>
        <v>0</v>
      </c>
      <c r="Y63" s="225" t="str">
        <f>'Vic Apr 2018'!AX57</f>
        <v>n</v>
      </c>
      <c r="CI63" s="196"/>
      <c r="CJ63" s="196"/>
      <c r="CK63" s="196"/>
      <c r="CL63" s="196"/>
      <c r="CM63" s="196"/>
      <c r="CN63" s="196"/>
      <c r="CO63" s="196"/>
      <c r="CP63" s="196"/>
      <c r="CQ63" s="196"/>
      <c r="CR63" s="196"/>
      <c r="CS63" s="196"/>
      <c r="CT63" s="196"/>
      <c r="CU63" s="196"/>
      <c r="CV63" s="196"/>
      <c r="CW63" s="196"/>
      <c r="CX63" s="196"/>
      <c r="CY63" s="196"/>
      <c r="CZ63" s="196"/>
      <c r="DA63" s="196"/>
      <c r="DB63" s="196"/>
      <c r="DC63" s="196"/>
      <c r="DD63" s="196"/>
      <c r="DE63" s="196"/>
      <c r="DF63" s="196"/>
      <c r="DG63" s="196"/>
      <c r="DH63" s="196"/>
      <c r="DI63" s="196"/>
      <c r="DJ63" s="196"/>
      <c r="DK63" s="196"/>
      <c r="DL63" s="196"/>
      <c r="DM63" s="196"/>
      <c r="DN63" s="196"/>
      <c r="DO63" s="196"/>
      <c r="DP63" s="196"/>
      <c r="DQ63" s="196"/>
      <c r="DR63" s="196"/>
      <c r="DS63" s="196"/>
      <c r="DT63" s="196"/>
      <c r="DU63" s="196"/>
      <c r="DV63" s="196"/>
      <c r="DW63" s="196"/>
      <c r="DX63" s="196"/>
      <c r="DY63" s="196"/>
      <c r="DZ63" s="196"/>
      <c r="EA63" s="196"/>
      <c r="EB63" s="196"/>
      <c r="EC63" s="196"/>
      <c r="ED63" s="196"/>
      <c r="EE63" s="196"/>
      <c r="EF63" s="196"/>
      <c r="EG63" s="196"/>
      <c r="EH63" s="196"/>
      <c r="EI63" s="196"/>
      <c r="EJ63" s="196"/>
    </row>
    <row r="64" spans="1:140" ht="17" customHeight="1" thickTop="1">
      <c r="A64" s="261" t="str">
        <f>'Vic Apr 2018'!D58</f>
        <v>Envestra North</v>
      </c>
      <c r="B64" s="116" t="str">
        <f>'Vic Apr 2018'!F58</f>
        <v>AGL</v>
      </c>
      <c r="C64" s="116" t="str">
        <f>'Vic Apr 2018'!G58</f>
        <v>Business Savers</v>
      </c>
      <c r="D64" s="198">
        <f>365*'Vic Apr 2018'!H58/100</f>
        <v>346.75</v>
      </c>
      <c r="E64" s="199">
        <f>IF($C$5*'Vic Apr 2018'!AK58/'Vic Apr 2018'!AI58&gt;='Vic Apr 2018'!J58,('Vic Apr 2018'!J58*'Vic Apr 2018'!O58/100)*'Vic Apr 2018'!AI58,($C$5*'Vic Apr 2018'!AK58/'Vic Apr 2018'!AI58*'Vic Apr 2018'!O58/100)*'Vic Apr 2018'!AI58)</f>
        <v>226.79999999999998</v>
      </c>
      <c r="F64" s="200">
        <f>IF($C$5*'Vic Apr 2018'!AK58/'Vic Apr 2018'!AI58&lt;'Vic Apr 2018'!J58,0,IF($C$5*'Vic Apr 2018'!AK58/'Vic Apr 2018'!AI58&lt;='Vic Apr 2018'!K58,($C$5*'Vic Apr 2018'!AK58/'Vic Apr 2018'!AI58-'Vic Apr 2018'!J58)*('Vic Apr 2018'!P58/100)*'Vic Apr 2018'!AI58,('Vic Apr 2018'!K58-'Vic Apr 2018'!J58)*('Vic Apr 2018'!P58/100)*'Vic Apr 2018'!AI58))</f>
        <v>828.2</v>
      </c>
      <c r="G64" s="198">
        <f>IF($C$5*'Vic Apr 2018'!AK58/'Vic Apr 2018'!AI58&lt;'Vic Apr 2018'!K58,0,IF($C$5*'Vic Apr 2018'!AK58/'Vic Apr 2018'!AI58&lt;='Vic Apr 2018'!L58,($C$5*'Vic Apr 2018'!AK58/'Vic Apr 2018'!AI58-'Vic Apr 2018'!K58)*('Vic Apr 2018'!Q58/100)*'Vic Apr 2018'!AI58,('Vic Apr 2018'!L58-'Vic Apr 2018'!K58)*('Vic Apr 2018'!Q58/100)*'Vic Apr 2018'!AI58))</f>
        <v>0</v>
      </c>
      <c r="H64" s="199">
        <f>IF($C$5*'Vic Apr 2018'!AK58/'Vic Apr 2018'!AI58&lt;'Vic Apr 2018'!L58,0,IF($C$5*'Vic Apr 2018'!AK58/'Vic Apr 2018'!AI58&lt;='Vic Apr 2018'!M58,($C$5*'Vic Apr 2018'!AK58/'Vic Apr 2018'!AI58-'Vic Apr 2018'!L58)*('Vic Apr 2018'!R58/100)*'Vic Apr 2018'!AI58,('Vic Apr 2018'!M58-'Vic Apr 2018'!L58)*('Vic Apr 2018'!R58/100)*'Vic Apr 2018'!AI58))</f>
        <v>0</v>
      </c>
      <c r="I64" s="198">
        <f>IF(($C$5*'Vic Apr 2018'!AK58/'Vic Apr 2018'!AI58&gt;'Vic Apr 2018'!M58),($C$5*'Vic Apr 2018'!AK58/'Vic Apr 2018'!AI58-'Vic Apr 2018'!M58)*'Vic Apr 2018'!S58/100*'Vic Apr 2018'!AI58,0)</f>
        <v>0</v>
      </c>
      <c r="J64" s="198">
        <f>IF($C$5*'Vic Apr 2018'!AL58/'Vic Apr 2018'!AJ58&gt;='Vic Apr 2018'!J58,('Vic Apr 2018'!J58*'Vic Apr 2018'!U58/100)*'Vic Apr 2018'!AJ58,($C$5*'Vic Apr 2018'!AL58/'Vic Apr 2018'!AJ58*'Vic Apr 2018'!U58/100)*'Vic Apr 2018'!AJ58)</f>
        <v>226.79999999999998</v>
      </c>
      <c r="K64" s="198">
        <f>IF($C$5*'Vic Apr 2018'!AL58/'Vic Apr 2018'!AJ58&lt;'Vic Apr 2018'!J58,0,IF($C$5*'Vic Apr 2018'!AL58/'Vic Apr 2018'!AJ58&lt;='Vic Apr 2018'!K58,($C$5*'Vic Apr 2018'!AL58/'Vic Apr 2018'!AJ58-'Vic Apr 2018'!J58)*('Vic Apr 2018'!V58/100)*'Vic Apr 2018'!AJ58,('Vic Apr 2018'!K58-'Vic Apr 2018'!J58)*('Vic Apr 2018'!V58/100)*'Vic Apr 2018'!AJ58))</f>
        <v>828.2</v>
      </c>
      <c r="L64" s="198">
        <f>IF($C$5*'Vic Apr 2018'!AL58/'Vic Apr 2018'!AJ58&lt;'Vic Apr 2018'!K58,0,IF($C$5*'Vic Apr 2018'!AL58/'Vic Apr 2018'!AJ58&lt;='Vic Apr 2018'!L58,($C$5*'Vic Apr 2018'!AL58/'Vic Apr 2018'!AJ58-'Vic Apr 2018'!K58)*('Vic Apr 2018'!W58/100)*'Vic Apr 2018'!AJ58,('Vic Apr 2018'!L58-'Vic Apr 2018'!K58)*('Vic Apr 2018'!W58/100)*'Vic Apr 2018'!AJ58))</f>
        <v>0</v>
      </c>
      <c r="M64" s="198">
        <f>IF($C$5*'Vic Apr 2018'!AL58/'Vic Apr 2018'!AJ58&lt;'Vic Apr 2018'!L58,0,IF($C$5*'Vic Apr 2018'!AL58/'Vic Apr 2018'!AJ58&lt;='Vic Apr 2018'!M58,($C$5*'Vic Apr 2018'!AL58/'Vic Apr 2018'!AJ58-'Vic Apr 2018'!L58)*('Vic Apr 2018'!X58/100)*'Vic Apr 2018'!AJ58,('Vic Apr 2018'!M58-'Vic Apr 2018'!L58)*('Vic Apr 2018'!X58/100)*'Vic Apr 2018'!AJ58))</f>
        <v>0</v>
      </c>
      <c r="N64" s="198">
        <f>IF(($C$5*'Vic Apr 2018'!AL58/'Vic Apr 2018'!AJ58&gt;'Vic Apr 2018'!M58),($C$5*'Vic Apr 2018'!AL58/'Vic Apr 2018'!AJ58-'Vic Apr 2018'!M58)*'Vic Apr 2018'!Y58/100*'Vic Apr 2018'!AJ58,0)</f>
        <v>0</v>
      </c>
      <c r="O64" s="201">
        <f t="shared" si="0"/>
        <v>2456.75</v>
      </c>
      <c r="P64" s="202">
        <f>'Vic Apr 2018'!AM58</f>
        <v>0</v>
      </c>
      <c r="Q64" s="202">
        <f>'Vic Apr 2018'!AN58</f>
        <v>15</v>
      </c>
      <c r="R64" s="202">
        <f>'Vic Apr 2018'!AO58</f>
        <v>0</v>
      </c>
      <c r="S64" s="202">
        <f>'Vic Apr 2018'!AP58</f>
        <v>0</v>
      </c>
      <c r="T64" s="201">
        <f>(O64-(O64-D64)*Q64/100)</f>
        <v>2140.25</v>
      </c>
      <c r="U64" s="201">
        <f t="shared" si="8"/>
        <v>2140.25</v>
      </c>
      <c r="V64" s="201">
        <f t="shared" si="1"/>
        <v>2354.2750000000001</v>
      </c>
      <c r="W64" s="201">
        <f t="shared" si="1"/>
        <v>2354.2750000000001</v>
      </c>
      <c r="X64" s="203">
        <f>'Vic Apr 2018'!AW58</f>
        <v>0</v>
      </c>
      <c r="Y64" s="204" t="str">
        <f>'Vic Apr 2018'!AX58</f>
        <v>n</v>
      </c>
      <c r="CI64" s="193"/>
      <c r="CJ64" s="193"/>
      <c r="CK64" s="193"/>
      <c r="CL64" s="193"/>
      <c r="CM64" s="193"/>
      <c r="CN64" s="193"/>
      <c r="CO64" s="193"/>
      <c r="CP64" s="193"/>
      <c r="CQ64" s="193"/>
      <c r="CR64" s="193"/>
      <c r="CS64" s="193"/>
      <c r="CT64" s="193"/>
      <c r="CU64" s="193"/>
      <c r="CV64" s="193"/>
      <c r="CW64" s="193"/>
      <c r="CX64" s="193"/>
      <c r="CY64" s="193"/>
      <c r="CZ64" s="193"/>
      <c r="DA64" s="193"/>
      <c r="DB64" s="193"/>
      <c r="DC64" s="193"/>
      <c r="DD64" s="193"/>
      <c r="DE64" s="193"/>
      <c r="DF64" s="193"/>
      <c r="DG64" s="193"/>
      <c r="DH64" s="193"/>
      <c r="DI64" s="193"/>
      <c r="DJ64" s="193"/>
      <c r="DK64" s="193"/>
      <c r="DL64" s="193"/>
      <c r="DM64" s="193"/>
      <c r="DN64" s="193"/>
      <c r="DO64" s="193"/>
      <c r="DP64" s="193"/>
      <c r="DQ64" s="193"/>
      <c r="DR64" s="193"/>
      <c r="DS64" s="193"/>
      <c r="DT64" s="193"/>
      <c r="DU64" s="193"/>
      <c r="DV64" s="193"/>
      <c r="DW64" s="193"/>
      <c r="DX64" s="193"/>
      <c r="DY64" s="193"/>
      <c r="DZ64" s="193"/>
      <c r="EA64" s="193"/>
      <c r="EB64" s="193"/>
      <c r="EC64" s="193"/>
      <c r="ED64" s="193"/>
      <c r="EE64" s="193"/>
      <c r="EF64" s="193"/>
      <c r="EG64" s="193"/>
      <c r="EH64" s="193"/>
      <c r="EI64" s="193"/>
      <c r="EJ64" s="193"/>
    </row>
    <row r="65" spans="1:140" ht="17" customHeight="1">
      <c r="A65" s="259"/>
      <c r="B65" s="116" t="str">
        <f>'Vic Apr 2018'!F59</f>
        <v>Click Energy</v>
      </c>
      <c r="C65" s="116" t="str">
        <f>'Vic Apr 2018'!G59</f>
        <v>Business Prime Gas</v>
      </c>
      <c r="D65" s="198">
        <f>365*'Vic Apr 2018'!H59/100</f>
        <v>325.6968</v>
      </c>
      <c r="E65" s="199">
        <f>IF($C$5*'Vic Apr 2018'!AK59/'Vic Apr 2018'!AI59&gt;='Vic Apr 2018'!J59,('Vic Apr 2018'!J59*'Vic Apr 2018'!O59/100)*'Vic Apr 2018'!AI59,($C$5*'Vic Apr 2018'!AK59/'Vic Apr 2018'!AI59*'Vic Apr 2018'!O59/100)*'Vic Apr 2018'!AI59)</f>
        <v>267.65999999999997</v>
      </c>
      <c r="F65" s="200">
        <f>IF($C$5*'Vic Apr 2018'!AK59/'Vic Apr 2018'!AI59&lt;'Vic Apr 2018'!J59,0,IF($C$5*'Vic Apr 2018'!AK59/'Vic Apr 2018'!AI59&lt;='Vic Apr 2018'!K59,($C$5*'Vic Apr 2018'!AK59/'Vic Apr 2018'!AI59-'Vic Apr 2018'!J59)*('Vic Apr 2018'!P59/100)*'Vic Apr 2018'!AI59,('Vic Apr 2018'!K59-'Vic Apr 2018'!J59)*('Vic Apr 2018'!P59/100)*'Vic Apr 2018'!AI59))</f>
        <v>1006.1400000000001</v>
      </c>
      <c r="G65" s="198">
        <f>IF($C$5*'Vic Apr 2018'!AK59/'Vic Apr 2018'!AI59&lt;'Vic Apr 2018'!K59,0,IF($C$5*'Vic Apr 2018'!AK59/'Vic Apr 2018'!AI59&lt;='Vic Apr 2018'!L59,($C$5*'Vic Apr 2018'!AK59/'Vic Apr 2018'!AI59-'Vic Apr 2018'!K59)*('Vic Apr 2018'!Q59/100)*'Vic Apr 2018'!AI59,('Vic Apr 2018'!L59-'Vic Apr 2018'!K59)*('Vic Apr 2018'!Q59/100)*'Vic Apr 2018'!AI59))</f>
        <v>0</v>
      </c>
      <c r="H65" s="199">
        <f>IF($C$5*'Vic Apr 2018'!AK59/'Vic Apr 2018'!AI59&lt;'Vic Apr 2018'!L59,0,IF($C$5*'Vic Apr 2018'!AK59/'Vic Apr 2018'!AI59&lt;='Vic Apr 2018'!M59,($C$5*'Vic Apr 2018'!AK59/'Vic Apr 2018'!AI59-'Vic Apr 2018'!L59)*('Vic Apr 2018'!R59/100)*'Vic Apr 2018'!AI59,('Vic Apr 2018'!M59-'Vic Apr 2018'!L59)*('Vic Apr 2018'!R59/100)*'Vic Apr 2018'!AI59))</f>
        <v>0</v>
      </c>
      <c r="I65" s="198">
        <f>IF(($C$5*'Vic Apr 2018'!AK59/'Vic Apr 2018'!AI59&gt;'Vic Apr 2018'!M59),($C$5*'Vic Apr 2018'!AK59/'Vic Apr 2018'!AI59-'Vic Apr 2018'!M59)*'Vic Apr 2018'!S59/100*'Vic Apr 2018'!AI59,0)</f>
        <v>0</v>
      </c>
      <c r="J65" s="198">
        <f>IF($C$5*'Vic Apr 2018'!AL59/'Vic Apr 2018'!AJ59&gt;='Vic Apr 2018'!J59,('Vic Apr 2018'!J59*'Vic Apr 2018'!U59/100)*'Vic Apr 2018'!AJ59,($C$5*'Vic Apr 2018'!AL59/'Vic Apr 2018'!AJ59*'Vic Apr 2018'!U59/100)*'Vic Apr 2018'!AJ59)</f>
        <v>267.65999999999997</v>
      </c>
      <c r="K65" s="198">
        <f>IF($C$5*'Vic Apr 2018'!AL59/'Vic Apr 2018'!AJ59&lt;'Vic Apr 2018'!J59,0,IF($C$5*'Vic Apr 2018'!AL59/'Vic Apr 2018'!AJ59&lt;='Vic Apr 2018'!K59,($C$5*'Vic Apr 2018'!AL59/'Vic Apr 2018'!AJ59-'Vic Apr 2018'!J59)*('Vic Apr 2018'!V59/100)*'Vic Apr 2018'!AJ59,('Vic Apr 2018'!K59-'Vic Apr 2018'!J59)*('Vic Apr 2018'!V59/100)*'Vic Apr 2018'!AJ59))</f>
        <v>1006.1400000000001</v>
      </c>
      <c r="L65" s="198">
        <f>IF($C$5*'Vic Apr 2018'!AL59/'Vic Apr 2018'!AJ59&lt;'Vic Apr 2018'!K59,0,IF($C$5*'Vic Apr 2018'!AL59/'Vic Apr 2018'!AJ59&lt;='Vic Apr 2018'!L59,($C$5*'Vic Apr 2018'!AL59/'Vic Apr 2018'!AJ59-'Vic Apr 2018'!K59)*('Vic Apr 2018'!W59/100)*'Vic Apr 2018'!AJ59,('Vic Apr 2018'!L59-'Vic Apr 2018'!K59)*('Vic Apr 2018'!W59/100)*'Vic Apr 2018'!AJ59))</f>
        <v>0</v>
      </c>
      <c r="M65" s="198">
        <f>IF($C$5*'Vic Apr 2018'!AL59/'Vic Apr 2018'!AJ59&lt;'Vic Apr 2018'!L59,0,IF($C$5*'Vic Apr 2018'!AL59/'Vic Apr 2018'!AJ59&lt;='Vic Apr 2018'!M59,($C$5*'Vic Apr 2018'!AL59/'Vic Apr 2018'!AJ59-'Vic Apr 2018'!L59)*('Vic Apr 2018'!X59/100)*'Vic Apr 2018'!AJ59,('Vic Apr 2018'!M59-'Vic Apr 2018'!L59)*('Vic Apr 2018'!X59/100)*'Vic Apr 2018'!AJ59))</f>
        <v>0</v>
      </c>
      <c r="N65" s="198">
        <f>IF(($C$5*'Vic Apr 2018'!AL59/'Vic Apr 2018'!AJ59&gt;'Vic Apr 2018'!M59),($C$5*'Vic Apr 2018'!AL59/'Vic Apr 2018'!AJ59-'Vic Apr 2018'!M59)*'Vic Apr 2018'!Y59/100*'Vic Apr 2018'!AJ59,0)</f>
        <v>0</v>
      </c>
      <c r="O65" s="201">
        <f t="shared" si="0"/>
        <v>2873.2968000000001</v>
      </c>
      <c r="P65" s="202">
        <f>'Vic Apr 2018'!AM59</f>
        <v>0</v>
      </c>
      <c r="Q65" s="202">
        <f>'Vic Apr 2018'!AN59</f>
        <v>0</v>
      </c>
      <c r="R65" s="202">
        <f>'Vic Apr 2018'!AO59</f>
        <v>10</v>
      </c>
      <c r="S65" s="202">
        <f>'Vic Apr 2018'!AP59</f>
        <v>0</v>
      </c>
      <c r="T65" s="201">
        <f>O65</f>
        <v>2873.2968000000001</v>
      </c>
      <c r="U65" s="201">
        <f>T65-(T65*R65/100)</f>
        <v>2585.9671200000003</v>
      </c>
      <c r="V65" s="201">
        <f t="shared" si="1"/>
        <v>3160.6264800000004</v>
      </c>
      <c r="W65" s="201">
        <f t="shared" si="1"/>
        <v>2844.5638320000007</v>
      </c>
      <c r="X65" s="203">
        <f>'Vic Apr 2018'!AW59</f>
        <v>0</v>
      </c>
      <c r="Y65" s="204" t="str">
        <f>'Vic Apr 2018'!AX59</f>
        <v>n</v>
      </c>
      <c r="CI65" s="193"/>
      <c r="CJ65" s="193"/>
      <c r="CK65" s="193"/>
      <c r="CL65" s="193"/>
      <c r="CM65" s="193"/>
      <c r="CN65" s="193"/>
      <c r="CO65" s="193"/>
      <c r="CP65" s="193"/>
      <c r="CQ65" s="193"/>
      <c r="CR65" s="193"/>
      <c r="CS65" s="193"/>
      <c r="CT65" s="193"/>
      <c r="CU65" s="193"/>
      <c r="CV65" s="193"/>
      <c r="CW65" s="193"/>
      <c r="CX65" s="193"/>
      <c r="CY65" s="193"/>
      <c r="CZ65" s="193"/>
      <c r="DA65" s="193"/>
      <c r="DB65" s="193"/>
      <c r="DC65" s="193"/>
      <c r="DD65" s="193"/>
      <c r="DE65" s="193"/>
      <c r="DF65" s="193"/>
      <c r="DG65" s="193"/>
      <c r="DH65" s="193"/>
      <c r="DI65" s="193"/>
      <c r="DJ65" s="193"/>
      <c r="DK65" s="193"/>
      <c r="DL65" s="193"/>
      <c r="DM65" s="193"/>
      <c r="DN65" s="193"/>
      <c r="DO65" s="193"/>
      <c r="DP65" s="193"/>
      <c r="DQ65" s="193"/>
      <c r="DR65" s="193"/>
      <c r="DS65" s="193"/>
      <c r="DT65" s="193"/>
      <c r="DU65" s="193"/>
      <c r="DV65" s="193"/>
      <c r="DW65" s="193"/>
      <c r="DX65" s="193"/>
      <c r="DY65" s="193"/>
      <c r="DZ65" s="193"/>
      <c r="EA65" s="193"/>
      <c r="EB65" s="193"/>
      <c r="EC65" s="193"/>
      <c r="ED65" s="193"/>
      <c r="EE65" s="193"/>
      <c r="EF65" s="193"/>
      <c r="EG65" s="193"/>
      <c r="EH65" s="193"/>
      <c r="EI65" s="193"/>
      <c r="EJ65" s="193"/>
    </row>
    <row r="66" spans="1:140" ht="17" customHeight="1">
      <c r="A66" s="259"/>
      <c r="B66" s="116" t="str">
        <f>'Vic Apr 2018'!F60</f>
        <v>Covau</v>
      </c>
      <c r="C66" s="116" t="str">
        <f>'Vic Apr 2018'!G60</f>
        <v>Market offer</v>
      </c>
      <c r="D66" s="198">
        <f>365*'Vic Apr 2018'!H60/100</f>
        <v>328.5</v>
      </c>
      <c r="E66" s="199">
        <f>IF($C$5*'Vic Apr 2018'!AK60/'Vic Apr 2018'!AI60&gt;='Vic Apr 2018'!J60,('Vic Apr 2018'!J60*'Vic Apr 2018'!O60/100)*'Vic Apr 2018'!AI60,($C$5*'Vic Apr 2018'!AK60/'Vic Apr 2018'!AI60*'Vic Apr 2018'!O60/100)*'Vic Apr 2018'!AI60)</f>
        <v>261</v>
      </c>
      <c r="F66" s="200">
        <f>IF($C$5*'Vic Apr 2018'!AK60/'Vic Apr 2018'!AI60&lt;'Vic Apr 2018'!J60,0,IF($C$5*'Vic Apr 2018'!AK60/'Vic Apr 2018'!AI60&lt;='Vic Apr 2018'!K60,($C$5*'Vic Apr 2018'!AK60/'Vic Apr 2018'!AI60-'Vic Apr 2018'!J60)*('Vic Apr 2018'!P60/100)*'Vic Apr 2018'!AI60,('Vic Apr 2018'!K60-'Vic Apr 2018'!J60)*('Vic Apr 2018'!P60/100)*'Vic Apr 2018'!AI60))</f>
        <v>984.00000000000023</v>
      </c>
      <c r="G66" s="198">
        <f>IF($C$5*'Vic Apr 2018'!AK60/'Vic Apr 2018'!AI60&lt;'Vic Apr 2018'!K60,0,IF($C$5*'Vic Apr 2018'!AK60/'Vic Apr 2018'!AI60&lt;='Vic Apr 2018'!L60,($C$5*'Vic Apr 2018'!AK60/'Vic Apr 2018'!AI60-'Vic Apr 2018'!K60)*('Vic Apr 2018'!Q60/100)*'Vic Apr 2018'!AI60,('Vic Apr 2018'!L60-'Vic Apr 2018'!K60)*('Vic Apr 2018'!Q60/100)*'Vic Apr 2018'!AI60))</f>
        <v>0</v>
      </c>
      <c r="H66" s="199">
        <f>IF($C$5*'Vic Apr 2018'!AK60/'Vic Apr 2018'!AI60&lt;'Vic Apr 2018'!L60,0,IF($C$5*'Vic Apr 2018'!AK60/'Vic Apr 2018'!AI60&lt;='Vic Apr 2018'!M60,($C$5*'Vic Apr 2018'!AK60/'Vic Apr 2018'!AI60-'Vic Apr 2018'!L60)*('Vic Apr 2018'!R60/100)*'Vic Apr 2018'!AI60,('Vic Apr 2018'!M60-'Vic Apr 2018'!L60)*('Vic Apr 2018'!R60/100)*'Vic Apr 2018'!AI60))</f>
        <v>0</v>
      </c>
      <c r="I66" s="198">
        <f>IF(($C$5*'Vic Apr 2018'!AK60/'Vic Apr 2018'!AI60&gt;'Vic Apr 2018'!M60),($C$5*'Vic Apr 2018'!AK60/'Vic Apr 2018'!AI60-'Vic Apr 2018'!M60)*'Vic Apr 2018'!S60/100*'Vic Apr 2018'!AI60,0)</f>
        <v>0</v>
      </c>
      <c r="J66" s="198">
        <f>IF($C$5*'Vic Apr 2018'!AL60/'Vic Apr 2018'!AJ60&gt;='Vic Apr 2018'!J60,('Vic Apr 2018'!J60*'Vic Apr 2018'!U60/100)*'Vic Apr 2018'!AJ60,($C$5*'Vic Apr 2018'!AL60/'Vic Apr 2018'!AJ60*'Vic Apr 2018'!U60/100)*'Vic Apr 2018'!AJ60)</f>
        <v>261</v>
      </c>
      <c r="K66" s="198">
        <f>IF($C$5*'Vic Apr 2018'!AL60/'Vic Apr 2018'!AJ60&lt;'Vic Apr 2018'!J60,0,IF($C$5*'Vic Apr 2018'!AL60/'Vic Apr 2018'!AJ60&lt;='Vic Apr 2018'!K60,($C$5*'Vic Apr 2018'!AL60/'Vic Apr 2018'!AJ60-'Vic Apr 2018'!J60)*('Vic Apr 2018'!V60/100)*'Vic Apr 2018'!AJ60,('Vic Apr 2018'!K60-'Vic Apr 2018'!J60)*('Vic Apr 2018'!V60/100)*'Vic Apr 2018'!AJ60))</f>
        <v>984.00000000000023</v>
      </c>
      <c r="L66" s="198">
        <f>IF($C$5*'Vic Apr 2018'!AL60/'Vic Apr 2018'!AJ60&lt;'Vic Apr 2018'!K60,0,IF($C$5*'Vic Apr 2018'!AL60/'Vic Apr 2018'!AJ60&lt;='Vic Apr 2018'!L60,($C$5*'Vic Apr 2018'!AL60/'Vic Apr 2018'!AJ60-'Vic Apr 2018'!K60)*('Vic Apr 2018'!W60/100)*'Vic Apr 2018'!AJ60,('Vic Apr 2018'!L60-'Vic Apr 2018'!K60)*('Vic Apr 2018'!W60/100)*'Vic Apr 2018'!AJ60))</f>
        <v>0</v>
      </c>
      <c r="M66" s="198">
        <f>IF($C$5*'Vic Apr 2018'!AL60/'Vic Apr 2018'!AJ60&lt;'Vic Apr 2018'!L60,0,IF($C$5*'Vic Apr 2018'!AL60/'Vic Apr 2018'!AJ60&lt;='Vic Apr 2018'!M60,($C$5*'Vic Apr 2018'!AL60/'Vic Apr 2018'!AJ60-'Vic Apr 2018'!L60)*('Vic Apr 2018'!X60/100)*'Vic Apr 2018'!AJ60,('Vic Apr 2018'!M60-'Vic Apr 2018'!L60)*('Vic Apr 2018'!X60/100)*'Vic Apr 2018'!AJ60))</f>
        <v>0</v>
      </c>
      <c r="N66" s="198">
        <f>IF(($C$5*'Vic Apr 2018'!AL60/'Vic Apr 2018'!AJ60&gt;'Vic Apr 2018'!M60),($C$5*'Vic Apr 2018'!AL60/'Vic Apr 2018'!AJ60-'Vic Apr 2018'!M60)*'Vic Apr 2018'!Y60/100*'Vic Apr 2018'!AJ60,0)</f>
        <v>0</v>
      </c>
      <c r="O66" s="201">
        <f t="shared" si="0"/>
        <v>2818.5000000000005</v>
      </c>
      <c r="P66" s="202">
        <f>'Vic Apr 2018'!AM60</f>
        <v>0</v>
      </c>
      <c r="Q66" s="202">
        <f>'Vic Apr 2018'!AN60</f>
        <v>0</v>
      </c>
      <c r="R66" s="202">
        <f>'Vic Apr 2018'!AO60</f>
        <v>0</v>
      </c>
      <c r="S66" s="202">
        <f>'Vic Apr 2018'!AP60</f>
        <v>20</v>
      </c>
      <c r="T66" s="201">
        <f>O66</f>
        <v>2818.5000000000005</v>
      </c>
      <c r="U66" s="201">
        <f>(T66-(T66-D66)*S66/100)</f>
        <v>2320.5000000000005</v>
      </c>
      <c r="V66" s="201">
        <f t="shared" si="1"/>
        <v>3100.3500000000008</v>
      </c>
      <c r="W66" s="201">
        <f t="shared" si="1"/>
        <v>2552.5500000000006</v>
      </c>
      <c r="X66" s="203">
        <f>'Vic Apr 2018'!AW60</f>
        <v>0</v>
      </c>
      <c r="Y66" s="204" t="str">
        <f>'Vic Apr 2018'!AX60</f>
        <v>n</v>
      </c>
      <c r="CI66" s="193"/>
      <c r="CJ66" s="193"/>
      <c r="CK66" s="193"/>
      <c r="CL66" s="193"/>
      <c r="CM66" s="193"/>
      <c r="CN66" s="193"/>
      <c r="CO66" s="193"/>
      <c r="CP66" s="193"/>
      <c r="CQ66" s="193"/>
      <c r="CR66" s="193"/>
      <c r="CS66" s="193"/>
      <c r="CT66" s="193"/>
      <c r="CU66" s="193"/>
      <c r="CV66" s="193"/>
      <c r="CW66" s="193"/>
      <c r="CX66" s="193"/>
      <c r="CY66" s="193"/>
      <c r="CZ66" s="193"/>
      <c r="DA66" s="193"/>
      <c r="DB66" s="193"/>
      <c r="DC66" s="193"/>
      <c r="DD66" s="193"/>
      <c r="DE66" s="193"/>
      <c r="DF66" s="193"/>
      <c r="DG66" s="193"/>
      <c r="DH66" s="193"/>
      <c r="DI66" s="193"/>
      <c r="DJ66" s="193"/>
      <c r="DK66" s="193"/>
      <c r="DL66" s="193"/>
      <c r="DM66" s="193"/>
      <c r="DN66" s="193"/>
      <c r="DO66" s="193"/>
      <c r="DP66" s="193"/>
      <c r="DQ66" s="193"/>
      <c r="DR66" s="193"/>
      <c r="DS66" s="193"/>
      <c r="DT66" s="193"/>
      <c r="DU66" s="193"/>
      <c r="DV66" s="193"/>
      <c r="DW66" s="193"/>
      <c r="DX66" s="193"/>
      <c r="DY66" s="193"/>
      <c r="DZ66" s="193"/>
      <c r="EA66" s="193"/>
      <c r="EB66" s="193"/>
      <c r="EC66" s="193"/>
      <c r="ED66" s="193"/>
      <c r="EE66" s="193"/>
      <c r="EF66" s="193"/>
      <c r="EG66" s="193"/>
      <c r="EH66" s="193"/>
      <c r="EI66" s="193"/>
      <c r="EJ66" s="193"/>
    </row>
    <row r="67" spans="1:140" ht="17" customHeight="1">
      <c r="A67" s="259"/>
      <c r="B67" s="116" t="str">
        <f>'Vic Apr 2018'!F61</f>
        <v>EnergyAustralia</v>
      </c>
      <c r="C67" s="116" t="str">
        <f>'Vic Apr 2018'!G61</f>
        <v>Everyday Saver Business</v>
      </c>
      <c r="D67" s="198">
        <f>365*'Vic Apr 2018'!H61/100</f>
        <v>345.65499999999997</v>
      </c>
      <c r="E67" s="199">
        <f>IF($C$5*'Vic Apr 2018'!AK61/'Vic Apr 2018'!AI61&gt;='Vic Apr 2018'!J61,('Vic Apr 2018'!J61*'Vic Apr 2018'!O61/100)*'Vic Apr 2018'!AI61,($C$5*'Vic Apr 2018'!AK61/'Vic Apr 2018'!AI61*'Vic Apr 2018'!O61/100)*'Vic Apr 2018'!AI61)</f>
        <v>160.19999999999999</v>
      </c>
      <c r="F67" s="200">
        <f>IF($C$5*'Vic Apr 2018'!AK61/'Vic Apr 2018'!AI61&lt;'Vic Apr 2018'!J61,0,IF($C$5*'Vic Apr 2018'!AK61/'Vic Apr 2018'!AI61&lt;='Vic Apr 2018'!K61,($C$5*'Vic Apr 2018'!AK61/'Vic Apr 2018'!AI61-'Vic Apr 2018'!J61)*('Vic Apr 2018'!P61/100)*'Vic Apr 2018'!AI61,('Vic Apr 2018'!K61-'Vic Apr 2018'!J61)*('Vic Apr 2018'!P61/100)*'Vic Apr 2018'!AI61))</f>
        <v>557.53200000000004</v>
      </c>
      <c r="G67" s="198">
        <f>IF($C$5*'Vic Apr 2018'!AK61/'Vic Apr 2018'!AI61&lt;'Vic Apr 2018'!K61,0,IF($C$5*'Vic Apr 2018'!AK61/'Vic Apr 2018'!AI61&lt;='Vic Apr 2018'!L61,($C$5*'Vic Apr 2018'!AK61/'Vic Apr 2018'!AI61-'Vic Apr 2018'!K61)*('Vic Apr 2018'!Q61/100)*'Vic Apr 2018'!AI61,('Vic Apr 2018'!L61-'Vic Apr 2018'!K61)*('Vic Apr 2018'!Q61/100)*'Vic Apr 2018'!AI61))</f>
        <v>0</v>
      </c>
      <c r="H67" s="199">
        <f>IF($C$5*'Vic Apr 2018'!AK61/'Vic Apr 2018'!AI61&lt;'Vic Apr 2018'!L61,0,IF($C$5*'Vic Apr 2018'!AK61/'Vic Apr 2018'!AI61&lt;='Vic Apr 2018'!M61,($C$5*'Vic Apr 2018'!AK61/'Vic Apr 2018'!AI61-'Vic Apr 2018'!L61)*('Vic Apr 2018'!R61/100)*'Vic Apr 2018'!AI61,('Vic Apr 2018'!M61-'Vic Apr 2018'!L61)*('Vic Apr 2018'!R61/100)*'Vic Apr 2018'!AI61))</f>
        <v>0</v>
      </c>
      <c r="I67" s="198">
        <f>IF(($C$5*'Vic Apr 2018'!AK61/'Vic Apr 2018'!AI61&gt;'Vic Apr 2018'!M61),($C$5*'Vic Apr 2018'!AK61/'Vic Apr 2018'!AI61-'Vic Apr 2018'!M61)*'Vic Apr 2018'!S61/100*'Vic Apr 2018'!AI61,0)</f>
        <v>0</v>
      </c>
      <c r="J67" s="198">
        <f>IF($C$5*'Vic Apr 2018'!AL61/'Vic Apr 2018'!AJ61&gt;='Vic Apr 2018'!J61,('Vic Apr 2018'!J61*'Vic Apr 2018'!U61/100)*'Vic Apr 2018'!AJ61,($C$5*'Vic Apr 2018'!AL61/'Vic Apr 2018'!AJ61*'Vic Apr 2018'!U61/100)*'Vic Apr 2018'!AJ61)</f>
        <v>320.39999999999998</v>
      </c>
      <c r="K67" s="198">
        <f>IF($C$5*'Vic Apr 2018'!AL61/'Vic Apr 2018'!AJ61&lt;'Vic Apr 2018'!J61,0,IF($C$5*'Vic Apr 2018'!AL61/'Vic Apr 2018'!AJ61&lt;='Vic Apr 2018'!K61,($C$5*'Vic Apr 2018'!AL61/'Vic Apr 2018'!AJ61-'Vic Apr 2018'!J61)*('Vic Apr 2018'!V61/100)*'Vic Apr 2018'!AJ61,('Vic Apr 2018'!K61-'Vic Apr 2018'!J61)*('Vic Apr 2018'!V61/100)*'Vic Apr 2018'!AJ61))</f>
        <v>1115.0640000000001</v>
      </c>
      <c r="L67" s="198">
        <f>IF($C$5*'Vic Apr 2018'!AL61/'Vic Apr 2018'!AJ61&lt;'Vic Apr 2018'!K61,0,IF($C$5*'Vic Apr 2018'!AL61/'Vic Apr 2018'!AJ61&lt;='Vic Apr 2018'!L61,($C$5*'Vic Apr 2018'!AL61/'Vic Apr 2018'!AJ61-'Vic Apr 2018'!K61)*('Vic Apr 2018'!W61/100)*'Vic Apr 2018'!AJ61,('Vic Apr 2018'!L61-'Vic Apr 2018'!K61)*('Vic Apr 2018'!W61/100)*'Vic Apr 2018'!AJ61))</f>
        <v>0</v>
      </c>
      <c r="M67" s="198">
        <f>IF($C$5*'Vic Apr 2018'!AL61/'Vic Apr 2018'!AJ61&lt;'Vic Apr 2018'!L61,0,IF($C$5*'Vic Apr 2018'!AL61/'Vic Apr 2018'!AJ61&lt;='Vic Apr 2018'!M61,($C$5*'Vic Apr 2018'!AL61/'Vic Apr 2018'!AJ61-'Vic Apr 2018'!L61)*('Vic Apr 2018'!X61/100)*'Vic Apr 2018'!AJ61,('Vic Apr 2018'!M61-'Vic Apr 2018'!L61)*('Vic Apr 2018'!X61/100)*'Vic Apr 2018'!AJ61))</f>
        <v>0</v>
      </c>
      <c r="N67" s="198">
        <f>IF(($C$5*'Vic Apr 2018'!AL61/'Vic Apr 2018'!AJ61&gt;'Vic Apr 2018'!M61),($C$5*'Vic Apr 2018'!AL61/'Vic Apr 2018'!AJ61-'Vic Apr 2018'!M61)*'Vic Apr 2018'!Y61/100*'Vic Apr 2018'!AJ61,0)</f>
        <v>0</v>
      </c>
      <c r="O67" s="201">
        <f t="shared" si="0"/>
        <v>2498.8509999999997</v>
      </c>
      <c r="P67" s="202">
        <f>'Vic Apr 2018'!AM61</f>
        <v>0</v>
      </c>
      <c r="Q67" s="202">
        <f>'Vic Apr 2018'!AN61</f>
        <v>20</v>
      </c>
      <c r="R67" s="202">
        <f>'Vic Apr 2018'!AO61</f>
        <v>0</v>
      </c>
      <c r="S67" s="202">
        <f>'Vic Apr 2018'!AP61</f>
        <v>0</v>
      </c>
      <c r="T67" s="201">
        <f>(O67-(O67-D67)*Q67/100)</f>
        <v>2068.2117999999996</v>
      </c>
      <c r="U67" s="201">
        <f>T67</f>
        <v>2068.2117999999996</v>
      </c>
      <c r="V67" s="201">
        <f t="shared" si="1"/>
        <v>2275.03298</v>
      </c>
      <c r="W67" s="201">
        <f t="shared" si="1"/>
        <v>2275.03298</v>
      </c>
      <c r="X67" s="203">
        <f>'Vic Apr 2018'!AW61</f>
        <v>24</v>
      </c>
      <c r="Y67" s="204" t="str">
        <f>'Vic Apr 2018'!AX61</f>
        <v>y</v>
      </c>
      <c r="CI67" s="193"/>
      <c r="CJ67" s="193"/>
      <c r="CK67" s="193"/>
      <c r="CL67" s="193"/>
      <c r="CM67" s="193"/>
      <c r="CN67" s="193"/>
      <c r="CO67" s="193"/>
      <c r="CP67" s="193"/>
      <c r="CQ67" s="193"/>
      <c r="CR67" s="193"/>
      <c r="CS67" s="193"/>
      <c r="CT67" s="193"/>
      <c r="CU67" s="193"/>
      <c r="CV67" s="193"/>
      <c r="CW67" s="193"/>
      <c r="CX67" s="193"/>
      <c r="CY67" s="193"/>
      <c r="CZ67" s="193"/>
      <c r="DA67" s="193"/>
      <c r="DB67" s="193"/>
      <c r="DC67" s="193"/>
      <c r="DD67" s="193"/>
      <c r="DE67" s="193"/>
      <c r="DF67" s="193"/>
      <c r="DG67" s="193"/>
      <c r="DH67" s="193"/>
      <c r="DI67" s="193"/>
      <c r="DJ67" s="193"/>
      <c r="DK67" s="193"/>
      <c r="DL67" s="193"/>
      <c r="DM67" s="193"/>
      <c r="DN67" s="193"/>
      <c r="DO67" s="193"/>
      <c r="DP67" s="193"/>
      <c r="DQ67" s="193"/>
      <c r="DR67" s="193"/>
      <c r="DS67" s="193"/>
      <c r="DT67" s="193"/>
      <c r="DU67" s="193"/>
      <c r="DV67" s="193"/>
      <c r="DW67" s="193"/>
      <c r="DX67" s="193"/>
      <c r="DY67" s="193"/>
      <c r="DZ67" s="193"/>
      <c r="EA67" s="193"/>
      <c r="EB67" s="193"/>
      <c r="EC67" s="193"/>
      <c r="ED67" s="193"/>
      <c r="EE67" s="193"/>
      <c r="EF67" s="193"/>
      <c r="EG67" s="193"/>
      <c r="EH67" s="193"/>
      <c r="EI67" s="193"/>
      <c r="EJ67" s="193"/>
    </row>
    <row r="68" spans="1:140" ht="17" customHeight="1">
      <c r="A68" s="259"/>
      <c r="B68" s="116" t="str">
        <f>'Vic Apr 2018'!F62</f>
        <v>Lumo Energy</v>
      </c>
      <c r="C68" s="116" t="str">
        <f>'Vic Apr 2018'!G62</f>
        <v>Business Premium</v>
      </c>
      <c r="D68" s="198">
        <f>365*'Vic Apr 2018'!H62/100</f>
        <v>244.91499999999996</v>
      </c>
      <c r="E68" s="199">
        <f>IF($C$5*'Vic Apr 2018'!AK62/'Vic Apr 2018'!AI62&gt;='Vic Apr 2018'!J62,('Vic Apr 2018'!J62*'Vic Apr 2018'!O62/100)*'Vic Apr 2018'!AI62,($C$5*'Vic Apr 2018'!AK62/'Vic Apr 2018'!AI62*'Vic Apr 2018'!O62/100)*'Vic Apr 2018'!AI62)</f>
        <v>180.69479999999999</v>
      </c>
      <c r="F68" s="200">
        <f>IF($C$5*'Vic Apr 2018'!AK62/'Vic Apr 2018'!AI62&lt;'Vic Apr 2018'!J62,0,IF($C$5*'Vic Apr 2018'!AK62/'Vic Apr 2018'!AI62&lt;='Vic Apr 2018'!K62,($C$5*'Vic Apr 2018'!AK62/'Vic Apr 2018'!AI62-'Vic Apr 2018'!J62)*('Vic Apr 2018'!P62/100)*'Vic Apr 2018'!AI62,('Vic Apr 2018'!K62-'Vic Apr 2018'!J62)*('Vic Apr 2018'!P62/100)*'Vic Apr 2018'!AI62))</f>
        <v>662.15880000000016</v>
      </c>
      <c r="G68" s="198">
        <f>IF($C$5*'Vic Apr 2018'!AK62/'Vic Apr 2018'!AI62&lt;'Vic Apr 2018'!K62,0,IF($C$5*'Vic Apr 2018'!AK62/'Vic Apr 2018'!AI62&lt;='Vic Apr 2018'!L62,($C$5*'Vic Apr 2018'!AK62/'Vic Apr 2018'!AI62-'Vic Apr 2018'!K62)*('Vic Apr 2018'!Q62/100)*'Vic Apr 2018'!AI62,('Vic Apr 2018'!L62-'Vic Apr 2018'!K62)*('Vic Apr 2018'!Q62/100)*'Vic Apr 2018'!AI62))</f>
        <v>0</v>
      </c>
      <c r="H68" s="199">
        <f>IF($C$5*'Vic Apr 2018'!AK62/'Vic Apr 2018'!AI62&lt;'Vic Apr 2018'!L62,0,IF($C$5*'Vic Apr 2018'!AK62/'Vic Apr 2018'!AI62&lt;='Vic Apr 2018'!M62,($C$5*'Vic Apr 2018'!AK62/'Vic Apr 2018'!AI62-'Vic Apr 2018'!L62)*('Vic Apr 2018'!R62/100)*'Vic Apr 2018'!AI62,('Vic Apr 2018'!M62-'Vic Apr 2018'!L62)*('Vic Apr 2018'!R62/100)*'Vic Apr 2018'!AI62))</f>
        <v>0</v>
      </c>
      <c r="I68" s="198">
        <f>IF(($C$5*'Vic Apr 2018'!AK62/'Vic Apr 2018'!AI62&gt;'Vic Apr 2018'!M62),($C$5*'Vic Apr 2018'!AK62/'Vic Apr 2018'!AI62-'Vic Apr 2018'!M62)*'Vic Apr 2018'!S62/100*'Vic Apr 2018'!AI62,0)</f>
        <v>0</v>
      </c>
      <c r="J68" s="198">
        <f>IF($C$5*'Vic Apr 2018'!AL62/'Vic Apr 2018'!AJ62&gt;='Vic Apr 2018'!J62,('Vic Apr 2018'!J62*'Vic Apr 2018'!U62/100)*'Vic Apr 2018'!AJ62,($C$5*'Vic Apr 2018'!AL62/'Vic Apr 2018'!AJ62*'Vic Apr 2018'!U62/100)*'Vic Apr 2018'!AJ62)</f>
        <v>180.69479999999999</v>
      </c>
      <c r="K68" s="198">
        <f>IF($C$5*'Vic Apr 2018'!AL62/'Vic Apr 2018'!AJ62&lt;'Vic Apr 2018'!J62,0,IF($C$5*'Vic Apr 2018'!AL62/'Vic Apr 2018'!AJ62&lt;='Vic Apr 2018'!K62,($C$5*'Vic Apr 2018'!AL62/'Vic Apr 2018'!AJ62-'Vic Apr 2018'!J62)*('Vic Apr 2018'!V62/100)*'Vic Apr 2018'!AJ62,('Vic Apr 2018'!K62-'Vic Apr 2018'!J62)*('Vic Apr 2018'!V62/100)*'Vic Apr 2018'!AJ62))</f>
        <v>662.15880000000016</v>
      </c>
      <c r="L68" s="198">
        <f>IF($C$5*'Vic Apr 2018'!AL62/'Vic Apr 2018'!AJ62&lt;'Vic Apr 2018'!K62,0,IF($C$5*'Vic Apr 2018'!AL62/'Vic Apr 2018'!AJ62&lt;='Vic Apr 2018'!L62,($C$5*'Vic Apr 2018'!AL62/'Vic Apr 2018'!AJ62-'Vic Apr 2018'!K62)*('Vic Apr 2018'!W62/100)*'Vic Apr 2018'!AJ62,('Vic Apr 2018'!L62-'Vic Apr 2018'!K62)*('Vic Apr 2018'!W62/100)*'Vic Apr 2018'!AJ62))</f>
        <v>0</v>
      </c>
      <c r="M68" s="198">
        <f>IF($C$5*'Vic Apr 2018'!AL62/'Vic Apr 2018'!AJ62&lt;'Vic Apr 2018'!L62,0,IF($C$5*'Vic Apr 2018'!AL62/'Vic Apr 2018'!AJ62&lt;='Vic Apr 2018'!M62,($C$5*'Vic Apr 2018'!AL62/'Vic Apr 2018'!AJ62-'Vic Apr 2018'!L62)*('Vic Apr 2018'!X62/100)*'Vic Apr 2018'!AJ62,('Vic Apr 2018'!M62-'Vic Apr 2018'!L62)*('Vic Apr 2018'!X62/100)*'Vic Apr 2018'!AJ62))</f>
        <v>0</v>
      </c>
      <c r="N68" s="198">
        <f>IF(($C$5*'Vic Apr 2018'!AL62/'Vic Apr 2018'!AJ62&gt;'Vic Apr 2018'!M62),($C$5*'Vic Apr 2018'!AL62/'Vic Apr 2018'!AJ62-'Vic Apr 2018'!M62)*'Vic Apr 2018'!Y62/100*'Vic Apr 2018'!AJ62,0)</f>
        <v>0</v>
      </c>
      <c r="O68" s="201">
        <f t="shared" si="0"/>
        <v>1930.6222000000002</v>
      </c>
      <c r="P68" s="202">
        <f>'Vic Apr 2018'!AM62</f>
        <v>0</v>
      </c>
      <c r="Q68" s="202">
        <f>'Vic Apr 2018'!AN62</f>
        <v>0</v>
      </c>
      <c r="R68" s="202">
        <f>'Vic Apr 2018'!AO62</f>
        <v>0</v>
      </c>
      <c r="S68" s="202">
        <f>'Vic Apr 2018'!AP62</f>
        <v>0</v>
      </c>
      <c r="T68" s="201">
        <f>O68</f>
        <v>1930.6222000000002</v>
      </c>
      <c r="U68" s="201">
        <f>T68</f>
        <v>1930.6222000000002</v>
      </c>
      <c r="V68" s="201">
        <f t="shared" si="1"/>
        <v>2123.6844200000005</v>
      </c>
      <c r="W68" s="201">
        <f t="shared" si="1"/>
        <v>2123.6844200000005</v>
      </c>
      <c r="X68" s="203">
        <f>'Vic Apr 2018'!AW62</f>
        <v>36</v>
      </c>
      <c r="Y68" s="204" t="str">
        <f>'Vic Apr 2018'!AX62</f>
        <v>n</v>
      </c>
      <c r="CI68" s="193"/>
      <c r="CJ68" s="193"/>
      <c r="CK68" s="193"/>
      <c r="CL68" s="193"/>
      <c r="CM68" s="193"/>
      <c r="CN68" s="193"/>
      <c r="CO68" s="193"/>
      <c r="CP68" s="193"/>
      <c r="CQ68" s="193"/>
      <c r="CR68" s="193"/>
      <c r="CS68" s="193"/>
      <c r="CT68" s="193"/>
      <c r="CU68" s="193"/>
      <c r="CV68" s="193"/>
      <c r="CW68" s="193"/>
      <c r="CX68" s="193"/>
      <c r="CY68" s="193"/>
      <c r="CZ68" s="193"/>
      <c r="DA68" s="193"/>
      <c r="DB68" s="193"/>
      <c r="DC68" s="193"/>
      <c r="DD68" s="193"/>
      <c r="DE68" s="193"/>
      <c r="DF68" s="193"/>
      <c r="DG68" s="193"/>
      <c r="DH68" s="193"/>
      <c r="DI68" s="193"/>
      <c r="DJ68" s="193"/>
      <c r="DK68" s="193"/>
      <c r="DL68" s="193"/>
      <c r="DM68" s="193"/>
      <c r="DN68" s="193"/>
      <c r="DO68" s="193"/>
      <c r="DP68" s="193"/>
      <c r="DQ68" s="193"/>
      <c r="DR68" s="193"/>
      <c r="DS68" s="193"/>
      <c r="DT68" s="193"/>
      <c r="DU68" s="193"/>
      <c r="DV68" s="193"/>
      <c r="DW68" s="193"/>
      <c r="DX68" s="193"/>
      <c r="DY68" s="193"/>
      <c r="DZ68" s="193"/>
      <c r="EA68" s="193"/>
      <c r="EB68" s="193"/>
      <c r="EC68" s="193"/>
      <c r="ED68" s="193"/>
      <c r="EE68" s="193"/>
      <c r="EF68" s="193"/>
      <c r="EG68" s="193"/>
      <c r="EH68" s="193"/>
      <c r="EI68" s="193"/>
      <c r="EJ68" s="193"/>
    </row>
    <row r="69" spans="1:140" ht="17" customHeight="1">
      <c r="A69" s="259"/>
      <c r="B69" s="116" t="str">
        <f>'Vic Apr 2018'!F63</f>
        <v>Momentum Energy</v>
      </c>
      <c r="C69" s="116" t="str">
        <f>'Vic Apr 2018'!G63</f>
        <v>Market offer</v>
      </c>
      <c r="D69" s="198">
        <f>365*'Vic Apr 2018'!H63/100</f>
        <v>306.16199999999998</v>
      </c>
      <c r="E69" s="199">
        <f>IF($C$5*'Vic Apr 2018'!AK63/'Vic Apr 2018'!AI63&gt;='Vic Apr 2018'!J63,('Vic Apr 2018'!J63*'Vic Apr 2018'!O63/100)*'Vic Apr 2018'!AI63,($C$5*'Vic Apr 2018'!AK63/'Vic Apr 2018'!AI63*'Vic Apr 2018'!O63/100)*'Vic Apr 2018'!AI63)</f>
        <v>113.76</v>
      </c>
      <c r="F69" s="200">
        <f>IF($C$5*'Vic Apr 2018'!AK63/'Vic Apr 2018'!AI63&lt;'Vic Apr 2018'!J63,0,IF($C$5*'Vic Apr 2018'!AK63/'Vic Apr 2018'!AI63&lt;='Vic Apr 2018'!K63,($C$5*'Vic Apr 2018'!AK63/'Vic Apr 2018'!AI63-'Vic Apr 2018'!J63)*('Vic Apr 2018'!P63/100)*'Vic Apr 2018'!AI63,('Vic Apr 2018'!K63-'Vic Apr 2018'!J63)*('Vic Apr 2018'!P63/100)*'Vic Apr 2018'!AI63))</f>
        <v>442.19940000000003</v>
      </c>
      <c r="G69" s="198">
        <f>IF($C$5*'Vic Apr 2018'!AK63/'Vic Apr 2018'!AI63&lt;'Vic Apr 2018'!K63,0,IF($C$5*'Vic Apr 2018'!AK63/'Vic Apr 2018'!AI63&lt;='Vic Apr 2018'!L63,($C$5*'Vic Apr 2018'!AK63/'Vic Apr 2018'!AI63-'Vic Apr 2018'!K63)*('Vic Apr 2018'!Q63/100)*'Vic Apr 2018'!AI63,('Vic Apr 2018'!L63-'Vic Apr 2018'!K63)*('Vic Apr 2018'!Q63/100)*'Vic Apr 2018'!AI63))</f>
        <v>0</v>
      </c>
      <c r="H69" s="199">
        <f>IF($C$5*'Vic Apr 2018'!AK63/'Vic Apr 2018'!AI63&lt;'Vic Apr 2018'!L63,0,IF($C$5*'Vic Apr 2018'!AK63/'Vic Apr 2018'!AI63&lt;='Vic Apr 2018'!M63,($C$5*'Vic Apr 2018'!AK63/'Vic Apr 2018'!AI63-'Vic Apr 2018'!L63)*('Vic Apr 2018'!R63/100)*'Vic Apr 2018'!AI63,('Vic Apr 2018'!M63-'Vic Apr 2018'!L63)*('Vic Apr 2018'!R63/100)*'Vic Apr 2018'!AI63))</f>
        <v>0</v>
      </c>
      <c r="I69" s="198">
        <f>IF(($C$5*'Vic Apr 2018'!AK63/'Vic Apr 2018'!AI63&gt;'Vic Apr 2018'!M63),($C$5*'Vic Apr 2018'!AK63/'Vic Apr 2018'!AI63-'Vic Apr 2018'!M63)*'Vic Apr 2018'!S63/100*'Vic Apr 2018'!AI63,0)</f>
        <v>0</v>
      </c>
      <c r="J69" s="198">
        <f>IF($C$5*'Vic Apr 2018'!AL63/'Vic Apr 2018'!AJ63&gt;='Vic Apr 2018'!J63,('Vic Apr 2018'!J63*'Vic Apr 2018'!U63/100)*'Vic Apr 2018'!AJ63,($C$5*'Vic Apr 2018'!AL63/'Vic Apr 2018'!AJ63*'Vic Apr 2018'!U63/100)*'Vic Apr 2018'!AJ63)</f>
        <v>208.44</v>
      </c>
      <c r="K69" s="198">
        <f>IF($C$5*'Vic Apr 2018'!AL63/'Vic Apr 2018'!AJ63&lt;'Vic Apr 2018'!J63,0,IF($C$5*'Vic Apr 2018'!AL63/'Vic Apr 2018'!AJ63&lt;='Vic Apr 2018'!K63,($C$5*'Vic Apr 2018'!AL63/'Vic Apr 2018'!AJ63-'Vic Apr 2018'!J63)*('Vic Apr 2018'!V63/100)*'Vic Apr 2018'!AJ63,('Vic Apr 2018'!K63-'Vic Apr 2018'!J63)*('Vic Apr 2018'!V63/100)*'Vic Apr 2018'!AJ63))</f>
        <v>806.23500000000001</v>
      </c>
      <c r="L69" s="198">
        <f>IF($C$5*'Vic Apr 2018'!AL63/'Vic Apr 2018'!AJ63&lt;'Vic Apr 2018'!K63,0,IF($C$5*'Vic Apr 2018'!AL63/'Vic Apr 2018'!AJ63&lt;='Vic Apr 2018'!L63,($C$5*'Vic Apr 2018'!AL63/'Vic Apr 2018'!AJ63-'Vic Apr 2018'!K63)*('Vic Apr 2018'!W63/100)*'Vic Apr 2018'!AJ63,('Vic Apr 2018'!L63-'Vic Apr 2018'!K63)*('Vic Apr 2018'!W63/100)*'Vic Apr 2018'!AJ63))</f>
        <v>0</v>
      </c>
      <c r="M69" s="198">
        <f>IF($C$5*'Vic Apr 2018'!AL63/'Vic Apr 2018'!AJ63&lt;'Vic Apr 2018'!L63,0,IF($C$5*'Vic Apr 2018'!AL63/'Vic Apr 2018'!AJ63&lt;='Vic Apr 2018'!M63,($C$5*'Vic Apr 2018'!AL63/'Vic Apr 2018'!AJ63-'Vic Apr 2018'!L63)*('Vic Apr 2018'!X63/100)*'Vic Apr 2018'!AJ63,('Vic Apr 2018'!M63-'Vic Apr 2018'!L63)*('Vic Apr 2018'!X63/100)*'Vic Apr 2018'!AJ63))</f>
        <v>0</v>
      </c>
      <c r="N69" s="198">
        <f>IF(($C$5*'Vic Apr 2018'!AL63/'Vic Apr 2018'!AJ63&gt;'Vic Apr 2018'!M63),($C$5*'Vic Apr 2018'!AL63/'Vic Apr 2018'!AJ63-'Vic Apr 2018'!M63)*'Vic Apr 2018'!Y63/100*'Vic Apr 2018'!AJ63,0)</f>
        <v>0</v>
      </c>
      <c r="O69" s="201">
        <f t="shared" si="0"/>
        <v>1876.7964000000002</v>
      </c>
      <c r="P69" s="202">
        <f>'Vic Apr 2018'!AM63</f>
        <v>0</v>
      </c>
      <c r="Q69" s="202">
        <f>'Vic Apr 2018'!AN63</f>
        <v>0</v>
      </c>
      <c r="R69" s="202">
        <f>'Vic Apr 2018'!AO63</f>
        <v>0</v>
      </c>
      <c r="S69" s="202">
        <f>'Vic Apr 2018'!AP63</f>
        <v>0</v>
      </c>
      <c r="T69" s="201">
        <f>O69</f>
        <v>1876.7964000000002</v>
      </c>
      <c r="U69" s="201">
        <f>T69</f>
        <v>1876.7964000000002</v>
      </c>
      <c r="V69" s="201">
        <f t="shared" si="1"/>
        <v>2064.4760400000005</v>
      </c>
      <c r="W69" s="201">
        <f t="shared" si="1"/>
        <v>2064.4760400000005</v>
      </c>
      <c r="X69" s="203">
        <f>'Vic Apr 2018'!AW63</f>
        <v>0</v>
      </c>
      <c r="Y69" s="204" t="str">
        <f>'Vic Apr 2018'!AX63</f>
        <v>n</v>
      </c>
      <c r="CI69" s="193"/>
      <c r="CJ69" s="193"/>
      <c r="CK69" s="193"/>
      <c r="CL69" s="193"/>
      <c r="CM69" s="193"/>
      <c r="CN69" s="193"/>
      <c r="CO69" s="193"/>
      <c r="CP69" s="193"/>
      <c r="CQ69" s="193"/>
      <c r="CR69" s="193"/>
      <c r="CS69" s="193"/>
      <c r="CT69" s="193"/>
      <c r="CU69" s="193"/>
      <c r="CV69" s="193"/>
      <c r="CW69" s="193"/>
      <c r="CX69" s="193"/>
      <c r="CY69" s="193"/>
      <c r="CZ69" s="193"/>
      <c r="DA69" s="193"/>
      <c r="DB69" s="193"/>
      <c r="DC69" s="193"/>
      <c r="DD69" s="193"/>
      <c r="DE69" s="193"/>
      <c r="DF69" s="193"/>
      <c r="DG69" s="193"/>
      <c r="DH69" s="193"/>
      <c r="DI69" s="193"/>
      <c r="DJ69" s="193"/>
      <c r="DK69" s="193"/>
      <c r="DL69" s="193"/>
      <c r="DM69" s="193"/>
      <c r="DN69" s="193"/>
      <c r="DO69" s="193"/>
      <c r="DP69" s="193"/>
      <c r="DQ69" s="193"/>
      <c r="DR69" s="193"/>
      <c r="DS69" s="193"/>
      <c r="DT69" s="193"/>
      <c r="DU69" s="193"/>
      <c r="DV69" s="193"/>
      <c r="DW69" s="193"/>
      <c r="DX69" s="193"/>
      <c r="DY69" s="193"/>
      <c r="DZ69" s="193"/>
      <c r="EA69" s="193"/>
      <c r="EB69" s="193"/>
      <c r="EC69" s="193"/>
      <c r="ED69" s="193"/>
      <c r="EE69" s="193"/>
      <c r="EF69" s="193"/>
      <c r="EG69" s="193"/>
      <c r="EH69" s="193"/>
      <c r="EI69" s="193"/>
      <c r="EJ69" s="193"/>
    </row>
    <row r="70" spans="1:140" ht="17" customHeight="1">
      <c r="A70" s="259"/>
      <c r="B70" s="116" t="str">
        <f>'Vic Apr 2018'!F64</f>
        <v>Origin Energy</v>
      </c>
      <c r="C70" s="116" t="str">
        <f>'Vic Apr 2018'!G64</f>
        <v>Business Saver</v>
      </c>
      <c r="D70" s="198">
        <f>365*'Vic Apr 2018'!H64/100</f>
        <v>277.39999999999998</v>
      </c>
      <c r="E70" s="199">
        <f>IF($C$5*'Vic Apr 2018'!AK64/'Vic Apr 2018'!AI64&gt;='Vic Apr 2018'!J64,('Vic Apr 2018'!J64*'Vic Apr 2018'!O64/100)*'Vic Apr 2018'!AI64,($C$5*'Vic Apr 2018'!AK64/'Vic Apr 2018'!AI64*'Vic Apr 2018'!O64/100)*'Vic Apr 2018'!AI64)</f>
        <v>756</v>
      </c>
      <c r="F70" s="200">
        <f>IF($C$5*'Vic Apr 2018'!AK64/'Vic Apr 2018'!AI64&lt;'Vic Apr 2018'!J64,0,IF($C$5*'Vic Apr 2018'!AK64/'Vic Apr 2018'!AI64&lt;='Vic Apr 2018'!K64,($C$5*'Vic Apr 2018'!AK64/'Vic Apr 2018'!AI64-'Vic Apr 2018'!J64)*('Vic Apr 2018'!P64/100)*'Vic Apr 2018'!AI64,('Vic Apr 2018'!K64-'Vic Apr 2018'!J64)*('Vic Apr 2018'!P64/100)*'Vic Apr 2018'!AI64))</f>
        <v>238.00000000000006</v>
      </c>
      <c r="G70" s="198">
        <f>IF($C$5*'Vic Apr 2018'!AK64/'Vic Apr 2018'!AI64&lt;'Vic Apr 2018'!K64,0,IF($C$5*'Vic Apr 2018'!AK64/'Vic Apr 2018'!AI64&lt;='Vic Apr 2018'!L64,($C$5*'Vic Apr 2018'!AK64/'Vic Apr 2018'!AI64-'Vic Apr 2018'!K64)*('Vic Apr 2018'!Q64/100)*'Vic Apr 2018'!AI64,('Vic Apr 2018'!L64-'Vic Apr 2018'!K64)*('Vic Apr 2018'!Q64/100)*'Vic Apr 2018'!AI64))</f>
        <v>0</v>
      </c>
      <c r="H70" s="199">
        <f>IF($C$5*'Vic Apr 2018'!AK64/'Vic Apr 2018'!AI64&lt;'Vic Apr 2018'!L64,0,IF($C$5*'Vic Apr 2018'!AK64/'Vic Apr 2018'!AI64&lt;='Vic Apr 2018'!M64,($C$5*'Vic Apr 2018'!AK64/'Vic Apr 2018'!AI64-'Vic Apr 2018'!L64)*('Vic Apr 2018'!R64/100)*'Vic Apr 2018'!AI64,('Vic Apr 2018'!M64-'Vic Apr 2018'!L64)*('Vic Apr 2018'!R64/100)*'Vic Apr 2018'!AI64))</f>
        <v>0</v>
      </c>
      <c r="I70" s="198">
        <f>IF(($C$5*'Vic Apr 2018'!AK64/'Vic Apr 2018'!AI64&gt;'Vic Apr 2018'!M64),($C$5*'Vic Apr 2018'!AK64/'Vic Apr 2018'!AI64-'Vic Apr 2018'!M64)*'Vic Apr 2018'!S64/100*'Vic Apr 2018'!AI64,0)</f>
        <v>0</v>
      </c>
      <c r="J70" s="198">
        <f>IF($C$5*'Vic Apr 2018'!AL64/'Vic Apr 2018'!AJ64&gt;='Vic Apr 2018'!J64,('Vic Apr 2018'!J64*'Vic Apr 2018'!U64/100)*'Vic Apr 2018'!AJ64,($C$5*'Vic Apr 2018'!AL64/'Vic Apr 2018'!AJ64*'Vic Apr 2018'!U64/100)*'Vic Apr 2018'!AJ64)</f>
        <v>756</v>
      </c>
      <c r="K70" s="198">
        <f>IF($C$5*'Vic Apr 2018'!AL64/'Vic Apr 2018'!AJ64&lt;'Vic Apr 2018'!J64,0,IF($C$5*'Vic Apr 2018'!AL64/'Vic Apr 2018'!AJ64&lt;='Vic Apr 2018'!K64,($C$5*'Vic Apr 2018'!AL64/'Vic Apr 2018'!AJ64-'Vic Apr 2018'!J64)*('Vic Apr 2018'!V64/100)*'Vic Apr 2018'!AJ64,('Vic Apr 2018'!K64-'Vic Apr 2018'!J64)*('Vic Apr 2018'!V64/100)*'Vic Apr 2018'!AJ64))</f>
        <v>238.00000000000006</v>
      </c>
      <c r="L70" s="198">
        <f>IF($C$5*'Vic Apr 2018'!AL64/'Vic Apr 2018'!AJ64&lt;'Vic Apr 2018'!K64,0,IF($C$5*'Vic Apr 2018'!AL64/'Vic Apr 2018'!AJ64&lt;='Vic Apr 2018'!L64,($C$5*'Vic Apr 2018'!AL64/'Vic Apr 2018'!AJ64-'Vic Apr 2018'!K64)*('Vic Apr 2018'!W64/100)*'Vic Apr 2018'!AJ64,('Vic Apr 2018'!L64-'Vic Apr 2018'!K64)*('Vic Apr 2018'!W64/100)*'Vic Apr 2018'!AJ64))</f>
        <v>0</v>
      </c>
      <c r="M70" s="198">
        <f>IF($C$5*'Vic Apr 2018'!AL64/'Vic Apr 2018'!AJ64&lt;'Vic Apr 2018'!L64,0,IF($C$5*'Vic Apr 2018'!AL64/'Vic Apr 2018'!AJ64&lt;='Vic Apr 2018'!M64,($C$5*'Vic Apr 2018'!AL64/'Vic Apr 2018'!AJ64-'Vic Apr 2018'!L64)*('Vic Apr 2018'!X64/100)*'Vic Apr 2018'!AJ64,('Vic Apr 2018'!M64-'Vic Apr 2018'!L64)*('Vic Apr 2018'!X64/100)*'Vic Apr 2018'!AJ64))</f>
        <v>0</v>
      </c>
      <c r="N70" s="198">
        <f>IF(($C$5*'Vic Apr 2018'!AL64/'Vic Apr 2018'!AJ64&gt;'Vic Apr 2018'!M64),($C$5*'Vic Apr 2018'!AL64/'Vic Apr 2018'!AJ64-'Vic Apr 2018'!M64)*'Vic Apr 2018'!Y64/100*'Vic Apr 2018'!AJ64,0)</f>
        <v>0</v>
      </c>
      <c r="O70" s="201">
        <f t="shared" si="0"/>
        <v>2265.4</v>
      </c>
      <c r="P70" s="202">
        <f>'Vic Apr 2018'!AM64</f>
        <v>0</v>
      </c>
      <c r="Q70" s="202">
        <f>'Vic Apr 2018'!AN64</f>
        <v>15</v>
      </c>
      <c r="R70" s="202">
        <f>'Vic Apr 2018'!AO64</f>
        <v>0</v>
      </c>
      <c r="S70" s="202">
        <f>'Vic Apr 2018'!AP64</f>
        <v>0</v>
      </c>
      <c r="T70" s="201">
        <f>(O70-(O70-D70)*Q70/100)</f>
        <v>1967.2</v>
      </c>
      <c r="U70" s="201">
        <f>T70</f>
        <v>1967.2</v>
      </c>
      <c r="V70" s="201">
        <f t="shared" si="1"/>
        <v>2163.92</v>
      </c>
      <c r="W70" s="201">
        <f t="shared" si="1"/>
        <v>2163.92</v>
      </c>
      <c r="X70" s="203">
        <f>'Vic Apr 2018'!AW64</f>
        <v>12</v>
      </c>
      <c r="Y70" s="204" t="str">
        <f>'Vic Apr 2018'!AX64</f>
        <v>y</v>
      </c>
      <c r="CI70" s="193"/>
      <c r="CJ70" s="193"/>
      <c r="CK70" s="193"/>
      <c r="CL70" s="193"/>
      <c r="CM70" s="193"/>
      <c r="CN70" s="193"/>
      <c r="CO70" s="193"/>
      <c r="CP70" s="193"/>
      <c r="CQ70" s="193"/>
      <c r="CR70" s="193"/>
      <c r="CS70" s="193"/>
      <c r="CT70" s="193"/>
      <c r="CU70" s="193"/>
      <c r="CV70" s="193"/>
      <c r="CW70" s="193"/>
      <c r="CX70" s="193"/>
      <c r="CY70" s="193"/>
      <c r="CZ70" s="193"/>
      <c r="DA70" s="193"/>
      <c r="DB70" s="193"/>
      <c r="DC70" s="193"/>
      <c r="DD70" s="193"/>
      <c r="DE70" s="193"/>
      <c r="DF70" s="193"/>
      <c r="DG70" s="193"/>
      <c r="DH70" s="193"/>
      <c r="DI70" s="193"/>
      <c r="DJ70" s="193"/>
      <c r="DK70" s="193"/>
      <c r="DL70" s="193"/>
      <c r="DM70" s="193"/>
      <c r="DN70" s="193"/>
      <c r="DO70" s="193"/>
      <c r="DP70" s="193"/>
      <c r="DQ70" s="193"/>
      <c r="DR70" s="193"/>
      <c r="DS70" s="193"/>
      <c r="DT70" s="193"/>
      <c r="DU70" s="193"/>
      <c r="DV70" s="193"/>
      <c r="DW70" s="193"/>
      <c r="DX70" s="193"/>
      <c r="DY70" s="193"/>
      <c r="DZ70" s="193"/>
      <c r="EA70" s="193"/>
      <c r="EB70" s="193"/>
      <c r="EC70" s="193"/>
      <c r="ED70" s="193"/>
      <c r="EE70" s="193"/>
      <c r="EF70" s="193"/>
      <c r="EG70" s="193"/>
      <c r="EH70" s="193"/>
      <c r="EI70" s="193"/>
      <c r="EJ70" s="193"/>
    </row>
    <row r="71" spans="1:140" ht="17" customHeight="1" thickBot="1">
      <c r="A71" s="260"/>
      <c r="B71" s="205" t="str">
        <f>'Vic Apr 2018'!F65</f>
        <v>Simply Energy</v>
      </c>
      <c r="C71" s="205" t="str">
        <f>'Vic Apr 2018'!G65</f>
        <v>Business Save</v>
      </c>
      <c r="D71" s="206">
        <f>365*'Vic Apr 2018'!H65/100</f>
        <v>295.358</v>
      </c>
      <c r="E71" s="207">
        <f>IF($C$5*'Vic Apr 2018'!AK65/'Vic Apr 2018'!AI65&gt;='Vic Apr 2018'!J65,('Vic Apr 2018'!J65*'Vic Apr 2018'!O65/100)*'Vic Apr 2018'!AI65,($C$5*'Vic Apr 2018'!AK65/'Vic Apr 2018'!AI65*'Vic Apr 2018'!O65/100)*'Vic Apr 2018'!AI65)</f>
        <v>269.21699999999998</v>
      </c>
      <c r="F71" s="208">
        <f>IF($C$5*'Vic Apr 2018'!AK65/'Vic Apr 2018'!AI65&lt;'Vic Apr 2018'!J65,0,IF($C$5*'Vic Apr 2018'!AK65/'Vic Apr 2018'!AI65&lt;='Vic Apr 2018'!K65,($C$5*'Vic Apr 2018'!AK65/'Vic Apr 2018'!AI65-'Vic Apr 2018'!J65)*('Vic Apr 2018'!P65/100)*'Vic Apr 2018'!AI65,('Vic Apr 2018'!K65-'Vic Apr 2018'!J65)*('Vic Apr 2018'!P65/100)*'Vic Apr 2018'!AI65))</f>
        <v>1017.7626000000002</v>
      </c>
      <c r="G71" s="206">
        <f>IF($C$5*'Vic Apr 2018'!AK65/'Vic Apr 2018'!AI65&lt;'Vic Apr 2018'!K65,0,IF($C$5*'Vic Apr 2018'!AK65/'Vic Apr 2018'!AI65&lt;='Vic Apr 2018'!L65,($C$5*'Vic Apr 2018'!AK65/'Vic Apr 2018'!AI65-'Vic Apr 2018'!K65)*('Vic Apr 2018'!Q65/100)*'Vic Apr 2018'!AI65,('Vic Apr 2018'!L65-'Vic Apr 2018'!K65)*('Vic Apr 2018'!Q65/100)*'Vic Apr 2018'!AI65))</f>
        <v>0</v>
      </c>
      <c r="H71" s="207">
        <f>IF($C$5*'Vic Apr 2018'!AK65/'Vic Apr 2018'!AI65&lt;'Vic Apr 2018'!L65,0,IF($C$5*'Vic Apr 2018'!AK65/'Vic Apr 2018'!AI65&lt;='Vic Apr 2018'!M65,($C$5*'Vic Apr 2018'!AK65/'Vic Apr 2018'!AI65-'Vic Apr 2018'!L65)*('Vic Apr 2018'!R65/100)*'Vic Apr 2018'!AI65,('Vic Apr 2018'!M65-'Vic Apr 2018'!L65)*('Vic Apr 2018'!R65/100)*'Vic Apr 2018'!AI65))</f>
        <v>0</v>
      </c>
      <c r="I71" s="206">
        <f>IF(($C$5*'Vic Apr 2018'!AK65/'Vic Apr 2018'!AI65&gt;'Vic Apr 2018'!M65),($C$5*'Vic Apr 2018'!AK65/'Vic Apr 2018'!AI65-'Vic Apr 2018'!M65)*'Vic Apr 2018'!S65/100*'Vic Apr 2018'!AI65,0)</f>
        <v>0</v>
      </c>
      <c r="J71" s="206">
        <f>IF($C$5*'Vic Apr 2018'!AL65/'Vic Apr 2018'!AJ65&gt;='Vic Apr 2018'!J65,('Vic Apr 2018'!J65*'Vic Apr 2018'!U65/100)*'Vic Apr 2018'!AJ65,($C$5*'Vic Apr 2018'!AL65/'Vic Apr 2018'!AJ65*'Vic Apr 2018'!U65/100)*'Vic Apr 2018'!AJ65)</f>
        <v>269.21699999999998</v>
      </c>
      <c r="K71" s="206">
        <f>IF($C$5*'Vic Apr 2018'!AL65/'Vic Apr 2018'!AJ65&lt;'Vic Apr 2018'!J65,0,IF($C$5*'Vic Apr 2018'!AL65/'Vic Apr 2018'!AJ65&lt;='Vic Apr 2018'!K65,($C$5*'Vic Apr 2018'!AL65/'Vic Apr 2018'!AJ65-'Vic Apr 2018'!J65)*('Vic Apr 2018'!V65/100)*'Vic Apr 2018'!AJ65,('Vic Apr 2018'!K65-'Vic Apr 2018'!J65)*('Vic Apr 2018'!V65/100)*'Vic Apr 2018'!AJ65))</f>
        <v>1017.7626000000002</v>
      </c>
      <c r="L71" s="206">
        <f>IF($C$5*'Vic Apr 2018'!AL65/'Vic Apr 2018'!AJ65&lt;'Vic Apr 2018'!K65,0,IF($C$5*'Vic Apr 2018'!AL65/'Vic Apr 2018'!AJ65&lt;='Vic Apr 2018'!L65,($C$5*'Vic Apr 2018'!AL65/'Vic Apr 2018'!AJ65-'Vic Apr 2018'!K65)*('Vic Apr 2018'!W65/100)*'Vic Apr 2018'!AJ65,('Vic Apr 2018'!L65-'Vic Apr 2018'!K65)*('Vic Apr 2018'!W65/100)*'Vic Apr 2018'!AJ65))</f>
        <v>0</v>
      </c>
      <c r="M71" s="206">
        <f>IF($C$5*'Vic Apr 2018'!AL65/'Vic Apr 2018'!AJ65&lt;'Vic Apr 2018'!L65,0,IF($C$5*'Vic Apr 2018'!AL65/'Vic Apr 2018'!AJ65&lt;='Vic Apr 2018'!M65,($C$5*'Vic Apr 2018'!AL65/'Vic Apr 2018'!AJ65-'Vic Apr 2018'!L65)*('Vic Apr 2018'!X65/100)*'Vic Apr 2018'!AJ65,('Vic Apr 2018'!M65-'Vic Apr 2018'!L65)*('Vic Apr 2018'!X65/100)*'Vic Apr 2018'!AJ65))</f>
        <v>0</v>
      </c>
      <c r="N71" s="206">
        <f>IF(($C$5*'Vic Apr 2018'!AL65/'Vic Apr 2018'!AJ65&gt;'Vic Apr 2018'!M65),($C$5*'Vic Apr 2018'!AL65/'Vic Apr 2018'!AJ65-'Vic Apr 2018'!M65)*'Vic Apr 2018'!Y65/100*'Vic Apr 2018'!AJ65,0)</f>
        <v>0</v>
      </c>
      <c r="O71" s="209">
        <f t="shared" si="0"/>
        <v>2869.3172000000004</v>
      </c>
      <c r="P71" s="210">
        <f>'Vic Apr 2018'!AM65</f>
        <v>0</v>
      </c>
      <c r="Q71" s="210">
        <f>'Vic Apr 2018'!AN65</f>
        <v>30</v>
      </c>
      <c r="R71" s="210">
        <f>'Vic Apr 2018'!AO65</f>
        <v>0</v>
      </c>
      <c r="S71" s="210">
        <f>'Vic Apr 2018'!AP65</f>
        <v>0</v>
      </c>
      <c r="T71" s="209">
        <f>(O71-(O71-D71)*Q71/100)</f>
        <v>2097.1294400000002</v>
      </c>
      <c r="U71" s="209">
        <f>T71</f>
        <v>2097.1294400000002</v>
      </c>
      <c r="V71" s="209">
        <f t="shared" ref="V71:W71" si="9">T71*1.1</f>
        <v>2306.8423840000005</v>
      </c>
      <c r="W71" s="209">
        <f t="shared" si="9"/>
        <v>2306.8423840000005</v>
      </c>
      <c r="X71" s="211">
        <f>'Vic Apr 2018'!AW65</f>
        <v>0</v>
      </c>
      <c r="Y71" s="212" t="str">
        <f>'Vic Apr 2018'!AX65</f>
        <v>n</v>
      </c>
      <c r="CI71" s="193"/>
      <c r="CJ71" s="193"/>
      <c r="CK71" s="193"/>
      <c r="CL71" s="193"/>
      <c r="CM71" s="193"/>
      <c r="CN71" s="193"/>
      <c r="CO71" s="193"/>
      <c r="CP71" s="193"/>
      <c r="CQ71" s="193"/>
      <c r="CR71" s="193"/>
      <c r="CS71" s="193"/>
      <c r="CT71" s="193"/>
      <c r="CU71" s="193"/>
      <c r="CV71" s="193"/>
      <c r="CW71" s="193"/>
      <c r="CX71" s="193"/>
      <c r="CY71" s="193"/>
      <c r="CZ71" s="193"/>
      <c r="DA71" s="193"/>
      <c r="DB71" s="193"/>
      <c r="DC71" s="193"/>
      <c r="DD71" s="193"/>
      <c r="DE71" s="193"/>
      <c r="DF71" s="193"/>
      <c r="DG71" s="193"/>
      <c r="DH71" s="193"/>
      <c r="DI71" s="193"/>
      <c r="DJ71" s="193"/>
      <c r="DK71" s="193"/>
      <c r="DL71" s="193"/>
      <c r="DM71" s="193"/>
      <c r="DN71" s="193"/>
      <c r="DO71" s="193"/>
      <c r="DP71" s="193"/>
      <c r="DQ71" s="193"/>
      <c r="DR71" s="193"/>
      <c r="DS71" s="193"/>
      <c r="DT71" s="193"/>
      <c r="DU71" s="193"/>
      <c r="DV71" s="193"/>
      <c r="DW71" s="193"/>
      <c r="DX71" s="193"/>
      <c r="DY71" s="193"/>
      <c r="DZ71" s="193"/>
      <c r="EA71" s="193"/>
      <c r="EB71" s="193"/>
      <c r="EC71" s="193"/>
      <c r="ED71" s="193"/>
      <c r="EE71" s="193"/>
      <c r="EF71" s="193"/>
      <c r="EG71" s="193"/>
      <c r="EH71" s="193"/>
      <c r="EI71" s="193"/>
      <c r="EJ71" s="193"/>
    </row>
    <row r="72" spans="1:140" ht="15" thickTop="1">
      <c r="CI72" s="193"/>
      <c r="CJ72" s="193"/>
      <c r="CK72" s="193"/>
      <c r="CL72" s="193"/>
      <c r="CM72" s="193"/>
      <c r="CN72" s="193"/>
      <c r="CO72" s="193"/>
      <c r="CP72" s="193"/>
      <c r="CQ72" s="193"/>
      <c r="CR72" s="193"/>
      <c r="CS72" s="193"/>
      <c r="CT72" s="193"/>
      <c r="CU72" s="193"/>
      <c r="CV72" s="193"/>
      <c r="CW72" s="193"/>
      <c r="CX72" s="193"/>
      <c r="CY72" s="193"/>
      <c r="CZ72" s="193"/>
      <c r="DA72" s="193"/>
      <c r="DB72" s="193"/>
      <c r="DC72" s="193"/>
      <c r="DD72" s="193"/>
      <c r="DE72" s="193"/>
      <c r="DF72" s="193"/>
      <c r="DG72" s="193"/>
      <c r="DH72" s="193"/>
      <c r="DI72" s="193"/>
      <c r="DJ72" s="193"/>
      <c r="DK72" s="193"/>
      <c r="DL72" s="193"/>
      <c r="DM72" s="193"/>
      <c r="DN72" s="193"/>
      <c r="DO72" s="193"/>
      <c r="DP72" s="193"/>
      <c r="DQ72" s="193"/>
      <c r="DR72" s="193"/>
      <c r="DS72" s="193"/>
      <c r="DT72" s="193"/>
      <c r="DU72" s="193"/>
      <c r="DV72" s="193"/>
      <c r="DW72" s="193"/>
      <c r="DX72" s="193"/>
      <c r="DY72" s="193"/>
      <c r="DZ72" s="193"/>
      <c r="EA72" s="193"/>
      <c r="EB72" s="193"/>
      <c r="EC72" s="193"/>
      <c r="ED72" s="193"/>
      <c r="EE72" s="193"/>
      <c r="EF72" s="193"/>
      <c r="EG72" s="193"/>
      <c r="EH72" s="193"/>
      <c r="EI72" s="193"/>
      <c r="EJ72" s="193"/>
    </row>
    <row r="73" spans="1:140">
      <c r="CI73" s="193"/>
      <c r="CJ73" s="193"/>
      <c r="CK73" s="193"/>
      <c r="CL73" s="193"/>
      <c r="CM73" s="193"/>
      <c r="CN73" s="193"/>
      <c r="CO73" s="193"/>
      <c r="CP73" s="193"/>
      <c r="CQ73" s="193"/>
      <c r="CR73" s="193"/>
      <c r="CS73" s="193"/>
      <c r="CT73" s="193"/>
      <c r="CU73" s="193"/>
      <c r="CV73" s="193"/>
      <c r="CW73" s="193"/>
      <c r="CX73" s="193"/>
      <c r="CY73" s="193"/>
      <c r="CZ73" s="193"/>
      <c r="DA73" s="193"/>
      <c r="DB73" s="193"/>
      <c r="DC73" s="193"/>
      <c r="DD73" s="193"/>
      <c r="DE73" s="193"/>
      <c r="DF73" s="193"/>
      <c r="DG73" s="193"/>
      <c r="DH73" s="193"/>
      <c r="DI73" s="193"/>
      <c r="DJ73" s="193"/>
      <c r="DK73" s="193"/>
      <c r="DL73" s="193"/>
      <c r="DM73" s="193"/>
      <c r="DN73" s="193"/>
      <c r="DO73" s="193"/>
      <c r="DP73" s="193"/>
      <c r="DQ73" s="193"/>
      <c r="DR73" s="193"/>
      <c r="DS73" s="193"/>
      <c r="DT73" s="193"/>
      <c r="DU73" s="193"/>
      <c r="DV73" s="193"/>
      <c r="DW73" s="193"/>
      <c r="DX73" s="193"/>
      <c r="DY73" s="193"/>
      <c r="DZ73" s="193"/>
      <c r="EA73" s="193"/>
      <c r="EB73" s="193"/>
      <c r="EC73" s="193"/>
      <c r="ED73" s="193"/>
      <c r="EE73" s="193"/>
      <c r="EF73" s="193"/>
      <c r="EG73" s="193"/>
      <c r="EH73" s="193"/>
      <c r="EI73" s="193"/>
      <c r="EJ73" s="193"/>
    </row>
    <row r="74" spans="1:140">
      <c r="CI74" s="193"/>
      <c r="CJ74" s="193"/>
      <c r="CK74" s="193"/>
      <c r="CL74" s="193"/>
      <c r="CM74" s="193"/>
      <c r="CN74" s="193"/>
      <c r="CO74" s="193"/>
      <c r="CP74" s="193"/>
      <c r="CQ74" s="193"/>
      <c r="CR74" s="193"/>
      <c r="CS74" s="193"/>
      <c r="CT74" s="193"/>
      <c r="CU74" s="193"/>
      <c r="CV74" s="193"/>
      <c r="CW74" s="193"/>
      <c r="CX74" s="193"/>
      <c r="CY74" s="193"/>
      <c r="CZ74" s="193"/>
      <c r="DA74" s="193"/>
      <c r="DB74" s="193"/>
      <c r="DC74" s="193"/>
      <c r="DD74" s="193"/>
      <c r="DE74" s="193"/>
      <c r="DF74" s="193"/>
      <c r="DG74" s="193"/>
      <c r="DH74" s="193"/>
      <c r="DI74" s="193"/>
      <c r="DJ74" s="193"/>
      <c r="DK74" s="193"/>
      <c r="DL74" s="193"/>
      <c r="DM74" s="193"/>
      <c r="DN74" s="193"/>
      <c r="DO74" s="193"/>
      <c r="DP74" s="193"/>
      <c r="DQ74" s="193"/>
      <c r="DR74" s="193"/>
      <c r="DS74" s="193"/>
      <c r="DT74" s="193"/>
      <c r="DU74" s="193"/>
      <c r="DV74" s="193"/>
      <c r="DW74" s="193"/>
      <c r="DX74" s="193"/>
      <c r="DY74" s="193"/>
      <c r="DZ74" s="193"/>
      <c r="EA74" s="193"/>
      <c r="EB74" s="193"/>
      <c r="EC74" s="193"/>
      <c r="ED74" s="193"/>
      <c r="EE74" s="193"/>
      <c r="EF74" s="193"/>
      <c r="EG74" s="193"/>
      <c r="EH74" s="193"/>
      <c r="EI74" s="193"/>
      <c r="EJ74" s="193"/>
    </row>
    <row r="75" spans="1:140">
      <c r="CI75" s="193"/>
      <c r="CJ75" s="193"/>
      <c r="CK75" s="193"/>
      <c r="CL75" s="193"/>
      <c r="CM75" s="193"/>
      <c r="CN75" s="193"/>
      <c r="CO75" s="193"/>
      <c r="CP75" s="193"/>
      <c r="CQ75" s="193"/>
      <c r="CR75" s="193"/>
      <c r="CS75" s="193"/>
      <c r="CT75" s="193"/>
      <c r="CU75" s="193"/>
      <c r="CV75" s="193"/>
      <c r="CW75" s="193"/>
      <c r="CX75" s="193"/>
      <c r="CY75" s="193"/>
      <c r="CZ75" s="193"/>
      <c r="DA75" s="193"/>
      <c r="DB75" s="193"/>
      <c r="DC75" s="193"/>
      <c r="DD75" s="193"/>
      <c r="DE75" s="193"/>
      <c r="DF75" s="193"/>
      <c r="DG75" s="193"/>
      <c r="DH75" s="193"/>
      <c r="DI75" s="193"/>
      <c r="DJ75" s="193"/>
      <c r="DK75" s="193"/>
      <c r="DL75" s="193"/>
      <c r="DM75" s="193"/>
      <c r="DN75" s="193"/>
      <c r="DO75" s="193"/>
      <c r="DP75" s="193"/>
      <c r="DQ75" s="193"/>
      <c r="DR75" s="193"/>
      <c r="DS75" s="193"/>
      <c r="DT75" s="193"/>
      <c r="DU75" s="193"/>
      <c r="DV75" s="193"/>
      <c r="DW75" s="193"/>
      <c r="DX75" s="193"/>
      <c r="DY75" s="193"/>
      <c r="DZ75" s="193"/>
      <c r="EA75" s="193"/>
      <c r="EB75" s="193"/>
      <c r="EC75" s="193"/>
      <c r="ED75" s="193"/>
      <c r="EE75" s="193"/>
      <c r="EF75" s="193"/>
      <c r="EG75" s="193"/>
      <c r="EH75" s="193"/>
      <c r="EI75" s="193"/>
      <c r="EJ75" s="193"/>
    </row>
    <row r="76" spans="1:140">
      <c r="CI76" s="193"/>
      <c r="CJ76" s="193"/>
      <c r="CK76" s="193"/>
      <c r="CL76" s="193"/>
      <c r="CM76" s="193"/>
      <c r="CN76" s="193"/>
      <c r="CO76" s="193"/>
      <c r="CP76" s="193"/>
      <c r="CQ76" s="193"/>
      <c r="CR76" s="193"/>
      <c r="CS76" s="193"/>
      <c r="CT76" s="193"/>
      <c r="CU76" s="193"/>
      <c r="CV76" s="193"/>
      <c r="CW76" s="193"/>
      <c r="CX76" s="193"/>
      <c r="CY76" s="193"/>
      <c r="CZ76" s="193"/>
      <c r="DA76" s="193"/>
      <c r="DB76" s="193"/>
      <c r="DC76" s="193"/>
      <c r="DD76" s="193"/>
      <c r="DE76" s="193"/>
      <c r="DF76" s="193"/>
      <c r="DG76" s="193"/>
      <c r="DH76" s="193"/>
      <c r="DI76" s="193"/>
      <c r="DJ76" s="193"/>
      <c r="DK76" s="193"/>
      <c r="DL76" s="193"/>
      <c r="DM76" s="193"/>
      <c r="DN76" s="193"/>
      <c r="DO76" s="193"/>
      <c r="DP76" s="193"/>
      <c r="DQ76" s="193"/>
      <c r="DR76" s="193"/>
      <c r="DS76" s="193"/>
      <c r="DT76" s="193"/>
      <c r="DU76" s="193"/>
      <c r="DV76" s="193"/>
      <c r="DW76" s="193"/>
      <c r="DX76" s="193"/>
      <c r="DY76" s="193"/>
      <c r="DZ76" s="193"/>
      <c r="EA76" s="193"/>
      <c r="EB76" s="193"/>
      <c r="EC76" s="193"/>
      <c r="ED76" s="193"/>
      <c r="EE76" s="193"/>
      <c r="EF76" s="193"/>
      <c r="EG76" s="193"/>
      <c r="EH76" s="193"/>
      <c r="EI76" s="193"/>
      <c r="EJ76" s="193"/>
    </row>
    <row r="77" spans="1:140">
      <c r="CI77" s="193"/>
      <c r="CJ77" s="193"/>
      <c r="CK77" s="193"/>
      <c r="CL77" s="193"/>
      <c r="CM77" s="193"/>
      <c r="CN77" s="193"/>
      <c r="CO77" s="193"/>
      <c r="CP77" s="193"/>
      <c r="CQ77" s="193"/>
      <c r="CR77" s="193"/>
      <c r="CS77" s="193"/>
      <c r="CT77" s="193"/>
      <c r="CU77" s="193"/>
      <c r="CV77" s="193"/>
      <c r="CW77" s="193"/>
      <c r="CX77" s="193"/>
      <c r="CY77" s="193"/>
      <c r="CZ77" s="193"/>
      <c r="DA77" s="193"/>
      <c r="DB77" s="193"/>
      <c r="DC77" s="193"/>
      <c r="DD77" s="193"/>
      <c r="DE77" s="193"/>
      <c r="DF77" s="193"/>
      <c r="DG77" s="193"/>
      <c r="DH77" s="193"/>
      <c r="DI77" s="193"/>
      <c r="DJ77" s="193"/>
      <c r="DK77" s="193"/>
      <c r="DL77" s="193"/>
      <c r="DM77" s="193"/>
      <c r="DN77" s="193"/>
      <c r="DO77" s="193"/>
      <c r="DP77" s="193"/>
      <c r="DQ77" s="193"/>
      <c r="DR77" s="193"/>
      <c r="DS77" s="193"/>
      <c r="DT77" s="193"/>
      <c r="DU77" s="193"/>
      <c r="DV77" s="193"/>
      <c r="DW77" s="193"/>
      <c r="DX77" s="193"/>
      <c r="DY77" s="193"/>
      <c r="DZ77" s="193"/>
      <c r="EA77" s="193"/>
      <c r="EB77" s="193"/>
      <c r="EC77" s="193"/>
      <c r="ED77" s="193"/>
      <c r="EE77" s="193"/>
      <c r="EF77" s="193"/>
      <c r="EG77" s="193"/>
      <c r="EH77" s="193"/>
      <c r="EI77" s="193"/>
      <c r="EJ77" s="193"/>
    </row>
    <row r="78" spans="1:140">
      <c r="CI78" s="193"/>
      <c r="CJ78" s="193"/>
      <c r="CK78" s="193"/>
      <c r="CL78" s="193"/>
      <c r="CM78" s="193"/>
      <c r="CN78" s="193"/>
      <c r="CO78" s="193"/>
      <c r="CP78" s="193"/>
      <c r="CQ78" s="193"/>
      <c r="CR78" s="193"/>
      <c r="CS78" s="193"/>
      <c r="CT78" s="193"/>
      <c r="CU78" s="193"/>
      <c r="CV78" s="193"/>
      <c r="CW78" s="193"/>
      <c r="CX78" s="193"/>
      <c r="CY78" s="193"/>
      <c r="CZ78" s="193"/>
      <c r="DA78" s="193"/>
      <c r="DB78" s="193"/>
      <c r="DC78" s="193"/>
      <c r="DD78" s="193"/>
      <c r="DE78" s="193"/>
      <c r="DF78" s="193"/>
      <c r="DG78" s="193"/>
      <c r="DH78" s="193"/>
      <c r="DI78" s="193"/>
      <c r="DJ78" s="193"/>
      <c r="DK78" s="193"/>
      <c r="DL78" s="193"/>
      <c r="DM78" s="193"/>
      <c r="DN78" s="193"/>
      <c r="DO78" s="193"/>
      <c r="DP78" s="193"/>
      <c r="DQ78" s="193"/>
      <c r="DR78" s="193"/>
      <c r="DS78" s="193"/>
      <c r="DT78" s="193"/>
      <c r="DU78" s="193"/>
      <c r="DV78" s="193"/>
      <c r="DW78" s="193"/>
      <c r="DX78" s="193"/>
      <c r="DY78" s="193"/>
      <c r="DZ78" s="193"/>
      <c r="EA78" s="193"/>
      <c r="EB78" s="193"/>
      <c r="EC78" s="193"/>
      <c r="ED78" s="193"/>
      <c r="EE78" s="193"/>
      <c r="EF78" s="193"/>
      <c r="EG78" s="193"/>
      <c r="EH78" s="193"/>
      <c r="EI78" s="193"/>
      <c r="EJ78" s="193"/>
    </row>
    <row r="79" spans="1:140">
      <c r="CI79" s="193"/>
      <c r="CJ79" s="193"/>
      <c r="CK79" s="193"/>
      <c r="CL79" s="193"/>
      <c r="CM79" s="193"/>
      <c r="CN79" s="193"/>
      <c r="CO79" s="193"/>
      <c r="CP79" s="193"/>
      <c r="CQ79" s="193"/>
      <c r="CR79" s="193"/>
      <c r="CS79" s="193"/>
      <c r="CT79" s="193"/>
      <c r="CU79" s="193"/>
      <c r="CV79" s="193"/>
      <c r="CW79" s="193"/>
      <c r="CX79" s="193"/>
      <c r="CY79" s="193"/>
      <c r="CZ79" s="193"/>
      <c r="DA79" s="193"/>
      <c r="DB79" s="193"/>
      <c r="DC79" s="193"/>
      <c r="DD79" s="193"/>
      <c r="DE79" s="193"/>
      <c r="DF79" s="193"/>
      <c r="DG79" s="193"/>
      <c r="DH79" s="193"/>
      <c r="DI79" s="193"/>
      <c r="DJ79" s="193"/>
      <c r="DK79" s="193"/>
      <c r="DL79" s="193"/>
      <c r="DM79" s="193"/>
      <c r="DN79" s="193"/>
      <c r="DO79" s="193"/>
      <c r="DP79" s="193"/>
      <c r="DQ79" s="193"/>
      <c r="DR79" s="193"/>
      <c r="DS79" s="193"/>
      <c r="DT79" s="193"/>
      <c r="DU79" s="193"/>
      <c r="DV79" s="193"/>
      <c r="DW79" s="193"/>
      <c r="DX79" s="193"/>
      <c r="DY79" s="193"/>
      <c r="DZ79" s="193"/>
      <c r="EA79" s="193"/>
      <c r="EB79" s="193"/>
      <c r="EC79" s="193"/>
      <c r="ED79" s="193"/>
      <c r="EE79" s="193"/>
      <c r="EF79" s="193"/>
      <c r="EG79" s="193"/>
      <c r="EH79" s="193"/>
      <c r="EI79" s="193"/>
      <c r="EJ79" s="193"/>
    </row>
    <row r="80" spans="1:140">
      <c r="CI80" s="193"/>
      <c r="CJ80" s="193"/>
      <c r="CK80" s="193"/>
      <c r="CL80" s="193"/>
      <c r="CM80" s="193"/>
      <c r="CN80" s="193"/>
      <c r="CO80" s="193"/>
      <c r="CP80" s="193"/>
      <c r="CQ80" s="193"/>
      <c r="CR80" s="193"/>
      <c r="CS80" s="193"/>
      <c r="CT80" s="193"/>
      <c r="CU80" s="193"/>
      <c r="CV80" s="193"/>
      <c r="CW80" s="193"/>
      <c r="CX80" s="193"/>
      <c r="CY80" s="193"/>
      <c r="CZ80" s="193"/>
      <c r="DA80" s="193"/>
      <c r="DB80" s="193"/>
      <c r="DC80" s="193"/>
      <c r="DD80" s="193"/>
      <c r="DE80" s="193"/>
      <c r="DF80" s="193"/>
      <c r="DG80" s="193"/>
      <c r="DH80" s="193"/>
      <c r="DI80" s="193"/>
      <c r="DJ80" s="193"/>
      <c r="DK80" s="193"/>
      <c r="DL80" s="193"/>
      <c r="DM80" s="193"/>
      <c r="DN80" s="193"/>
      <c r="DO80" s="193"/>
      <c r="DP80" s="193"/>
      <c r="DQ80" s="193"/>
      <c r="DR80" s="193"/>
      <c r="DS80" s="193"/>
      <c r="DT80" s="193"/>
      <c r="DU80" s="193"/>
      <c r="DV80" s="193"/>
      <c r="DW80" s="193"/>
      <c r="DX80" s="193"/>
      <c r="DY80" s="193"/>
      <c r="DZ80" s="193"/>
      <c r="EA80" s="193"/>
      <c r="EB80" s="193"/>
      <c r="EC80" s="193"/>
      <c r="ED80" s="193"/>
      <c r="EE80" s="193"/>
      <c r="EF80" s="193"/>
      <c r="EG80" s="193"/>
      <c r="EH80" s="193"/>
      <c r="EI80" s="193"/>
      <c r="EJ80" s="193"/>
    </row>
    <row r="81" spans="87:140">
      <c r="CI81" s="193"/>
      <c r="CJ81" s="193"/>
      <c r="CK81" s="193"/>
      <c r="CL81" s="193"/>
      <c r="CM81" s="193"/>
      <c r="CN81" s="193"/>
      <c r="CO81" s="193"/>
      <c r="CP81" s="193"/>
      <c r="CQ81" s="193"/>
      <c r="CR81" s="193"/>
      <c r="CS81" s="193"/>
      <c r="CT81" s="193"/>
      <c r="CU81" s="193"/>
      <c r="CV81" s="193"/>
      <c r="CW81" s="193"/>
      <c r="CX81" s="193"/>
      <c r="CY81" s="193"/>
      <c r="CZ81" s="193"/>
      <c r="DA81" s="193"/>
      <c r="DB81" s="193"/>
      <c r="DC81" s="193"/>
      <c r="DD81" s="193"/>
      <c r="DE81" s="193"/>
      <c r="DF81" s="193"/>
      <c r="DG81" s="193"/>
      <c r="DH81" s="193"/>
      <c r="DI81" s="193"/>
      <c r="DJ81" s="193"/>
      <c r="DK81" s="193"/>
      <c r="DL81" s="193"/>
      <c r="DM81" s="193"/>
      <c r="DN81" s="193"/>
      <c r="DO81" s="193"/>
      <c r="DP81" s="193"/>
      <c r="DQ81" s="193"/>
      <c r="DR81" s="193"/>
      <c r="DS81" s="193"/>
      <c r="DT81" s="193"/>
      <c r="DU81" s="193"/>
      <c r="DV81" s="193"/>
      <c r="DW81" s="193"/>
      <c r="DX81" s="193"/>
      <c r="DY81" s="193"/>
      <c r="DZ81" s="193"/>
      <c r="EA81" s="193"/>
      <c r="EB81" s="193"/>
      <c r="EC81" s="193"/>
      <c r="ED81" s="193"/>
      <c r="EE81" s="193"/>
      <c r="EF81" s="193"/>
      <c r="EG81" s="193"/>
      <c r="EH81" s="193"/>
      <c r="EI81" s="193"/>
      <c r="EJ81" s="193"/>
    </row>
    <row r="82" spans="87:140">
      <c r="CI82" s="193"/>
      <c r="CJ82" s="193"/>
      <c r="CK82" s="193"/>
      <c r="CL82" s="193"/>
      <c r="CM82" s="193"/>
      <c r="CN82" s="193"/>
      <c r="CO82" s="193"/>
      <c r="CP82" s="193"/>
      <c r="CQ82" s="193"/>
      <c r="CR82" s="193"/>
      <c r="CS82" s="193"/>
      <c r="CT82" s="193"/>
      <c r="CU82" s="193"/>
      <c r="CV82" s="193"/>
      <c r="CW82" s="193"/>
      <c r="CX82" s="193"/>
      <c r="CY82" s="193"/>
      <c r="CZ82" s="193"/>
      <c r="DA82" s="193"/>
      <c r="DB82" s="193"/>
      <c r="DC82" s="193"/>
      <c r="DD82" s="193"/>
      <c r="DE82" s="193"/>
      <c r="DF82" s="193"/>
      <c r="DG82" s="193"/>
      <c r="DH82" s="193"/>
      <c r="DI82" s="193"/>
      <c r="DJ82" s="193"/>
      <c r="DK82" s="193"/>
      <c r="DL82" s="193"/>
      <c r="DM82" s="193"/>
      <c r="DN82" s="193"/>
      <c r="DO82" s="193"/>
      <c r="DP82" s="193"/>
      <c r="DQ82" s="193"/>
      <c r="DR82" s="193"/>
      <c r="DS82" s="193"/>
      <c r="DT82" s="193"/>
      <c r="DU82" s="193"/>
      <c r="DV82" s="193"/>
      <c r="DW82" s="193"/>
      <c r="DX82" s="193"/>
      <c r="DY82" s="193"/>
      <c r="DZ82" s="193"/>
      <c r="EA82" s="193"/>
      <c r="EB82" s="193"/>
      <c r="EC82" s="193"/>
      <c r="ED82" s="193"/>
      <c r="EE82" s="193"/>
      <c r="EF82" s="193"/>
      <c r="EG82" s="193"/>
      <c r="EH82" s="193"/>
      <c r="EI82" s="193"/>
      <c r="EJ82" s="193"/>
    </row>
    <row r="83" spans="87:140">
      <c r="CI83" s="193"/>
      <c r="CJ83" s="193"/>
      <c r="CK83" s="193"/>
      <c r="CL83" s="193"/>
      <c r="CM83" s="193"/>
      <c r="CN83" s="193"/>
      <c r="CO83" s="193"/>
      <c r="CP83" s="193"/>
      <c r="CQ83" s="193"/>
      <c r="CR83" s="193"/>
      <c r="CS83" s="193"/>
      <c r="CT83" s="193"/>
      <c r="CU83" s="193"/>
      <c r="CV83" s="193"/>
      <c r="CW83" s="193"/>
      <c r="CX83" s="193"/>
      <c r="CY83" s="193"/>
      <c r="CZ83" s="193"/>
      <c r="DA83" s="193"/>
      <c r="DB83" s="193"/>
      <c r="DC83" s="193"/>
      <c r="DD83" s="193"/>
      <c r="DE83" s="193"/>
      <c r="DF83" s="193"/>
      <c r="DG83" s="193"/>
      <c r="DH83" s="193"/>
      <c r="DI83" s="193"/>
      <c r="DJ83" s="193"/>
      <c r="DK83" s="193"/>
      <c r="DL83" s="193"/>
      <c r="DM83" s="193"/>
      <c r="DN83" s="193"/>
      <c r="DO83" s="193"/>
      <c r="DP83" s="193"/>
      <c r="DQ83" s="193"/>
      <c r="DR83" s="193"/>
      <c r="DS83" s="193"/>
      <c r="DT83" s="193"/>
      <c r="DU83" s="193"/>
      <c r="DV83" s="193"/>
      <c r="DW83" s="193"/>
      <c r="DX83" s="193"/>
      <c r="DY83" s="193"/>
      <c r="DZ83" s="193"/>
      <c r="EA83" s="193"/>
      <c r="EB83" s="193"/>
      <c r="EC83" s="193"/>
      <c r="ED83" s="193"/>
      <c r="EE83" s="193"/>
      <c r="EF83" s="193"/>
      <c r="EG83" s="193"/>
      <c r="EH83" s="193"/>
      <c r="EI83" s="193"/>
      <c r="EJ83" s="193"/>
    </row>
    <row r="84" spans="87:140">
      <c r="CI84" s="193"/>
      <c r="CJ84" s="193"/>
      <c r="CK84" s="193"/>
      <c r="CL84" s="193"/>
      <c r="CM84" s="193"/>
      <c r="CN84" s="193"/>
      <c r="CO84" s="193"/>
      <c r="CP84" s="193"/>
      <c r="CQ84" s="193"/>
      <c r="CR84" s="193"/>
      <c r="CS84" s="193"/>
      <c r="CT84" s="193"/>
      <c r="CU84" s="193"/>
      <c r="CV84" s="193"/>
      <c r="CW84" s="193"/>
      <c r="CX84" s="193"/>
      <c r="CY84" s="193"/>
      <c r="CZ84" s="193"/>
      <c r="DA84" s="193"/>
      <c r="DB84" s="193"/>
      <c r="DC84" s="193"/>
      <c r="DD84" s="193"/>
      <c r="DE84" s="193"/>
      <c r="DF84" s="193"/>
      <c r="DG84" s="193"/>
      <c r="DH84" s="193"/>
      <c r="DI84" s="193"/>
      <c r="DJ84" s="193"/>
      <c r="DK84" s="193"/>
      <c r="DL84" s="193"/>
      <c r="DM84" s="193"/>
      <c r="DN84" s="193"/>
      <c r="DO84" s="193"/>
      <c r="DP84" s="193"/>
      <c r="DQ84" s="193"/>
      <c r="DR84" s="193"/>
      <c r="DS84" s="193"/>
      <c r="DT84" s="193"/>
      <c r="DU84" s="193"/>
      <c r="DV84" s="193"/>
      <c r="DW84" s="193"/>
      <c r="DX84" s="193"/>
      <c r="DY84" s="193"/>
      <c r="DZ84" s="193"/>
      <c r="EA84" s="193"/>
      <c r="EB84" s="193"/>
      <c r="EC84" s="193"/>
      <c r="ED84" s="193"/>
      <c r="EE84" s="193"/>
      <c r="EF84" s="193"/>
      <c r="EG84" s="193"/>
      <c r="EH84" s="193"/>
      <c r="EI84" s="193"/>
      <c r="EJ84" s="193"/>
    </row>
    <row r="85" spans="87:140">
      <c r="CI85" s="193"/>
      <c r="CJ85" s="193"/>
      <c r="CK85" s="193"/>
      <c r="CL85" s="193"/>
      <c r="CM85" s="193"/>
      <c r="CN85" s="193"/>
      <c r="CO85" s="193"/>
      <c r="CP85" s="193"/>
      <c r="CQ85" s="193"/>
      <c r="CR85" s="193"/>
      <c r="CS85" s="193"/>
      <c r="CT85" s="193"/>
      <c r="CU85" s="193"/>
      <c r="CV85" s="193"/>
      <c r="CW85" s="193"/>
      <c r="CX85" s="193"/>
      <c r="CY85" s="193"/>
      <c r="CZ85" s="193"/>
      <c r="DA85" s="193"/>
      <c r="DB85" s="193"/>
      <c r="DC85" s="193"/>
      <c r="DD85" s="193"/>
      <c r="DE85" s="193"/>
      <c r="DF85" s="193"/>
      <c r="DG85" s="193"/>
      <c r="DH85" s="193"/>
      <c r="DI85" s="193"/>
      <c r="DJ85" s="193"/>
      <c r="DK85" s="193"/>
      <c r="DL85" s="193"/>
      <c r="DM85" s="193"/>
      <c r="DN85" s="193"/>
      <c r="DO85" s="193"/>
      <c r="DP85" s="193"/>
      <c r="DQ85" s="193"/>
      <c r="DR85" s="193"/>
      <c r="DS85" s="193"/>
      <c r="DT85" s="193"/>
      <c r="DU85" s="193"/>
      <c r="DV85" s="193"/>
      <c r="DW85" s="193"/>
      <c r="DX85" s="193"/>
      <c r="DY85" s="193"/>
      <c r="DZ85" s="193"/>
      <c r="EA85" s="193"/>
      <c r="EB85" s="193"/>
      <c r="EC85" s="193"/>
      <c r="ED85" s="193"/>
      <c r="EE85" s="193"/>
      <c r="EF85" s="193"/>
      <c r="EG85" s="193"/>
      <c r="EH85" s="193"/>
      <c r="EI85" s="193"/>
      <c r="EJ85" s="193"/>
    </row>
    <row r="86" spans="87:140">
      <c r="CI86" s="193"/>
      <c r="CJ86" s="193"/>
      <c r="CK86" s="193"/>
      <c r="CL86" s="193"/>
      <c r="CM86" s="193"/>
      <c r="CN86" s="193"/>
      <c r="CO86" s="193"/>
      <c r="CP86" s="193"/>
      <c r="CQ86" s="193"/>
      <c r="CR86" s="193"/>
      <c r="CS86" s="193"/>
      <c r="CT86" s="193"/>
      <c r="CU86" s="193"/>
      <c r="CV86" s="193"/>
      <c r="CW86" s="193"/>
      <c r="CX86" s="193"/>
      <c r="CY86" s="193"/>
      <c r="CZ86" s="193"/>
      <c r="DA86" s="193"/>
      <c r="DB86" s="193"/>
      <c r="DC86" s="193"/>
      <c r="DD86" s="193"/>
      <c r="DE86" s="193"/>
      <c r="DF86" s="193"/>
      <c r="DG86" s="193"/>
      <c r="DH86" s="193"/>
      <c r="DI86" s="193"/>
      <c r="DJ86" s="193"/>
      <c r="DK86" s="193"/>
      <c r="DL86" s="193"/>
      <c r="DM86" s="193"/>
      <c r="DN86" s="193"/>
      <c r="DO86" s="193"/>
      <c r="DP86" s="193"/>
      <c r="DQ86" s="193"/>
      <c r="DR86" s="193"/>
      <c r="DS86" s="193"/>
      <c r="DT86" s="193"/>
      <c r="DU86" s="193"/>
      <c r="DV86" s="193"/>
      <c r="DW86" s="193"/>
      <c r="DX86" s="193"/>
      <c r="DY86" s="193"/>
      <c r="DZ86" s="193"/>
      <c r="EA86" s="193"/>
      <c r="EB86" s="193"/>
      <c r="EC86" s="193"/>
      <c r="ED86" s="193"/>
      <c r="EE86" s="193"/>
      <c r="EF86" s="193"/>
      <c r="EG86" s="193"/>
      <c r="EH86" s="193"/>
      <c r="EI86" s="193"/>
      <c r="EJ86" s="193"/>
    </row>
    <row r="87" spans="87:140">
      <c r="CI87" s="193"/>
      <c r="CJ87" s="193"/>
      <c r="CK87" s="193"/>
      <c r="CL87" s="193"/>
      <c r="CM87" s="193"/>
      <c r="CN87" s="193"/>
      <c r="CO87" s="193"/>
      <c r="CP87" s="193"/>
      <c r="CQ87" s="193"/>
      <c r="CR87" s="193"/>
      <c r="CS87" s="193"/>
      <c r="CT87" s="193"/>
      <c r="CU87" s="193"/>
      <c r="CV87" s="193"/>
      <c r="CW87" s="193"/>
      <c r="CX87" s="193"/>
      <c r="CY87" s="193"/>
      <c r="CZ87" s="193"/>
      <c r="DA87" s="193"/>
      <c r="DB87" s="193"/>
      <c r="DC87" s="193"/>
      <c r="DD87" s="193"/>
      <c r="DE87" s="193"/>
      <c r="DF87" s="193"/>
      <c r="DG87" s="193"/>
      <c r="DH87" s="193"/>
      <c r="DI87" s="193"/>
      <c r="DJ87" s="193"/>
      <c r="DK87" s="193"/>
      <c r="DL87" s="193"/>
      <c r="DM87" s="193"/>
      <c r="DN87" s="193"/>
      <c r="DO87" s="193"/>
      <c r="DP87" s="193"/>
      <c r="DQ87" s="193"/>
      <c r="DR87" s="193"/>
      <c r="DS87" s="193"/>
      <c r="DT87" s="193"/>
      <c r="DU87" s="193"/>
      <c r="DV87" s="193"/>
      <c r="DW87" s="193"/>
      <c r="DX87" s="193"/>
      <c r="DY87" s="193"/>
      <c r="DZ87" s="193"/>
      <c r="EA87" s="193"/>
      <c r="EB87" s="193"/>
      <c r="EC87" s="193"/>
      <c r="ED87" s="193"/>
      <c r="EE87" s="193"/>
      <c r="EF87" s="193"/>
      <c r="EG87" s="193"/>
      <c r="EH87" s="193"/>
      <c r="EI87" s="193"/>
      <c r="EJ87" s="193"/>
    </row>
    <row r="88" spans="87:140">
      <c r="CI88" s="193"/>
      <c r="CJ88" s="193"/>
      <c r="CK88" s="193"/>
      <c r="CL88" s="193"/>
      <c r="CM88" s="193"/>
      <c r="CN88" s="193"/>
      <c r="CO88" s="193"/>
      <c r="CP88" s="193"/>
      <c r="CQ88" s="193"/>
      <c r="CR88" s="193"/>
      <c r="CS88" s="193"/>
      <c r="CT88" s="193"/>
      <c r="CU88" s="193"/>
      <c r="CV88" s="193"/>
      <c r="CW88" s="193"/>
      <c r="CX88" s="193"/>
      <c r="CY88" s="193"/>
      <c r="CZ88" s="193"/>
      <c r="DA88" s="193"/>
      <c r="DB88" s="193"/>
      <c r="DC88" s="193"/>
      <c r="DD88" s="193"/>
      <c r="DE88" s="193"/>
      <c r="DF88" s="193"/>
      <c r="DG88" s="193"/>
      <c r="DH88" s="193"/>
      <c r="DI88" s="193"/>
      <c r="DJ88" s="193"/>
      <c r="DK88" s="193"/>
      <c r="DL88" s="193"/>
      <c r="DM88" s="193"/>
      <c r="DN88" s="193"/>
      <c r="DO88" s="193"/>
      <c r="DP88" s="193"/>
      <c r="DQ88" s="193"/>
      <c r="DR88" s="193"/>
      <c r="DS88" s="193"/>
      <c r="DT88" s="193"/>
      <c r="DU88" s="193"/>
      <c r="DV88" s="193"/>
      <c r="DW88" s="193"/>
      <c r="DX88" s="193"/>
      <c r="DY88" s="193"/>
      <c r="DZ88" s="193"/>
      <c r="EA88" s="193"/>
      <c r="EB88" s="193"/>
      <c r="EC88" s="193"/>
      <c r="ED88" s="193"/>
      <c r="EE88" s="193"/>
      <c r="EF88" s="193"/>
      <c r="EG88" s="193"/>
      <c r="EH88" s="193"/>
      <c r="EI88" s="193"/>
      <c r="EJ88" s="193"/>
    </row>
    <row r="89" spans="87:140">
      <c r="CI89" s="193"/>
      <c r="CJ89" s="193"/>
      <c r="CK89" s="193"/>
      <c r="CL89" s="193"/>
      <c r="CM89" s="193"/>
      <c r="CN89" s="193"/>
      <c r="CO89" s="193"/>
      <c r="CP89" s="193"/>
      <c r="CQ89" s="193"/>
      <c r="CR89" s="193"/>
      <c r="CS89" s="193"/>
      <c r="CT89" s="193"/>
      <c r="CU89" s="193"/>
      <c r="CV89" s="193"/>
      <c r="CW89" s="193"/>
      <c r="CX89" s="193"/>
      <c r="CY89" s="193"/>
      <c r="CZ89" s="193"/>
      <c r="DA89" s="193"/>
      <c r="DB89" s="193"/>
      <c r="DC89" s="193"/>
      <c r="DD89" s="193"/>
      <c r="DE89" s="193"/>
      <c r="DF89" s="193"/>
      <c r="DG89" s="193"/>
      <c r="DH89" s="193"/>
      <c r="DI89" s="193"/>
      <c r="DJ89" s="193"/>
      <c r="DK89" s="193"/>
      <c r="DL89" s="193"/>
      <c r="DM89" s="193"/>
      <c r="DN89" s="193"/>
      <c r="DO89" s="193"/>
      <c r="DP89" s="193"/>
      <c r="DQ89" s="193"/>
      <c r="DR89" s="193"/>
      <c r="DS89" s="193"/>
      <c r="DT89" s="193"/>
      <c r="DU89" s="193"/>
      <c r="DV89" s="193"/>
      <c r="DW89" s="193"/>
      <c r="DX89" s="193"/>
      <c r="DY89" s="193"/>
      <c r="DZ89" s="193"/>
      <c r="EA89" s="193"/>
      <c r="EB89" s="193"/>
      <c r="EC89" s="193"/>
      <c r="ED89" s="193"/>
      <c r="EE89" s="193"/>
      <c r="EF89" s="193"/>
      <c r="EG89" s="193"/>
      <c r="EH89" s="193"/>
      <c r="EI89" s="193"/>
      <c r="EJ89" s="193"/>
    </row>
    <row r="90" spans="87:140">
      <c r="CI90" s="193"/>
      <c r="CJ90" s="193"/>
      <c r="CK90" s="193"/>
      <c r="CL90" s="193"/>
      <c r="CM90" s="193"/>
      <c r="CN90" s="193"/>
      <c r="CO90" s="193"/>
      <c r="CP90" s="193"/>
      <c r="CQ90" s="193"/>
      <c r="CR90" s="193"/>
      <c r="CS90" s="193"/>
      <c r="CT90" s="193"/>
      <c r="CU90" s="193"/>
      <c r="CV90" s="193"/>
      <c r="CW90" s="193"/>
      <c r="CX90" s="193"/>
      <c r="CY90" s="193"/>
      <c r="CZ90" s="193"/>
      <c r="DA90" s="193"/>
      <c r="DB90" s="193"/>
      <c r="DC90" s="193"/>
      <c r="DD90" s="193"/>
      <c r="DE90" s="193"/>
      <c r="DF90" s="193"/>
      <c r="DG90" s="193"/>
      <c r="DH90" s="193"/>
      <c r="DI90" s="193"/>
      <c r="DJ90" s="193"/>
      <c r="DK90" s="193"/>
      <c r="DL90" s="193"/>
      <c r="DM90" s="193"/>
      <c r="DN90" s="193"/>
      <c r="DO90" s="193"/>
      <c r="DP90" s="193"/>
      <c r="DQ90" s="193"/>
      <c r="DR90" s="193"/>
      <c r="DS90" s="193"/>
      <c r="DT90" s="193"/>
      <c r="DU90" s="193"/>
      <c r="DV90" s="193"/>
      <c r="DW90" s="193"/>
      <c r="DX90" s="193"/>
      <c r="DY90" s="193"/>
      <c r="DZ90" s="193"/>
      <c r="EA90" s="193"/>
      <c r="EB90" s="193"/>
      <c r="EC90" s="193"/>
      <c r="ED90" s="193"/>
      <c r="EE90" s="193"/>
      <c r="EF90" s="193"/>
      <c r="EG90" s="193"/>
      <c r="EH90" s="193"/>
      <c r="EI90" s="193"/>
      <c r="EJ90" s="193"/>
    </row>
    <row r="91" spans="87:140">
      <c r="CI91" s="193"/>
      <c r="CJ91" s="193"/>
      <c r="CK91" s="193"/>
      <c r="CL91" s="193"/>
      <c r="CM91" s="193"/>
      <c r="CN91" s="193"/>
      <c r="CO91" s="193"/>
      <c r="CP91" s="193"/>
      <c r="CQ91" s="193"/>
      <c r="CR91" s="193"/>
      <c r="CS91" s="193"/>
      <c r="CT91" s="193"/>
      <c r="CU91" s="193"/>
      <c r="CV91" s="193"/>
      <c r="CW91" s="193"/>
      <c r="CX91" s="193"/>
      <c r="CY91" s="193"/>
      <c r="CZ91" s="193"/>
      <c r="DA91" s="193"/>
      <c r="DB91" s="193"/>
      <c r="DC91" s="193"/>
      <c r="DD91" s="193"/>
      <c r="DE91" s="193"/>
      <c r="DF91" s="193"/>
      <c r="DG91" s="193"/>
      <c r="DH91" s="193"/>
      <c r="DI91" s="193"/>
      <c r="DJ91" s="193"/>
      <c r="DK91" s="193"/>
      <c r="DL91" s="193"/>
      <c r="DM91" s="193"/>
      <c r="DN91" s="193"/>
      <c r="DO91" s="193"/>
      <c r="DP91" s="193"/>
      <c r="DQ91" s="193"/>
      <c r="DR91" s="193"/>
      <c r="DS91" s="193"/>
      <c r="DT91" s="193"/>
      <c r="DU91" s="193"/>
      <c r="DV91" s="193"/>
      <c r="DW91" s="193"/>
      <c r="DX91" s="193"/>
      <c r="DY91" s="193"/>
      <c r="DZ91" s="193"/>
      <c r="EA91" s="193"/>
      <c r="EB91" s="193"/>
      <c r="EC91" s="193"/>
      <c r="ED91" s="193"/>
      <c r="EE91" s="193"/>
      <c r="EF91" s="193"/>
      <c r="EG91" s="193"/>
      <c r="EH91" s="193"/>
      <c r="EI91" s="193"/>
      <c r="EJ91" s="193"/>
    </row>
    <row r="92" spans="87:140">
      <c r="CI92" s="193"/>
      <c r="CJ92" s="193"/>
      <c r="CK92" s="193"/>
      <c r="CL92" s="193"/>
      <c r="CM92" s="193"/>
      <c r="CN92" s="193"/>
      <c r="CO92" s="193"/>
      <c r="CP92" s="193"/>
      <c r="CQ92" s="193"/>
      <c r="CR92" s="193"/>
      <c r="CS92" s="193"/>
      <c r="CT92" s="193"/>
      <c r="CU92" s="193"/>
      <c r="CV92" s="193"/>
      <c r="CW92" s="193"/>
      <c r="CX92" s="193"/>
      <c r="CY92" s="193"/>
      <c r="CZ92" s="193"/>
      <c r="DA92" s="193"/>
      <c r="DB92" s="193"/>
      <c r="DC92" s="193"/>
      <c r="DD92" s="193"/>
      <c r="DE92" s="193"/>
      <c r="DF92" s="193"/>
      <c r="DG92" s="193"/>
      <c r="DH92" s="193"/>
      <c r="DI92" s="193"/>
      <c r="DJ92" s="193"/>
      <c r="DK92" s="193"/>
      <c r="DL92" s="193"/>
      <c r="DM92" s="193"/>
      <c r="DN92" s="193"/>
      <c r="DO92" s="193"/>
      <c r="DP92" s="193"/>
      <c r="DQ92" s="193"/>
      <c r="DR92" s="193"/>
      <c r="DS92" s="193"/>
      <c r="DT92" s="193"/>
      <c r="DU92" s="193"/>
      <c r="DV92" s="193"/>
      <c r="DW92" s="193"/>
      <c r="DX92" s="193"/>
      <c r="DY92" s="193"/>
      <c r="DZ92" s="193"/>
      <c r="EA92" s="193"/>
      <c r="EB92" s="193"/>
      <c r="EC92" s="193"/>
      <c r="ED92" s="193"/>
      <c r="EE92" s="193"/>
      <c r="EF92" s="193"/>
      <c r="EG92" s="193"/>
      <c r="EH92" s="193"/>
      <c r="EI92" s="193"/>
      <c r="EJ92" s="193"/>
    </row>
    <row r="93" spans="87:140">
      <c r="CI93" s="193"/>
      <c r="CJ93" s="193"/>
      <c r="CK93" s="193"/>
      <c r="CL93" s="193"/>
      <c r="CM93" s="193"/>
      <c r="CN93" s="193"/>
      <c r="CO93" s="193"/>
      <c r="CP93" s="193"/>
      <c r="CQ93" s="193"/>
      <c r="CR93" s="193"/>
      <c r="CS93" s="193"/>
      <c r="CT93" s="193"/>
      <c r="CU93" s="193"/>
      <c r="CV93" s="193"/>
      <c r="CW93" s="193"/>
      <c r="CX93" s="193"/>
      <c r="CY93" s="193"/>
      <c r="CZ93" s="193"/>
      <c r="DA93" s="193"/>
      <c r="DB93" s="193"/>
      <c r="DC93" s="193"/>
      <c r="DD93" s="193"/>
      <c r="DE93" s="193"/>
      <c r="DF93" s="193"/>
      <c r="DG93" s="193"/>
      <c r="DH93" s="193"/>
      <c r="DI93" s="193"/>
      <c r="DJ93" s="193"/>
      <c r="DK93" s="193"/>
      <c r="DL93" s="193"/>
      <c r="DM93" s="193"/>
      <c r="DN93" s="193"/>
      <c r="DO93" s="193"/>
      <c r="DP93" s="193"/>
      <c r="DQ93" s="193"/>
      <c r="DR93" s="193"/>
      <c r="DS93" s="193"/>
      <c r="DT93" s="193"/>
      <c r="DU93" s="193"/>
      <c r="DV93" s="193"/>
      <c r="DW93" s="193"/>
      <c r="DX93" s="193"/>
      <c r="DY93" s="193"/>
      <c r="DZ93" s="193"/>
      <c r="EA93" s="193"/>
      <c r="EB93" s="193"/>
      <c r="EC93" s="193"/>
      <c r="ED93" s="193"/>
      <c r="EE93" s="193"/>
      <c r="EF93" s="193"/>
      <c r="EG93" s="193"/>
      <c r="EH93" s="193"/>
      <c r="EI93" s="193"/>
      <c r="EJ93" s="193"/>
    </row>
    <row r="94" spans="87:140">
      <c r="CI94" s="193"/>
      <c r="CJ94" s="193"/>
      <c r="CK94" s="193"/>
      <c r="CL94" s="193"/>
      <c r="CM94" s="193"/>
      <c r="CN94" s="193"/>
      <c r="CO94" s="193"/>
      <c r="CP94" s="193"/>
      <c r="CQ94" s="193"/>
      <c r="CR94" s="193"/>
      <c r="CS94" s="193"/>
      <c r="CT94" s="193"/>
      <c r="CU94" s="193"/>
      <c r="CV94" s="193"/>
      <c r="CW94" s="193"/>
      <c r="CX94" s="193"/>
      <c r="CY94" s="193"/>
      <c r="CZ94" s="193"/>
      <c r="DA94" s="193"/>
      <c r="DB94" s="193"/>
      <c r="DC94" s="193"/>
      <c r="DD94" s="193"/>
      <c r="DE94" s="193"/>
      <c r="DF94" s="193"/>
      <c r="DG94" s="193"/>
      <c r="DH94" s="193"/>
      <c r="DI94" s="193"/>
      <c r="DJ94" s="193"/>
      <c r="DK94" s="193"/>
      <c r="DL94" s="193"/>
      <c r="DM94" s="193"/>
      <c r="DN94" s="193"/>
      <c r="DO94" s="193"/>
      <c r="DP94" s="193"/>
      <c r="DQ94" s="193"/>
      <c r="DR94" s="193"/>
      <c r="DS94" s="193"/>
      <c r="DT94" s="193"/>
      <c r="DU94" s="193"/>
      <c r="DV94" s="193"/>
      <c r="DW94" s="193"/>
      <c r="DX94" s="193"/>
      <c r="DY94" s="193"/>
      <c r="DZ94" s="193"/>
      <c r="EA94" s="193"/>
      <c r="EB94" s="193"/>
      <c r="EC94" s="193"/>
      <c r="ED94" s="193"/>
      <c r="EE94" s="193"/>
      <c r="EF94" s="193"/>
      <c r="EG94" s="193"/>
      <c r="EH94" s="193"/>
      <c r="EI94" s="193"/>
      <c r="EJ94" s="193"/>
    </row>
    <row r="95" spans="87:140">
      <c r="CI95" s="193"/>
      <c r="CJ95" s="193"/>
      <c r="CK95" s="193"/>
      <c r="CL95" s="193"/>
      <c r="CM95" s="193"/>
      <c r="CN95" s="193"/>
      <c r="CO95" s="193"/>
      <c r="CP95" s="193"/>
      <c r="CQ95" s="193"/>
      <c r="CR95" s="193"/>
      <c r="CS95" s="193"/>
      <c r="CT95" s="193"/>
      <c r="CU95" s="193"/>
      <c r="CV95" s="193"/>
      <c r="CW95" s="193"/>
      <c r="CX95" s="193"/>
      <c r="CY95" s="193"/>
      <c r="CZ95" s="193"/>
      <c r="DA95" s="193"/>
      <c r="DB95" s="193"/>
      <c r="DC95" s="193"/>
      <c r="DD95" s="193"/>
      <c r="DE95" s="193"/>
      <c r="DF95" s="193"/>
      <c r="DG95" s="193"/>
      <c r="DH95" s="193"/>
      <c r="DI95" s="193"/>
      <c r="DJ95" s="193"/>
      <c r="DK95" s="193"/>
      <c r="DL95" s="193"/>
      <c r="DM95" s="193"/>
      <c r="DN95" s="193"/>
      <c r="DO95" s="193"/>
      <c r="DP95" s="193"/>
      <c r="DQ95" s="193"/>
      <c r="DR95" s="193"/>
      <c r="DS95" s="193"/>
      <c r="DT95" s="193"/>
      <c r="DU95" s="193"/>
      <c r="DV95" s="193"/>
      <c r="DW95" s="193"/>
      <c r="DX95" s="193"/>
      <c r="DY95" s="193"/>
      <c r="DZ95" s="193"/>
      <c r="EA95" s="193"/>
      <c r="EB95" s="193"/>
      <c r="EC95" s="193"/>
      <c r="ED95" s="193"/>
      <c r="EE95" s="193"/>
      <c r="EF95" s="193"/>
      <c r="EG95" s="193"/>
      <c r="EH95" s="193"/>
      <c r="EI95" s="193"/>
      <c r="EJ95" s="193"/>
    </row>
    <row r="96" spans="87:140">
      <c r="CI96" s="193"/>
      <c r="CJ96" s="193"/>
      <c r="CK96" s="193"/>
      <c r="CL96" s="193"/>
      <c r="CM96" s="193"/>
      <c r="CN96" s="193"/>
      <c r="CO96" s="193"/>
      <c r="CP96" s="193"/>
      <c r="CQ96" s="193"/>
      <c r="CR96" s="193"/>
      <c r="CS96" s="193"/>
      <c r="CT96" s="193"/>
      <c r="CU96" s="193"/>
      <c r="CV96" s="193"/>
      <c r="CW96" s="193"/>
      <c r="CX96" s="193"/>
      <c r="CY96" s="193"/>
      <c r="CZ96" s="193"/>
      <c r="DA96" s="193"/>
      <c r="DB96" s="193"/>
      <c r="DC96" s="193"/>
      <c r="DD96" s="193"/>
      <c r="DE96" s="193"/>
      <c r="DF96" s="193"/>
      <c r="DG96" s="193"/>
      <c r="DH96" s="193"/>
      <c r="DI96" s="193"/>
      <c r="DJ96" s="193"/>
      <c r="DK96" s="193"/>
      <c r="DL96" s="193"/>
      <c r="DM96" s="193"/>
      <c r="DN96" s="193"/>
      <c r="DO96" s="193"/>
      <c r="DP96" s="193"/>
      <c r="DQ96" s="193"/>
      <c r="DR96" s="193"/>
      <c r="DS96" s="193"/>
      <c r="DT96" s="193"/>
      <c r="DU96" s="193"/>
      <c r="DV96" s="193"/>
      <c r="DW96" s="193"/>
      <c r="DX96" s="193"/>
      <c r="DY96" s="193"/>
      <c r="DZ96" s="193"/>
      <c r="EA96" s="193"/>
      <c r="EB96" s="193"/>
      <c r="EC96" s="193"/>
      <c r="ED96" s="193"/>
      <c r="EE96" s="193"/>
      <c r="EF96" s="193"/>
      <c r="EG96" s="193"/>
      <c r="EH96" s="193"/>
      <c r="EI96" s="193"/>
      <c r="EJ96" s="193"/>
    </row>
    <row r="97" spans="26:140">
      <c r="CI97" s="193"/>
      <c r="CJ97" s="193"/>
      <c r="CK97" s="193"/>
      <c r="CL97" s="193"/>
      <c r="CM97" s="193"/>
      <c r="CN97" s="193"/>
      <c r="CO97" s="193"/>
      <c r="CP97" s="193"/>
      <c r="CQ97" s="193"/>
      <c r="CR97" s="193"/>
      <c r="CS97" s="193"/>
      <c r="CT97" s="193"/>
      <c r="CU97" s="193"/>
      <c r="CV97" s="193"/>
      <c r="CW97" s="193"/>
      <c r="CX97" s="193"/>
      <c r="CY97" s="193"/>
      <c r="CZ97" s="193"/>
      <c r="DA97" s="193"/>
      <c r="DB97" s="193"/>
      <c r="DC97" s="193"/>
      <c r="DD97" s="193"/>
      <c r="DE97" s="193"/>
      <c r="DF97" s="193"/>
      <c r="DG97" s="193"/>
      <c r="DH97" s="193"/>
      <c r="DI97" s="193"/>
      <c r="DJ97" s="193"/>
      <c r="DK97" s="193"/>
      <c r="DL97" s="193"/>
      <c r="DM97" s="193"/>
      <c r="DN97" s="193"/>
      <c r="DO97" s="193"/>
      <c r="DP97" s="193"/>
      <c r="DQ97" s="193"/>
      <c r="DR97" s="193"/>
      <c r="DS97" s="193"/>
      <c r="DT97" s="193"/>
      <c r="DU97" s="193"/>
      <c r="DV97" s="193"/>
      <c r="DW97" s="193"/>
      <c r="DX97" s="193"/>
      <c r="DY97" s="193"/>
      <c r="DZ97" s="193"/>
      <c r="EA97" s="193"/>
      <c r="EB97" s="193"/>
      <c r="EC97" s="193"/>
      <c r="ED97" s="193"/>
      <c r="EE97" s="193"/>
      <c r="EF97" s="193"/>
      <c r="EG97" s="193"/>
      <c r="EH97" s="193"/>
      <c r="EI97" s="193"/>
      <c r="EJ97" s="193"/>
    </row>
    <row r="98" spans="26:140">
      <c r="CI98" s="193"/>
      <c r="CJ98" s="193"/>
      <c r="CK98" s="193"/>
      <c r="CL98" s="193"/>
      <c r="CM98" s="193"/>
      <c r="CN98" s="193"/>
      <c r="CO98" s="193"/>
      <c r="CP98" s="193"/>
      <c r="CQ98" s="193"/>
      <c r="CR98" s="193"/>
      <c r="CS98" s="193"/>
      <c r="CT98" s="193"/>
      <c r="CU98" s="193"/>
      <c r="CV98" s="193"/>
      <c r="CW98" s="193"/>
      <c r="CX98" s="193"/>
      <c r="CY98" s="193"/>
      <c r="CZ98" s="193"/>
      <c r="DA98" s="193"/>
      <c r="DB98" s="193"/>
      <c r="DC98" s="193"/>
      <c r="DD98" s="193"/>
      <c r="DE98" s="193"/>
      <c r="DF98" s="193"/>
      <c r="DG98" s="193"/>
      <c r="DH98" s="193"/>
      <c r="DI98" s="193"/>
      <c r="DJ98" s="193"/>
      <c r="DK98" s="193"/>
      <c r="DL98" s="193"/>
      <c r="DM98" s="193"/>
      <c r="DN98" s="193"/>
      <c r="DO98" s="193"/>
      <c r="DP98" s="193"/>
      <c r="DQ98" s="193"/>
      <c r="DR98" s="193"/>
      <c r="DS98" s="193"/>
      <c r="DT98" s="193"/>
      <c r="DU98" s="193"/>
      <c r="DV98" s="193"/>
      <c r="DW98" s="193"/>
      <c r="DX98" s="193"/>
      <c r="DY98" s="193"/>
      <c r="DZ98" s="193"/>
      <c r="EA98" s="193"/>
      <c r="EB98" s="193"/>
      <c r="EC98" s="193"/>
      <c r="ED98" s="193"/>
      <c r="EE98" s="193"/>
      <c r="EF98" s="193"/>
      <c r="EG98" s="193"/>
      <c r="EH98" s="193"/>
      <c r="EI98" s="193"/>
      <c r="EJ98" s="193"/>
    </row>
    <row r="99" spans="26:140">
      <c r="CI99" s="193"/>
      <c r="CJ99" s="193"/>
      <c r="CK99" s="193"/>
      <c r="CL99" s="193"/>
      <c r="CM99" s="193"/>
      <c r="CN99" s="193"/>
      <c r="CO99" s="193"/>
      <c r="CP99" s="193"/>
      <c r="CQ99" s="193"/>
      <c r="CR99" s="193"/>
      <c r="CS99" s="193"/>
      <c r="CT99" s="193"/>
      <c r="CU99" s="193"/>
      <c r="CV99" s="193"/>
      <c r="CW99" s="193"/>
      <c r="CX99" s="193"/>
      <c r="CY99" s="193"/>
      <c r="CZ99" s="193"/>
      <c r="DA99" s="193"/>
      <c r="DB99" s="193"/>
      <c r="DC99" s="193"/>
      <c r="DD99" s="193"/>
      <c r="DE99" s="193"/>
      <c r="DF99" s="193"/>
      <c r="DG99" s="193"/>
      <c r="DH99" s="193"/>
      <c r="DI99" s="193"/>
      <c r="DJ99" s="193"/>
      <c r="DK99" s="193"/>
      <c r="DL99" s="193"/>
      <c r="DM99" s="193"/>
      <c r="DN99" s="193"/>
      <c r="DO99" s="193"/>
      <c r="DP99" s="193"/>
      <c r="DQ99" s="193"/>
      <c r="DR99" s="193"/>
      <c r="DS99" s="193"/>
      <c r="DT99" s="193"/>
      <c r="DU99" s="193"/>
      <c r="DV99" s="193"/>
      <c r="DW99" s="193"/>
      <c r="DX99" s="193"/>
      <c r="DY99" s="193"/>
      <c r="DZ99" s="193"/>
      <c r="EA99" s="193"/>
      <c r="EB99" s="193"/>
      <c r="EC99" s="193"/>
      <c r="ED99" s="193"/>
      <c r="EE99" s="193"/>
      <c r="EF99" s="193"/>
      <c r="EG99" s="193"/>
      <c r="EH99" s="193"/>
      <c r="EI99" s="193"/>
      <c r="EJ99" s="193"/>
    </row>
    <row r="100" spans="26:140">
      <c r="CI100" s="193"/>
      <c r="CJ100" s="193"/>
      <c r="CK100" s="193"/>
      <c r="CL100" s="193"/>
      <c r="CM100" s="193"/>
      <c r="CN100" s="193"/>
      <c r="CO100" s="193"/>
      <c r="CP100" s="193"/>
      <c r="CQ100" s="193"/>
      <c r="CR100" s="193"/>
      <c r="CS100" s="193"/>
      <c r="CT100" s="193"/>
      <c r="CU100" s="193"/>
      <c r="CV100" s="193"/>
      <c r="CW100" s="193"/>
      <c r="CX100" s="193"/>
      <c r="CY100" s="193"/>
      <c r="CZ100" s="193"/>
      <c r="DA100" s="193"/>
      <c r="DB100" s="193"/>
      <c r="DC100" s="193"/>
      <c r="DD100" s="193"/>
      <c r="DE100" s="193"/>
      <c r="DF100" s="193"/>
      <c r="DG100" s="193"/>
      <c r="DH100" s="193"/>
      <c r="DI100" s="193"/>
      <c r="DJ100" s="193"/>
      <c r="DK100" s="193"/>
      <c r="DL100" s="193"/>
      <c r="DM100" s="193"/>
      <c r="DN100" s="193"/>
      <c r="DO100" s="193"/>
      <c r="DP100" s="193"/>
      <c r="DQ100" s="193"/>
      <c r="DR100" s="193"/>
      <c r="DS100" s="193"/>
      <c r="DT100" s="193"/>
      <c r="DU100" s="193"/>
      <c r="DV100" s="193"/>
      <c r="DW100" s="193"/>
      <c r="DX100" s="193"/>
      <c r="DY100" s="193"/>
      <c r="DZ100" s="193"/>
      <c r="EA100" s="193"/>
      <c r="EB100" s="193"/>
      <c r="EC100" s="193"/>
      <c r="ED100" s="193"/>
      <c r="EE100" s="193"/>
      <c r="EF100" s="193"/>
      <c r="EG100" s="193"/>
      <c r="EH100" s="193"/>
      <c r="EI100" s="193"/>
      <c r="EJ100" s="193"/>
    </row>
    <row r="101" spans="26:140">
      <c r="CI101" s="193"/>
      <c r="CJ101" s="193"/>
      <c r="CK101" s="193"/>
      <c r="CL101" s="193"/>
      <c r="CM101" s="193"/>
      <c r="CN101" s="193"/>
      <c r="CO101" s="193"/>
      <c r="CP101" s="193"/>
      <c r="CQ101" s="193"/>
      <c r="CR101" s="193"/>
      <c r="CS101" s="193"/>
      <c r="CT101" s="193"/>
      <c r="CU101" s="193"/>
      <c r="CV101" s="193"/>
      <c r="CW101" s="193"/>
      <c r="CX101" s="193"/>
      <c r="CY101" s="193"/>
      <c r="CZ101" s="193"/>
      <c r="DA101" s="193"/>
      <c r="DB101" s="193"/>
      <c r="DC101" s="193"/>
      <c r="DD101" s="193"/>
      <c r="DE101" s="193"/>
      <c r="DF101" s="193"/>
      <c r="DG101" s="193"/>
      <c r="DH101" s="193"/>
      <c r="DI101" s="193"/>
      <c r="DJ101" s="193"/>
      <c r="DK101" s="193"/>
      <c r="DL101" s="193"/>
      <c r="DM101" s="193"/>
      <c r="DN101" s="193"/>
      <c r="DO101" s="193"/>
      <c r="DP101" s="193"/>
      <c r="DQ101" s="193"/>
      <c r="DR101" s="193"/>
      <c r="DS101" s="193"/>
      <c r="DT101" s="193"/>
      <c r="DU101" s="193"/>
      <c r="DV101" s="193"/>
      <c r="DW101" s="193"/>
      <c r="DX101" s="193"/>
      <c r="DY101" s="193"/>
      <c r="DZ101" s="193"/>
      <c r="EA101" s="193"/>
      <c r="EB101" s="193"/>
      <c r="EC101" s="193"/>
      <c r="ED101" s="193"/>
      <c r="EE101" s="193"/>
      <c r="EF101" s="193"/>
      <c r="EG101" s="193"/>
      <c r="EH101" s="193"/>
      <c r="EI101" s="193"/>
      <c r="EJ101" s="193"/>
    </row>
    <row r="102" spans="26:140">
      <c r="CI102" s="193"/>
      <c r="CJ102" s="193"/>
      <c r="CK102" s="193"/>
      <c r="CL102" s="193"/>
      <c r="CM102" s="193"/>
      <c r="CN102" s="193"/>
      <c r="CO102" s="193"/>
      <c r="CP102" s="193"/>
      <c r="CQ102" s="193"/>
      <c r="CR102" s="193"/>
      <c r="CS102" s="193"/>
      <c r="CT102" s="193"/>
      <c r="CU102" s="193"/>
      <c r="CV102" s="193"/>
      <c r="CW102" s="193"/>
      <c r="CX102" s="193"/>
      <c r="CY102" s="193"/>
      <c r="CZ102" s="193"/>
      <c r="DA102" s="193"/>
      <c r="DB102" s="193"/>
      <c r="DC102" s="193"/>
      <c r="DD102" s="193"/>
      <c r="DE102" s="193"/>
      <c r="DF102" s="193"/>
      <c r="DG102" s="193"/>
      <c r="DH102" s="193"/>
      <c r="DI102" s="193"/>
      <c r="DJ102" s="193"/>
      <c r="DK102" s="193"/>
      <c r="DL102" s="193"/>
      <c r="DM102" s="193"/>
      <c r="DN102" s="193"/>
      <c r="DO102" s="193"/>
      <c r="DP102" s="193"/>
      <c r="DQ102" s="193"/>
      <c r="DR102" s="193"/>
      <c r="DS102" s="193"/>
      <c r="DT102" s="193"/>
      <c r="DU102" s="193"/>
      <c r="DV102" s="193"/>
      <c r="DW102" s="193"/>
      <c r="DX102" s="193"/>
      <c r="DY102" s="193"/>
      <c r="DZ102" s="193"/>
      <c r="EA102" s="193"/>
      <c r="EB102" s="193"/>
      <c r="EC102" s="193"/>
      <c r="ED102" s="193"/>
      <c r="EE102" s="193"/>
      <c r="EF102" s="193"/>
      <c r="EG102" s="193"/>
      <c r="EH102" s="193"/>
      <c r="EI102" s="193"/>
      <c r="EJ102" s="193"/>
    </row>
    <row r="103" spans="26:140">
      <c r="CI103" s="193"/>
      <c r="CJ103" s="193"/>
      <c r="CK103" s="193"/>
      <c r="CL103" s="193"/>
      <c r="CM103" s="193"/>
      <c r="CN103" s="193"/>
      <c r="CO103" s="193"/>
      <c r="CP103" s="193"/>
      <c r="CQ103" s="193"/>
      <c r="CR103" s="193"/>
      <c r="CS103" s="193"/>
      <c r="CT103" s="193"/>
      <c r="CU103" s="193"/>
      <c r="CV103" s="193"/>
      <c r="CW103" s="193"/>
      <c r="CX103" s="193"/>
      <c r="CY103" s="193"/>
      <c r="CZ103" s="193"/>
      <c r="DA103" s="193"/>
      <c r="DB103" s="193"/>
      <c r="DC103" s="193"/>
      <c r="DD103" s="193"/>
      <c r="DE103" s="193"/>
      <c r="DF103" s="193"/>
      <c r="DG103" s="193"/>
      <c r="DH103" s="193"/>
      <c r="DI103" s="193"/>
      <c r="DJ103" s="193"/>
      <c r="DK103" s="193"/>
      <c r="DL103" s="193"/>
      <c r="DM103" s="193"/>
      <c r="DN103" s="193"/>
      <c r="DO103" s="193"/>
      <c r="DP103" s="193"/>
      <c r="DQ103" s="193"/>
      <c r="DR103" s="193"/>
      <c r="DS103" s="193"/>
      <c r="DT103" s="193"/>
      <c r="DU103" s="193"/>
      <c r="DV103" s="193"/>
      <c r="DW103" s="193"/>
      <c r="DX103" s="193"/>
      <c r="DY103" s="193"/>
      <c r="DZ103" s="193"/>
      <c r="EA103" s="193"/>
      <c r="EB103" s="193"/>
      <c r="EC103" s="193"/>
      <c r="ED103" s="193"/>
      <c r="EE103" s="193"/>
      <c r="EF103" s="193"/>
      <c r="EG103" s="193"/>
      <c r="EH103" s="193"/>
      <c r="EI103" s="193"/>
      <c r="EJ103" s="193"/>
    </row>
    <row r="104" spans="26:140">
      <c r="CI104" s="193"/>
      <c r="CJ104" s="193"/>
      <c r="CK104" s="193"/>
      <c r="CL104" s="193"/>
      <c r="CM104" s="193"/>
      <c r="CN104" s="193"/>
      <c r="CO104" s="193"/>
      <c r="CP104" s="193"/>
      <c r="CQ104" s="193"/>
      <c r="CR104" s="193"/>
      <c r="CS104" s="193"/>
      <c r="CT104" s="193"/>
      <c r="CU104" s="193"/>
      <c r="CV104" s="193"/>
      <c r="CW104" s="193"/>
      <c r="CX104" s="193"/>
      <c r="CY104" s="193"/>
      <c r="CZ104" s="193"/>
      <c r="DA104" s="193"/>
      <c r="DB104" s="193"/>
      <c r="DC104" s="193"/>
      <c r="DD104" s="193"/>
      <c r="DE104" s="193"/>
      <c r="DF104" s="193"/>
      <c r="DG104" s="193"/>
      <c r="DH104" s="193"/>
      <c r="DI104" s="193"/>
      <c r="DJ104" s="193"/>
      <c r="DK104" s="193"/>
      <c r="DL104" s="193"/>
      <c r="DM104" s="193"/>
      <c r="DN104" s="193"/>
      <c r="DO104" s="193"/>
      <c r="DP104" s="193"/>
      <c r="DQ104" s="193"/>
      <c r="DR104" s="193"/>
      <c r="DS104" s="193"/>
      <c r="DT104" s="193"/>
      <c r="DU104" s="193"/>
      <c r="DV104" s="193"/>
      <c r="DW104" s="193"/>
      <c r="DX104" s="193"/>
      <c r="DY104" s="193"/>
      <c r="DZ104" s="193"/>
      <c r="EA104" s="193"/>
      <c r="EB104" s="193"/>
      <c r="EC104" s="193"/>
      <c r="ED104" s="193"/>
      <c r="EE104" s="193"/>
      <c r="EF104" s="193"/>
      <c r="EG104" s="193"/>
      <c r="EH104" s="193"/>
      <c r="EI104" s="193"/>
      <c r="EJ104" s="193"/>
    </row>
    <row r="105" spans="26:140">
      <c r="CI105" s="193"/>
      <c r="CJ105" s="193"/>
      <c r="CK105" s="193"/>
      <c r="CL105" s="193"/>
      <c r="CM105" s="193"/>
      <c r="CN105" s="193"/>
      <c r="CO105" s="193"/>
      <c r="CP105" s="193"/>
      <c r="CQ105" s="193"/>
      <c r="CR105" s="193"/>
      <c r="CS105" s="193"/>
      <c r="CT105" s="193"/>
      <c r="CU105" s="193"/>
      <c r="CV105" s="193"/>
      <c r="CW105" s="193"/>
      <c r="CX105" s="193"/>
      <c r="CY105" s="193"/>
      <c r="CZ105" s="193"/>
      <c r="DA105" s="193"/>
      <c r="DB105" s="193"/>
      <c r="DC105" s="193"/>
      <c r="DD105" s="193"/>
      <c r="DE105" s="193"/>
      <c r="DF105" s="193"/>
      <c r="DG105" s="193"/>
      <c r="DH105" s="193"/>
      <c r="DI105" s="193"/>
      <c r="DJ105" s="193"/>
      <c r="DK105" s="193"/>
      <c r="DL105" s="193"/>
      <c r="DM105" s="193"/>
      <c r="DN105" s="193"/>
      <c r="DO105" s="193"/>
      <c r="DP105" s="193"/>
      <c r="DQ105" s="193"/>
      <c r="DR105" s="193"/>
      <c r="DS105" s="193"/>
      <c r="DT105" s="193"/>
      <c r="DU105" s="193"/>
      <c r="DV105" s="193"/>
      <c r="DW105" s="193"/>
      <c r="DX105" s="193"/>
      <c r="DY105" s="193"/>
      <c r="DZ105" s="193"/>
      <c r="EA105" s="193"/>
      <c r="EB105" s="193"/>
      <c r="EC105" s="193"/>
      <c r="ED105" s="193"/>
      <c r="EE105" s="193"/>
      <c r="EF105" s="193"/>
      <c r="EG105" s="193"/>
      <c r="EH105" s="193"/>
      <c r="EI105" s="193"/>
      <c r="EJ105" s="193"/>
    </row>
    <row r="106" spans="26:140">
      <c r="Z106" s="193"/>
      <c r="AA106" s="193"/>
      <c r="AB106" s="193"/>
      <c r="AC106" s="193"/>
      <c r="AD106" s="193"/>
      <c r="AE106" s="193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193"/>
      <c r="AP106" s="193"/>
      <c r="AQ106" s="193"/>
      <c r="AR106" s="193"/>
      <c r="AS106" s="193"/>
      <c r="AT106" s="193"/>
      <c r="AU106" s="193"/>
      <c r="AV106" s="193"/>
      <c r="AW106" s="193"/>
      <c r="AX106" s="193"/>
      <c r="AY106" s="193"/>
      <c r="AZ106" s="193"/>
      <c r="BA106" s="193"/>
      <c r="BB106" s="193"/>
      <c r="BC106" s="193"/>
      <c r="BD106" s="193"/>
      <c r="BE106" s="193"/>
      <c r="BF106" s="193"/>
      <c r="BG106" s="193"/>
      <c r="BH106" s="193"/>
      <c r="BI106" s="193"/>
      <c r="BJ106" s="193"/>
      <c r="BK106" s="193"/>
      <c r="BL106" s="193"/>
      <c r="BM106" s="193"/>
      <c r="BN106" s="193"/>
      <c r="BO106" s="193"/>
      <c r="BP106" s="193"/>
      <c r="BQ106" s="193"/>
      <c r="BR106" s="193"/>
      <c r="BS106" s="193"/>
      <c r="BT106" s="193"/>
      <c r="BU106" s="193"/>
      <c r="BV106" s="193"/>
      <c r="BW106" s="193"/>
      <c r="BX106" s="193"/>
      <c r="BY106" s="193"/>
      <c r="BZ106" s="193"/>
      <c r="CA106" s="193"/>
      <c r="CB106" s="193"/>
      <c r="CC106" s="193"/>
      <c r="CD106" s="193"/>
      <c r="CE106" s="193"/>
      <c r="CF106" s="193"/>
      <c r="CG106" s="193"/>
      <c r="CH106" s="193"/>
      <c r="CI106" s="193"/>
      <c r="CJ106" s="193"/>
      <c r="CK106" s="193"/>
      <c r="CL106" s="193"/>
      <c r="CM106" s="193"/>
      <c r="CN106" s="193"/>
      <c r="CO106" s="193"/>
      <c r="CP106" s="193"/>
      <c r="CQ106" s="193"/>
      <c r="CR106" s="193"/>
      <c r="CS106" s="193"/>
      <c r="CT106" s="193"/>
      <c r="CU106" s="193"/>
      <c r="CV106" s="193"/>
      <c r="CW106" s="193"/>
      <c r="CX106" s="193"/>
      <c r="CY106" s="193"/>
      <c r="CZ106" s="193"/>
      <c r="DA106" s="193"/>
      <c r="DB106" s="193"/>
      <c r="DC106" s="193"/>
      <c r="DD106" s="193"/>
      <c r="DE106" s="193"/>
      <c r="DF106" s="193"/>
      <c r="DG106" s="193"/>
      <c r="DH106" s="193"/>
      <c r="DI106" s="193"/>
      <c r="DJ106" s="193"/>
      <c r="DK106" s="193"/>
      <c r="DL106" s="193"/>
      <c r="DM106" s="193"/>
      <c r="DN106" s="193"/>
      <c r="DO106" s="193"/>
      <c r="DP106" s="193"/>
      <c r="DQ106" s="193"/>
      <c r="DR106" s="193"/>
      <c r="DS106" s="193"/>
      <c r="DT106" s="193"/>
      <c r="DU106" s="193"/>
      <c r="DV106" s="193"/>
      <c r="DW106" s="193"/>
      <c r="DX106" s="193"/>
      <c r="DY106" s="193"/>
      <c r="DZ106" s="193"/>
      <c r="EA106" s="193"/>
      <c r="EB106" s="193"/>
      <c r="EC106" s="193"/>
      <c r="ED106" s="193"/>
      <c r="EE106" s="193"/>
      <c r="EF106" s="193"/>
      <c r="EG106" s="193"/>
      <c r="EH106" s="193"/>
      <c r="EI106" s="193"/>
      <c r="EJ106" s="193"/>
    </row>
    <row r="107" spans="26:140">
      <c r="Z107" s="193"/>
      <c r="AA107" s="193"/>
      <c r="AB107" s="193"/>
      <c r="AC107" s="193"/>
      <c r="AD107" s="193"/>
      <c r="AE107" s="193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193"/>
      <c r="AP107" s="193"/>
      <c r="AQ107" s="193"/>
      <c r="AR107" s="193"/>
      <c r="AS107" s="193"/>
      <c r="AT107" s="193"/>
      <c r="AU107" s="193"/>
      <c r="AV107" s="193"/>
      <c r="AW107" s="193"/>
      <c r="AX107" s="193"/>
      <c r="AY107" s="193"/>
      <c r="AZ107" s="193"/>
      <c r="BA107" s="193"/>
      <c r="BB107" s="193"/>
      <c r="BC107" s="193"/>
      <c r="BD107" s="193"/>
      <c r="BE107" s="193"/>
      <c r="BF107" s="193"/>
      <c r="BG107" s="193"/>
      <c r="BH107" s="193"/>
      <c r="BI107" s="193"/>
      <c r="BJ107" s="193"/>
      <c r="BK107" s="193"/>
      <c r="BL107" s="193"/>
      <c r="BM107" s="193"/>
      <c r="BN107" s="193"/>
      <c r="BO107" s="193"/>
      <c r="BP107" s="193"/>
      <c r="BQ107" s="193"/>
      <c r="BR107" s="193"/>
      <c r="BS107" s="193"/>
      <c r="BT107" s="193"/>
      <c r="BU107" s="193"/>
      <c r="BV107" s="193"/>
      <c r="BW107" s="193"/>
      <c r="BX107" s="193"/>
      <c r="BY107" s="193"/>
      <c r="BZ107" s="193"/>
      <c r="CA107" s="193"/>
      <c r="CB107" s="193"/>
      <c r="CC107" s="193"/>
      <c r="CD107" s="193"/>
      <c r="CE107" s="193"/>
      <c r="CF107" s="193"/>
      <c r="CG107" s="193"/>
      <c r="CH107" s="193"/>
      <c r="CI107" s="193"/>
      <c r="CJ107" s="193"/>
      <c r="CK107" s="193"/>
      <c r="CL107" s="193"/>
      <c r="CM107" s="193"/>
      <c r="CN107" s="193"/>
      <c r="CO107" s="193"/>
      <c r="CP107" s="193"/>
      <c r="CQ107" s="193"/>
      <c r="CR107" s="193"/>
      <c r="CS107" s="193"/>
      <c r="CT107" s="193"/>
      <c r="CU107" s="193"/>
      <c r="CV107" s="193"/>
      <c r="CW107" s="193"/>
      <c r="CX107" s="193"/>
      <c r="CY107" s="193"/>
      <c r="CZ107" s="193"/>
      <c r="DA107" s="193"/>
      <c r="DB107" s="193"/>
      <c r="DC107" s="193"/>
      <c r="DD107" s="193"/>
      <c r="DE107" s="193"/>
      <c r="DF107" s="193"/>
      <c r="DG107" s="193"/>
      <c r="DH107" s="193"/>
      <c r="DI107" s="193"/>
      <c r="DJ107" s="193"/>
      <c r="DK107" s="193"/>
      <c r="DL107" s="193"/>
      <c r="DM107" s="193"/>
      <c r="DN107" s="193"/>
      <c r="DO107" s="193"/>
      <c r="DP107" s="193"/>
      <c r="DQ107" s="193"/>
      <c r="DR107" s="193"/>
      <c r="DS107" s="193"/>
      <c r="DT107" s="193"/>
      <c r="DU107" s="193"/>
      <c r="DV107" s="193"/>
      <c r="DW107" s="193"/>
      <c r="DX107" s="193"/>
      <c r="DY107" s="193"/>
      <c r="DZ107" s="193"/>
      <c r="EA107" s="193"/>
      <c r="EB107" s="193"/>
      <c r="EC107" s="193"/>
      <c r="ED107" s="193"/>
      <c r="EE107" s="193"/>
      <c r="EF107" s="193"/>
      <c r="EG107" s="193"/>
      <c r="EH107" s="193"/>
      <c r="EI107" s="193"/>
      <c r="EJ107" s="193"/>
    </row>
    <row r="108" spans="26:140">
      <c r="Z108" s="193"/>
      <c r="AA108" s="193"/>
      <c r="AB108" s="193"/>
      <c r="AC108" s="193"/>
      <c r="AD108" s="193"/>
      <c r="AE108" s="193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193"/>
      <c r="AP108" s="193"/>
      <c r="AQ108" s="193"/>
      <c r="AR108" s="193"/>
      <c r="AS108" s="193"/>
      <c r="AT108" s="193"/>
      <c r="AU108" s="193"/>
      <c r="AV108" s="193"/>
      <c r="AW108" s="193"/>
      <c r="AX108" s="193"/>
      <c r="AY108" s="193"/>
      <c r="AZ108" s="193"/>
      <c r="BA108" s="193"/>
      <c r="BB108" s="193"/>
      <c r="BC108" s="193"/>
      <c r="BD108" s="193"/>
      <c r="BE108" s="193"/>
      <c r="BF108" s="193"/>
      <c r="BG108" s="193"/>
      <c r="BH108" s="193"/>
      <c r="BI108" s="193"/>
      <c r="BJ108" s="193"/>
      <c r="BK108" s="193"/>
      <c r="BL108" s="193"/>
      <c r="BM108" s="193"/>
      <c r="BN108" s="193"/>
      <c r="BO108" s="193"/>
      <c r="BP108" s="193"/>
      <c r="BQ108" s="193"/>
      <c r="BR108" s="193"/>
      <c r="BS108" s="193"/>
      <c r="BT108" s="193"/>
      <c r="BU108" s="193"/>
      <c r="BV108" s="193"/>
      <c r="BW108" s="193"/>
      <c r="BX108" s="193"/>
      <c r="BY108" s="193"/>
      <c r="BZ108" s="193"/>
      <c r="CA108" s="193"/>
      <c r="CB108" s="193"/>
      <c r="CC108" s="193"/>
      <c r="CD108" s="193"/>
      <c r="CE108" s="193"/>
      <c r="CF108" s="193"/>
      <c r="CG108" s="193"/>
      <c r="CH108" s="193"/>
      <c r="CI108" s="193"/>
      <c r="CJ108" s="193"/>
      <c r="CK108" s="193"/>
      <c r="CL108" s="193"/>
      <c r="CM108" s="193"/>
      <c r="CN108" s="193"/>
      <c r="CO108" s="193"/>
      <c r="CP108" s="193"/>
      <c r="CQ108" s="193"/>
      <c r="CR108" s="193"/>
      <c r="CS108" s="193"/>
      <c r="CT108" s="193"/>
      <c r="CU108" s="193"/>
      <c r="CV108" s="193"/>
      <c r="CW108" s="193"/>
      <c r="CX108" s="193"/>
      <c r="CY108" s="193"/>
      <c r="CZ108" s="193"/>
      <c r="DA108" s="193"/>
      <c r="DB108" s="193"/>
      <c r="DC108" s="193"/>
      <c r="DD108" s="193"/>
      <c r="DE108" s="193"/>
      <c r="DF108" s="193"/>
      <c r="DG108" s="193"/>
      <c r="DH108" s="193"/>
      <c r="DI108" s="193"/>
      <c r="DJ108" s="193"/>
      <c r="DK108" s="193"/>
      <c r="DL108" s="193"/>
      <c r="DM108" s="193"/>
      <c r="DN108" s="193"/>
      <c r="DO108" s="193"/>
      <c r="DP108" s="193"/>
      <c r="DQ108" s="193"/>
      <c r="DR108" s="193"/>
      <c r="DS108" s="193"/>
      <c r="DT108" s="193"/>
      <c r="DU108" s="193"/>
      <c r="DV108" s="193"/>
      <c r="DW108" s="193"/>
      <c r="DX108" s="193"/>
      <c r="DY108" s="193"/>
      <c r="DZ108" s="193"/>
      <c r="EA108" s="193"/>
      <c r="EB108" s="193"/>
      <c r="EC108" s="193"/>
      <c r="ED108" s="193"/>
      <c r="EE108" s="193"/>
      <c r="EF108" s="193"/>
      <c r="EG108" s="193"/>
      <c r="EH108" s="193"/>
      <c r="EI108" s="193"/>
      <c r="EJ108" s="193"/>
    </row>
    <row r="109" spans="26:140">
      <c r="Z109" s="193"/>
      <c r="AA109" s="193"/>
      <c r="AB109" s="193"/>
      <c r="AC109" s="193"/>
      <c r="AD109" s="193"/>
      <c r="AE109" s="193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193"/>
      <c r="AP109" s="193"/>
      <c r="AQ109" s="193"/>
      <c r="AR109" s="193"/>
      <c r="AS109" s="193"/>
      <c r="AT109" s="193"/>
      <c r="AU109" s="193"/>
      <c r="AV109" s="193"/>
      <c r="AW109" s="193"/>
      <c r="AX109" s="193"/>
      <c r="AY109" s="193"/>
      <c r="AZ109" s="193"/>
      <c r="BA109" s="193"/>
      <c r="BB109" s="193"/>
      <c r="BC109" s="193"/>
      <c r="BD109" s="193"/>
      <c r="BE109" s="193"/>
      <c r="BF109" s="193"/>
      <c r="BG109" s="193"/>
      <c r="BH109" s="193"/>
      <c r="BI109" s="193"/>
      <c r="BJ109" s="193"/>
      <c r="BK109" s="193"/>
      <c r="BL109" s="193"/>
      <c r="BM109" s="193"/>
      <c r="BN109" s="193"/>
      <c r="BO109" s="193"/>
      <c r="BP109" s="193"/>
      <c r="BQ109" s="193"/>
      <c r="BR109" s="193"/>
      <c r="BS109" s="193"/>
      <c r="BT109" s="193"/>
      <c r="BU109" s="193"/>
      <c r="BV109" s="193"/>
      <c r="BW109" s="193"/>
      <c r="BX109" s="193"/>
      <c r="BY109" s="193"/>
      <c r="BZ109" s="193"/>
      <c r="CA109" s="193"/>
      <c r="CB109" s="193"/>
      <c r="CC109" s="193"/>
      <c r="CD109" s="193"/>
      <c r="CE109" s="193"/>
      <c r="CF109" s="193"/>
      <c r="CG109" s="193"/>
      <c r="CH109" s="193"/>
      <c r="CI109" s="193"/>
      <c r="CJ109" s="193"/>
      <c r="CK109" s="193"/>
      <c r="CL109" s="193"/>
      <c r="CM109" s="193"/>
      <c r="CN109" s="193"/>
      <c r="CO109" s="193"/>
      <c r="CP109" s="193"/>
      <c r="CQ109" s="193"/>
      <c r="CR109" s="193"/>
      <c r="CS109" s="193"/>
      <c r="CT109" s="193"/>
      <c r="CU109" s="193"/>
      <c r="CV109" s="193"/>
      <c r="CW109" s="193"/>
      <c r="CX109" s="193"/>
      <c r="CY109" s="193"/>
      <c r="CZ109" s="193"/>
      <c r="DA109" s="193"/>
      <c r="DB109" s="193"/>
      <c r="DC109" s="193"/>
      <c r="DD109" s="193"/>
      <c r="DE109" s="193"/>
      <c r="DF109" s="193"/>
      <c r="DG109" s="193"/>
      <c r="DH109" s="193"/>
      <c r="DI109" s="193"/>
      <c r="DJ109" s="193"/>
      <c r="DK109" s="193"/>
      <c r="DL109" s="193"/>
      <c r="DM109" s="193"/>
      <c r="DN109" s="193"/>
      <c r="DO109" s="193"/>
      <c r="DP109" s="193"/>
      <c r="DQ109" s="193"/>
      <c r="DR109" s="193"/>
      <c r="DS109" s="193"/>
      <c r="DT109" s="193"/>
      <c r="DU109" s="193"/>
      <c r="DV109" s="193"/>
      <c r="DW109" s="193"/>
      <c r="DX109" s="193"/>
      <c r="DY109" s="193"/>
      <c r="DZ109" s="193"/>
      <c r="EA109" s="193"/>
      <c r="EB109" s="193"/>
      <c r="EC109" s="193"/>
      <c r="ED109" s="193"/>
      <c r="EE109" s="193"/>
      <c r="EF109" s="193"/>
      <c r="EG109" s="193"/>
      <c r="EH109" s="193"/>
      <c r="EI109" s="193"/>
      <c r="EJ109" s="193"/>
    </row>
    <row r="110" spans="26:140">
      <c r="Z110" s="193"/>
      <c r="AA110" s="193"/>
      <c r="AB110" s="193"/>
      <c r="AC110" s="193"/>
      <c r="AD110" s="193"/>
      <c r="AE110" s="193"/>
      <c r="AF110" s="193"/>
      <c r="AG110" s="193"/>
      <c r="AH110" s="193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3"/>
      <c r="AZ110" s="193"/>
      <c r="BA110" s="193"/>
      <c r="BB110" s="193"/>
      <c r="BC110" s="193"/>
      <c r="BD110" s="193"/>
      <c r="BE110" s="193"/>
      <c r="BF110" s="193"/>
      <c r="BG110" s="193"/>
      <c r="BH110" s="193"/>
      <c r="BI110" s="193"/>
      <c r="BJ110" s="193"/>
      <c r="BK110" s="193"/>
      <c r="BL110" s="193"/>
      <c r="BM110" s="193"/>
      <c r="BN110" s="193"/>
      <c r="BO110" s="193"/>
      <c r="BP110" s="193"/>
      <c r="BQ110" s="193"/>
      <c r="BR110" s="193"/>
      <c r="BS110" s="193"/>
      <c r="BT110" s="193"/>
      <c r="BU110" s="193"/>
      <c r="BV110" s="193"/>
      <c r="BW110" s="193"/>
      <c r="BX110" s="193"/>
      <c r="BY110" s="193"/>
      <c r="BZ110" s="193"/>
      <c r="CA110" s="193"/>
      <c r="CB110" s="193"/>
      <c r="CC110" s="193"/>
      <c r="CD110" s="193"/>
      <c r="CE110" s="193"/>
      <c r="CF110" s="193"/>
      <c r="CG110" s="193"/>
      <c r="CH110" s="193"/>
      <c r="CI110" s="193"/>
      <c r="CJ110" s="193"/>
      <c r="CK110" s="193"/>
      <c r="CL110" s="193"/>
      <c r="CM110" s="193"/>
      <c r="CN110" s="193"/>
      <c r="CO110" s="193"/>
      <c r="CP110" s="193"/>
      <c r="CQ110" s="193"/>
      <c r="CR110" s="193"/>
      <c r="CS110" s="193"/>
      <c r="CT110" s="193"/>
      <c r="CU110" s="193"/>
      <c r="CV110" s="193"/>
      <c r="CW110" s="193"/>
      <c r="CX110" s="193"/>
      <c r="CY110" s="193"/>
      <c r="CZ110" s="193"/>
      <c r="DA110" s="193"/>
      <c r="DB110" s="193"/>
      <c r="DC110" s="193"/>
      <c r="DD110" s="193"/>
      <c r="DE110" s="193"/>
      <c r="DF110" s="193"/>
      <c r="DG110" s="193"/>
      <c r="DH110" s="193"/>
      <c r="DI110" s="193"/>
      <c r="DJ110" s="193"/>
      <c r="DK110" s="193"/>
      <c r="DL110" s="193"/>
      <c r="DM110" s="193"/>
      <c r="DN110" s="193"/>
      <c r="DO110" s="193"/>
      <c r="DP110" s="193"/>
      <c r="DQ110" s="193"/>
      <c r="DR110" s="193"/>
      <c r="DS110" s="193"/>
      <c r="DT110" s="193"/>
      <c r="DU110" s="193"/>
      <c r="DV110" s="193"/>
      <c r="DW110" s="193"/>
      <c r="DX110" s="193"/>
      <c r="DY110" s="193"/>
      <c r="DZ110" s="193"/>
      <c r="EA110" s="193"/>
      <c r="EB110" s="193"/>
      <c r="EC110" s="193"/>
      <c r="ED110" s="193"/>
      <c r="EE110" s="193"/>
      <c r="EF110" s="193"/>
      <c r="EG110" s="193"/>
      <c r="EH110" s="193"/>
      <c r="EI110" s="193"/>
      <c r="EJ110" s="193"/>
    </row>
    <row r="111" spans="26:140">
      <c r="Z111" s="193"/>
      <c r="AA111" s="193"/>
      <c r="AB111" s="193"/>
      <c r="AC111" s="193"/>
      <c r="AD111" s="193"/>
      <c r="AE111" s="193"/>
      <c r="AF111" s="193"/>
      <c r="AG111" s="193"/>
      <c r="AH111" s="193"/>
      <c r="AI111" s="193"/>
      <c r="AJ111" s="193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3"/>
      <c r="AZ111" s="193"/>
      <c r="BA111" s="193"/>
      <c r="BB111" s="193"/>
      <c r="BC111" s="193"/>
      <c r="BD111" s="193"/>
      <c r="BE111" s="193"/>
      <c r="BF111" s="193"/>
      <c r="BG111" s="193"/>
      <c r="BH111" s="193"/>
      <c r="BI111" s="193"/>
      <c r="BJ111" s="193"/>
      <c r="BK111" s="193"/>
      <c r="BL111" s="193"/>
      <c r="BM111" s="193"/>
      <c r="BN111" s="193"/>
      <c r="BO111" s="193"/>
      <c r="BP111" s="193"/>
      <c r="BQ111" s="193"/>
      <c r="BR111" s="193"/>
      <c r="BS111" s="193"/>
      <c r="BT111" s="193"/>
      <c r="BU111" s="193"/>
      <c r="BV111" s="193"/>
      <c r="BW111" s="193"/>
      <c r="BX111" s="193"/>
      <c r="BY111" s="193"/>
      <c r="BZ111" s="193"/>
      <c r="CA111" s="193"/>
      <c r="CB111" s="193"/>
      <c r="CC111" s="193"/>
      <c r="CD111" s="193"/>
      <c r="CE111" s="193"/>
      <c r="CF111" s="193"/>
      <c r="CG111" s="193"/>
      <c r="CH111" s="193"/>
      <c r="CI111" s="193"/>
      <c r="CJ111" s="193"/>
      <c r="CK111" s="193"/>
      <c r="CL111" s="193"/>
      <c r="CM111" s="193"/>
      <c r="CN111" s="193"/>
      <c r="CO111" s="193"/>
      <c r="CP111" s="193"/>
      <c r="CQ111" s="193"/>
      <c r="CR111" s="193"/>
      <c r="CS111" s="193"/>
      <c r="CT111" s="193"/>
      <c r="CU111" s="193"/>
      <c r="CV111" s="193"/>
      <c r="CW111" s="193"/>
      <c r="CX111" s="193"/>
      <c r="CY111" s="193"/>
      <c r="CZ111" s="193"/>
      <c r="DA111" s="193"/>
      <c r="DB111" s="193"/>
      <c r="DC111" s="193"/>
      <c r="DD111" s="193"/>
      <c r="DE111" s="193"/>
      <c r="DF111" s="193"/>
      <c r="DG111" s="193"/>
      <c r="DH111" s="193"/>
      <c r="DI111" s="193"/>
      <c r="DJ111" s="193"/>
      <c r="DK111" s="193"/>
      <c r="DL111" s="193"/>
      <c r="DM111" s="193"/>
      <c r="DN111" s="193"/>
      <c r="DO111" s="193"/>
      <c r="DP111" s="193"/>
      <c r="DQ111" s="193"/>
      <c r="DR111" s="193"/>
      <c r="DS111" s="193"/>
      <c r="DT111" s="193"/>
      <c r="DU111" s="193"/>
      <c r="DV111" s="193"/>
      <c r="DW111" s="193"/>
      <c r="DX111" s="193"/>
      <c r="DY111" s="193"/>
      <c r="DZ111" s="193"/>
      <c r="EA111" s="193"/>
      <c r="EB111" s="193"/>
      <c r="EC111" s="193"/>
      <c r="ED111" s="193"/>
      <c r="EE111" s="193"/>
      <c r="EF111" s="193"/>
      <c r="EG111" s="193"/>
      <c r="EH111" s="193"/>
      <c r="EI111" s="193"/>
      <c r="EJ111" s="193"/>
    </row>
    <row r="112" spans="26:140">
      <c r="Z112" s="193"/>
      <c r="AA112" s="193"/>
      <c r="AB112" s="193"/>
      <c r="AC112" s="193"/>
      <c r="AD112" s="193"/>
      <c r="AE112" s="193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3"/>
      <c r="AZ112" s="193"/>
      <c r="BA112" s="193"/>
      <c r="BB112" s="193"/>
      <c r="BC112" s="193"/>
      <c r="BD112" s="193"/>
      <c r="BE112" s="193"/>
      <c r="BF112" s="193"/>
      <c r="BG112" s="193"/>
      <c r="BH112" s="193"/>
      <c r="BI112" s="193"/>
      <c r="BJ112" s="193"/>
      <c r="BK112" s="193"/>
      <c r="BL112" s="193"/>
      <c r="BM112" s="193"/>
      <c r="BN112" s="193"/>
      <c r="BO112" s="193"/>
      <c r="BP112" s="193"/>
      <c r="BQ112" s="193"/>
      <c r="BR112" s="193"/>
      <c r="BS112" s="193"/>
      <c r="BT112" s="193"/>
      <c r="BU112" s="193"/>
      <c r="BV112" s="193"/>
      <c r="BW112" s="193"/>
      <c r="BX112" s="193"/>
      <c r="BY112" s="193"/>
      <c r="BZ112" s="193"/>
      <c r="CA112" s="193"/>
      <c r="CB112" s="193"/>
      <c r="CC112" s="193"/>
      <c r="CD112" s="193"/>
      <c r="CE112" s="193"/>
      <c r="CF112" s="193"/>
      <c r="CG112" s="193"/>
      <c r="CH112" s="193"/>
      <c r="CI112" s="193"/>
      <c r="CJ112" s="193"/>
      <c r="CK112" s="193"/>
      <c r="CL112" s="193"/>
      <c r="CM112" s="193"/>
      <c r="CN112" s="193"/>
      <c r="CO112" s="193"/>
      <c r="CP112" s="193"/>
      <c r="CQ112" s="193"/>
      <c r="CR112" s="193"/>
      <c r="CS112" s="193"/>
      <c r="CT112" s="193"/>
      <c r="CU112" s="193"/>
      <c r="CV112" s="193"/>
      <c r="CW112" s="193"/>
      <c r="CX112" s="193"/>
      <c r="CY112" s="193"/>
      <c r="CZ112" s="193"/>
      <c r="DA112" s="193"/>
      <c r="DB112" s="193"/>
      <c r="DC112" s="193"/>
      <c r="DD112" s="193"/>
      <c r="DE112" s="193"/>
      <c r="DF112" s="193"/>
      <c r="DG112" s="193"/>
      <c r="DH112" s="193"/>
      <c r="DI112" s="193"/>
      <c r="DJ112" s="193"/>
      <c r="DK112" s="193"/>
      <c r="DL112" s="193"/>
      <c r="DM112" s="193"/>
      <c r="DN112" s="193"/>
      <c r="DO112" s="193"/>
      <c r="DP112" s="193"/>
      <c r="DQ112" s="193"/>
      <c r="DR112" s="193"/>
      <c r="DS112" s="193"/>
      <c r="DT112" s="193"/>
      <c r="DU112" s="193"/>
      <c r="DV112" s="193"/>
      <c r="DW112" s="193"/>
      <c r="DX112" s="193"/>
      <c r="DY112" s="193"/>
      <c r="DZ112" s="193"/>
      <c r="EA112" s="193"/>
      <c r="EB112" s="193"/>
      <c r="EC112" s="193"/>
      <c r="ED112" s="193"/>
      <c r="EE112" s="193"/>
      <c r="EF112" s="193"/>
      <c r="EG112" s="193"/>
      <c r="EH112" s="193"/>
      <c r="EI112" s="193"/>
      <c r="EJ112" s="193"/>
    </row>
    <row r="113" spans="26:140"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3"/>
      <c r="BP113" s="193"/>
      <c r="BQ113" s="193"/>
      <c r="BR113" s="193"/>
      <c r="BS113" s="193"/>
      <c r="BT113" s="193"/>
      <c r="BU113" s="193"/>
      <c r="BV113" s="193"/>
      <c r="BW113" s="193"/>
      <c r="BX113" s="193"/>
      <c r="BY113" s="193"/>
      <c r="BZ113" s="193"/>
      <c r="CA113" s="193"/>
      <c r="CB113" s="193"/>
      <c r="CC113" s="193"/>
      <c r="CD113" s="193"/>
      <c r="CE113" s="193"/>
      <c r="CF113" s="193"/>
      <c r="CG113" s="193"/>
      <c r="CH113" s="193"/>
      <c r="CI113" s="193"/>
      <c r="CJ113" s="193"/>
      <c r="CK113" s="193"/>
      <c r="CL113" s="193"/>
      <c r="CM113" s="193"/>
      <c r="CN113" s="193"/>
      <c r="CO113" s="193"/>
      <c r="CP113" s="193"/>
      <c r="CQ113" s="193"/>
      <c r="CR113" s="193"/>
      <c r="CS113" s="193"/>
      <c r="CT113" s="193"/>
      <c r="CU113" s="193"/>
      <c r="CV113" s="193"/>
      <c r="CW113" s="193"/>
      <c r="CX113" s="193"/>
      <c r="CY113" s="193"/>
      <c r="CZ113" s="193"/>
      <c r="DA113" s="193"/>
      <c r="DB113" s="193"/>
      <c r="DC113" s="193"/>
      <c r="DD113" s="193"/>
      <c r="DE113" s="193"/>
      <c r="DF113" s="193"/>
      <c r="DG113" s="193"/>
      <c r="DH113" s="193"/>
      <c r="DI113" s="193"/>
      <c r="DJ113" s="193"/>
      <c r="DK113" s="193"/>
      <c r="DL113" s="193"/>
      <c r="DM113" s="193"/>
      <c r="DN113" s="193"/>
      <c r="DO113" s="193"/>
      <c r="DP113" s="193"/>
      <c r="DQ113" s="193"/>
      <c r="DR113" s="193"/>
      <c r="DS113" s="193"/>
      <c r="DT113" s="193"/>
      <c r="DU113" s="193"/>
      <c r="DV113" s="193"/>
      <c r="DW113" s="193"/>
      <c r="DX113" s="193"/>
      <c r="DY113" s="193"/>
      <c r="DZ113" s="193"/>
      <c r="EA113" s="193"/>
      <c r="EB113" s="193"/>
      <c r="EC113" s="193"/>
      <c r="ED113" s="193"/>
      <c r="EE113" s="193"/>
      <c r="EF113" s="193"/>
      <c r="EG113" s="193"/>
      <c r="EH113" s="193"/>
      <c r="EI113" s="193"/>
      <c r="EJ113" s="193"/>
    </row>
    <row r="114" spans="26:140"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  <c r="BJ114" s="193"/>
      <c r="BK114" s="193"/>
      <c r="BL114" s="193"/>
      <c r="BM114" s="193"/>
      <c r="BN114" s="193"/>
      <c r="BO114" s="193"/>
      <c r="BP114" s="193"/>
      <c r="BQ114" s="193"/>
      <c r="BR114" s="193"/>
      <c r="BS114" s="193"/>
      <c r="BT114" s="193"/>
      <c r="BU114" s="193"/>
      <c r="BV114" s="193"/>
      <c r="BW114" s="193"/>
      <c r="BX114" s="193"/>
      <c r="BY114" s="193"/>
      <c r="BZ114" s="193"/>
      <c r="CA114" s="193"/>
      <c r="CB114" s="193"/>
      <c r="CC114" s="193"/>
      <c r="CD114" s="193"/>
      <c r="CE114" s="193"/>
      <c r="CF114" s="193"/>
      <c r="CG114" s="193"/>
      <c r="CH114" s="193"/>
      <c r="CI114" s="193"/>
      <c r="CJ114" s="193"/>
      <c r="CK114" s="193"/>
      <c r="CL114" s="193"/>
      <c r="CM114" s="193"/>
      <c r="CN114" s="193"/>
      <c r="CO114" s="193"/>
      <c r="CP114" s="193"/>
      <c r="CQ114" s="193"/>
      <c r="CR114" s="193"/>
      <c r="CS114" s="193"/>
      <c r="CT114" s="193"/>
      <c r="CU114" s="193"/>
      <c r="CV114" s="193"/>
      <c r="CW114" s="193"/>
      <c r="CX114" s="193"/>
      <c r="CY114" s="193"/>
      <c r="CZ114" s="193"/>
      <c r="DA114" s="193"/>
      <c r="DB114" s="193"/>
      <c r="DC114" s="193"/>
      <c r="DD114" s="193"/>
      <c r="DE114" s="193"/>
      <c r="DF114" s="193"/>
      <c r="DG114" s="193"/>
      <c r="DH114" s="193"/>
      <c r="DI114" s="193"/>
      <c r="DJ114" s="193"/>
      <c r="DK114" s="193"/>
      <c r="DL114" s="193"/>
      <c r="DM114" s="193"/>
      <c r="DN114" s="193"/>
      <c r="DO114" s="193"/>
      <c r="DP114" s="193"/>
      <c r="DQ114" s="193"/>
      <c r="DR114" s="193"/>
      <c r="DS114" s="193"/>
      <c r="DT114" s="193"/>
      <c r="DU114" s="193"/>
      <c r="DV114" s="193"/>
      <c r="DW114" s="193"/>
      <c r="DX114" s="193"/>
      <c r="DY114" s="193"/>
      <c r="DZ114" s="193"/>
      <c r="EA114" s="193"/>
      <c r="EB114" s="193"/>
      <c r="EC114" s="193"/>
      <c r="ED114" s="193"/>
      <c r="EE114" s="193"/>
      <c r="EF114" s="193"/>
      <c r="EG114" s="193"/>
      <c r="EH114" s="193"/>
      <c r="EI114" s="193"/>
      <c r="EJ114" s="193"/>
    </row>
    <row r="115" spans="26:140"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  <c r="BJ115" s="193"/>
      <c r="BK115" s="193"/>
      <c r="BL115" s="193"/>
      <c r="BM115" s="193"/>
      <c r="BN115" s="193"/>
      <c r="BO115" s="193"/>
      <c r="BP115" s="193"/>
      <c r="BQ115" s="193"/>
      <c r="BR115" s="193"/>
      <c r="BS115" s="193"/>
      <c r="BT115" s="193"/>
      <c r="BU115" s="193"/>
      <c r="BV115" s="193"/>
      <c r="BW115" s="193"/>
      <c r="BX115" s="193"/>
      <c r="BY115" s="193"/>
      <c r="BZ115" s="193"/>
      <c r="CA115" s="193"/>
      <c r="CB115" s="193"/>
      <c r="CC115" s="193"/>
      <c r="CD115" s="193"/>
      <c r="CE115" s="193"/>
      <c r="CF115" s="193"/>
      <c r="CG115" s="193"/>
      <c r="CH115" s="193"/>
      <c r="CI115" s="193"/>
      <c r="CJ115" s="193"/>
      <c r="CK115" s="193"/>
      <c r="CL115" s="193"/>
      <c r="CM115" s="193"/>
      <c r="CN115" s="193"/>
      <c r="CO115" s="193"/>
      <c r="CP115" s="193"/>
      <c r="CQ115" s="193"/>
      <c r="CR115" s="193"/>
      <c r="CS115" s="193"/>
      <c r="CT115" s="193"/>
      <c r="CU115" s="193"/>
      <c r="CV115" s="193"/>
      <c r="CW115" s="193"/>
      <c r="CX115" s="193"/>
      <c r="CY115" s="193"/>
      <c r="CZ115" s="193"/>
      <c r="DA115" s="193"/>
      <c r="DB115" s="193"/>
      <c r="DC115" s="193"/>
      <c r="DD115" s="193"/>
      <c r="DE115" s="193"/>
      <c r="DF115" s="193"/>
      <c r="DG115" s="193"/>
      <c r="DH115" s="193"/>
      <c r="DI115" s="193"/>
      <c r="DJ115" s="193"/>
      <c r="DK115" s="193"/>
      <c r="DL115" s="193"/>
      <c r="DM115" s="193"/>
      <c r="DN115" s="193"/>
      <c r="DO115" s="193"/>
      <c r="DP115" s="193"/>
      <c r="DQ115" s="193"/>
      <c r="DR115" s="193"/>
      <c r="DS115" s="193"/>
      <c r="DT115" s="193"/>
      <c r="DU115" s="193"/>
      <c r="DV115" s="193"/>
      <c r="DW115" s="193"/>
      <c r="DX115" s="193"/>
      <c r="DY115" s="193"/>
      <c r="DZ115" s="193"/>
      <c r="EA115" s="193"/>
      <c r="EB115" s="193"/>
      <c r="EC115" s="193"/>
      <c r="ED115" s="193"/>
      <c r="EE115" s="193"/>
      <c r="EF115" s="193"/>
      <c r="EG115" s="193"/>
      <c r="EH115" s="193"/>
      <c r="EI115" s="193"/>
      <c r="EJ115" s="193"/>
    </row>
    <row r="116" spans="26:140"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  <c r="BJ116" s="193"/>
      <c r="BK116" s="193"/>
      <c r="BL116" s="193"/>
      <c r="BM116" s="193"/>
      <c r="BN116" s="193"/>
      <c r="BO116" s="193"/>
      <c r="BP116" s="193"/>
      <c r="BQ116" s="193"/>
      <c r="BR116" s="193"/>
      <c r="BS116" s="193"/>
      <c r="BT116" s="193"/>
      <c r="BU116" s="193"/>
      <c r="BV116" s="193"/>
      <c r="BW116" s="193"/>
      <c r="BX116" s="193"/>
      <c r="BY116" s="193"/>
      <c r="BZ116" s="193"/>
      <c r="CA116" s="193"/>
      <c r="CB116" s="193"/>
      <c r="CC116" s="193"/>
      <c r="CD116" s="193"/>
      <c r="CE116" s="193"/>
      <c r="CF116" s="193"/>
      <c r="CG116" s="193"/>
      <c r="CH116" s="193"/>
      <c r="CI116" s="193"/>
      <c r="CJ116" s="193"/>
      <c r="CK116" s="193"/>
      <c r="CL116" s="193"/>
      <c r="CM116" s="193"/>
      <c r="CN116" s="193"/>
      <c r="CO116" s="193"/>
      <c r="CP116" s="193"/>
      <c r="CQ116" s="193"/>
      <c r="CR116" s="193"/>
      <c r="CS116" s="193"/>
      <c r="CT116" s="193"/>
      <c r="CU116" s="193"/>
      <c r="CV116" s="193"/>
      <c r="CW116" s="193"/>
      <c r="CX116" s="193"/>
      <c r="CY116" s="193"/>
      <c r="CZ116" s="193"/>
      <c r="DA116" s="193"/>
      <c r="DB116" s="193"/>
      <c r="DC116" s="193"/>
      <c r="DD116" s="193"/>
      <c r="DE116" s="193"/>
      <c r="DF116" s="193"/>
      <c r="DG116" s="193"/>
      <c r="DH116" s="193"/>
      <c r="DI116" s="193"/>
      <c r="DJ116" s="193"/>
      <c r="DK116" s="193"/>
      <c r="DL116" s="193"/>
      <c r="DM116" s="193"/>
      <c r="DN116" s="193"/>
      <c r="DO116" s="193"/>
      <c r="DP116" s="193"/>
      <c r="DQ116" s="193"/>
      <c r="DR116" s="193"/>
      <c r="DS116" s="193"/>
      <c r="DT116" s="193"/>
      <c r="DU116" s="193"/>
      <c r="DV116" s="193"/>
      <c r="DW116" s="193"/>
      <c r="DX116" s="193"/>
      <c r="DY116" s="193"/>
      <c r="DZ116" s="193"/>
      <c r="EA116" s="193"/>
      <c r="EB116" s="193"/>
      <c r="EC116" s="193"/>
      <c r="ED116" s="193"/>
      <c r="EE116" s="193"/>
      <c r="EF116" s="193"/>
      <c r="EG116" s="193"/>
      <c r="EH116" s="193"/>
      <c r="EI116" s="193"/>
      <c r="EJ116" s="193"/>
    </row>
    <row r="117" spans="26:140"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  <c r="BJ117" s="193"/>
      <c r="BK117" s="193"/>
      <c r="BL117" s="193"/>
      <c r="BM117" s="193"/>
      <c r="BN117" s="193"/>
      <c r="BO117" s="193"/>
      <c r="BP117" s="193"/>
      <c r="BQ117" s="193"/>
      <c r="BR117" s="193"/>
      <c r="BS117" s="193"/>
      <c r="BT117" s="193"/>
      <c r="BU117" s="193"/>
      <c r="BV117" s="193"/>
      <c r="BW117" s="193"/>
      <c r="BX117" s="193"/>
      <c r="BY117" s="193"/>
      <c r="BZ117" s="193"/>
      <c r="CA117" s="193"/>
      <c r="CB117" s="193"/>
      <c r="CC117" s="193"/>
      <c r="CD117" s="193"/>
      <c r="CE117" s="193"/>
      <c r="CF117" s="193"/>
      <c r="CG117" s="193"/>
      <c r="CH117" s="193"/>
      <c r="CI117" s="193"/>
      <c r="CJ117" s="193"/>
      <c r="CK117" s="193"/>
      <c r="CL117" s="193"/>
      <c r="CM117" s="193"/>
      <c r="CN117" s="193"/>
      <c r="CO117" s="193"/>
      <c r="CP117" s="193"/>
      <c r="CQ117" s="193"/>
      <c r="CR117" s="193"/>
      <c r="CS117" s="193"/>
      <c r="CT117" s="193"/>
      <c r="CU117" s="193"/>
      <c r="CV117" s="193"/>
      <c r="CW117" s="193"/>
      <c r="CX117" s="193"/>
      <c r="CY117" s="193"/>
      <c r="CZ117" s="193"/>
      <c r="DA117" s="193"/>
      <c r="DB117" s="193"/>
      <c r="DC117" s="193"/>
      <c r="DD117" s="193"/>
      <c r="DE117" s="193"/>
      <c r="DF117" s="193"/>
      <c r="DG117" s="193"/>
      <c r="DH117" s="193"/>
      <c r="DI117" s="193"/>
      <c r="DJ117" s="193"/>
      <c r="DK117" s="193"/>
      <c r="DL117" s="193"/>
      <c r="DM117" s="193"/>
      <c r="DN117" s="193"/>
      <c r="DO117" s="193"/>
      <c r="DP117" s="193"/>
      <c r="DQ117" s="193"/>
      <c r="DR117" s="193"/>
      <c r="DS117" s="193"/>
      <c r="DT117" s="193"/>
      <c r="DU117" s="193"/>
      <c r="DV117" s="193"/>
      <c r="DW117" s="193"/>
      <c r="DX117" s="193"/>
      <c r="DY117" s="193"/>
      <c r="DZ117" s="193"/>
      <c r="EA117" s="193"/>
      <c r="EB117" s="193"/>
      <c r="EC117" s="193"/>
      <c r="ED117" s="193"/>
      <c r="EE117" s="193"/>
      <c r="EF117" s="193"/>
      <c r="EG117" s="193"/>
      <c r="EH117" s="193"/>
      <c r="EI117" s="193"/>
      <c r="EJ117" s="193"/>
    </row>
    <row r="118" spans="26:140"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  <c r="BJ118" s="193"/>
      <c r="BK118" s="193"/>
      <c r="BL118" s="193"/>
      <c r="BM118" s="193"/>
      <c r="BN118" s="193"/>
      <c r="BO118" s="193"/>
      <c r="BP118" s="193"/>
      <c r="BQ118" s="193"/>
      <c r="BR118" s="193"/>
      <c r="BS118" s="193"/>
      <c r="BT118" s="193"/>
      <c r="BU118" s="193"/>
      <c r="BV118" s="193"/>
      <c r="BW118" s="193"/>
      <c r="BX118" s="193"/>
      <c r="BY118" s="193"/>
      <c r="BZ118" s="193"/>
      <c r="CA118" s="193"/>
      <c r="CB118" s="193"/>
      <c r="CC118" s="193"/>
      <c r="CD118" s="193"/>
      <c r="CE118" s="193"/>
      <c r="CF118" s="193"/>
      <c r="CG118" s="193"/>
      <c r="CH118" s="193"/>
      <c r="CI118" s="193"/>
      <c r="CJ118" s="193"/>
      <c r="CK118" s="193"/>
      <c r="CL118" s="193"/>
      <c r="CM118" s="193"/>
      <c r="CN118" s="193"/>
      <c r="CO118" s="193"/>
      <c r="CP118" s="193"/>
      <c r="CQ118" s="193"/>
      <c r="CR118" s="193"/>
      <c r="CS118" s="193"/>
      <c r="CT118" s="193"/>
      <c r="CU118" s="193"/>
      <c r="CV118" s="193"/>
      <c r="CW118" s="193"/>
      <c r="CX118" s="193"/>
      <c r="CY118" s="193"/>
      <c r="CZ118" s="193"/>
      <c r="DA118" s="193"/>
      <c r="DB118" s="193"/>
      <c r="DC118" s="193"/>
      <c r="DD118" s="193"/>
      <c r="DE118" s="193"/>
      <c r="DF118" s="193"/>
      <c r="DG118" s="193"/>
      <c r="DH118" s="193"/>
      <c r="DI118" s="193"/>
      <c r="DJ118" s="193"/>
      <c r="DK118" s="193"/>
      <c r="DL118" s="193"/>
      <c r="DM118" s="193"/>
      <c r="DN118" s="193"/>
      <c r="DO118" s="193"/>
      <c r="DP118" s="193"/>
      <c r="DQ118" s="193"/>
      <c r="DR118" s="193"/>
      <c r="DS118" s="193"/>
      <c r="DT118" s="193"/>
      <c r="DU118" s="193"/>
      <c r="DV118" s="193"/>
      <c r="DW118" s="193"/>
      <c r="DX118" s="193"/>
      <c r="DY118" s="193"/>
      <c r="DZ118" s="193"/>
      <c r="EA118" s="193"/>
      <c r="EB118" s="193"/>
      <c r="EC118" s="193"/>
      <c r="ED118" s="193"/>
      <c r="EE118" s="193"/>
      <c r="EF118" s="193"/>
      <c r="EG118" s="193"/>
      <c r="EH118" s="193"/>
      <c r="EI118" s="193"/>
      <c r="EJ118" s="193"/>
    </row>
    <row r="119" spans="26:140"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  <c r="BJ119" s="193"/>
      <c r="BK119" s="193"/>
      <c r="BL119" s="193"/>
      <c r="BM119" s="193"/>
      <c r="BN119" s="193"/>
      <c r="BO119" s="193"/>
      <c r="BP119" s="193"/>
      <c r="BQ119" s="193"/>
      <c r="BR119" s="193"/>
      <c r="BS119" s="193"/>
      <c r="BT119" s="193"/>
      <c r="BU119" s="193"/>
      <c r="BV119" s="193"/>
      <c r="BW119" s="193"/>
      <c r="BX119" s="193"/>
      <c r="BY119" s="193"/>
      <c r="BZ119" s="193"/>
      <c r="CA119" s="193"/>
      <c r="CB119" s="193"/>
      <c r="CC119" s="193"/>
      <c r="CD119" s="193"/>
      <c r="CE119" s="193"/>
      <c r="CF119" s="193"/>
      <c r="CG119" s="193"/>
      <c r="CH119" s="193"/>
      <c r="CI119" s="193"/>
      <c r="CJ119" s="193"/>
      <c r="CK119" s="193"/>
      <c r="CL119" s="193"/>
      <c r="CM119" s="193"/>
      <c r="CN119" s="193"/>
      <c r="CO119" s="193"/>
      <c r="CP119" s="193"/>
      <c r="CQ119" s="193"/>
      <c r="CR119" s="193"/>
      <c r="CS119" s="193"/>
      <c r="CT119" s="193"/>
      <c r="CU119" s="193"/>
      <c r="CV119" s="193"/>
      <c r="CW119" s="193"/>
      <c r="CX119" s="193"/>
      <c r="CY119" s="193"/>
      <c r="CZ119" s="193"/>
      <c r="DA119" s="193"/>
      <c r="DB119" s="193"/>
      <c r="DC119" s="193"/>
      <c r="DD119" s="193"/>
      <c r="DE119" s="193"/>
      <c r="DF119" s="193"/>
      <c r="DG119" s="193"/>
      <c r="DH119" s="193"/>
      <c r="DI119" s="193"/>
      <c r="DJ119" s="193"/>
      <c r="DK119" s="193"/>
      <c r="DL119" s="193"/>
      <c r="DM119" s="193"/>
      <c r="DN119" s="193"/>
      <c r="DO119" s="193"/>
      <c r="DP119" s="193"/>
      <c r="DQ119" s="193"/>
      <c r="DR119" s="193"/>
      <c r="DS119" s="193"/>
      <c r="DT119" s="193"/>
      <c r="DU119" s="193"/>
      <c r="DV119" s="193"/>
      <c r="DW119" s="193"/>
      <c r="DX119" s="193"/>
      <c r="DY119" s="193"/>
      <c r="DZ119" s="193"/>
      <c r="EA119" s="193"/>
      <c r="EB119" s="193"/>
      <c r="EC119" s="193"/>
      <c r="ED119" s="193"/>
      <c r="EE119" s="193"/>
      <c r="EF119" s="193"/>
      <c r="EG119" s="193"/>
      <c r="EH119" s="193"/>
      <c r="EI119" s="193"/>
      <c r="EJ119" s="193"/>
    </row>
    <row r="120" spans="26:140"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  <c r="BJ120" s="193"/>
      <c r="BK120" s="193"/>
      <c r="BL120" s="193"/>
      <c r="BM120" s="193"/>
      <c r="BN120" s="193"/>
      <c r="BO120" s="193"/>
      <c r="BP120" s="193"/>
      <c r="BQ120" s="193"/>
      <c r="BR120" s="193"/>
      <c r="BS120" s="193"/>
      <c r="BT120" s="193"/>
      <c r="BU120" s="193"/>
      <c r="BV120" s="193"/>
      <c r="BW120" s="193"/>
      <c r="BX120" s="193"/>
      <c r="BY120" s="193"/>
      <c r="BZ120" s="193"/>
      <c r="CA120" s="193"/>
      <c r="CB120" s="193"/>
      <c r="CC120" s="193"/>
      <c r="CD120" s="193"/>
      <c r="CE120" s="193"/>
      <c r="CF120" s="193"/>
      <c r="CG120" s="193"/>
      <c r="CH120" s="193"/>
      <c r="CI120" s="193"/>
      <c r="CJ120" s="193"/>
      <c r="CK120" s="193"/>
      <c r="CL120" s="193"/>
      <c r="CM120" s="193"/>
      <c r="CN120" s="193"/>
      <c r="CO120" s="193"/>
      <c r="CP120" s="193"/>
      <c r="CQ120" s="193"/>
      <c r="CR120" s="193"/>
      <c r="CS120" s="193"/>
      <c r="CT120" s="193"/>
      <c r="CU120" s="193"/>
      <c r="CV120" s="193"/>
      <c r="CW120" s="193"/>
      <c r="CX120" s="193"/>
      <c r="CY120" s="193"/>
      <c r="CZ120" s="193"/>
      <c r="DA120" s="193"/>
      <c r="DB120" s="193"/>
      <c r="DC120" s="193"/>
      <c r="DD120" s="193"/>
      <c r="DE120" s="193"/>
      <c r="DF120" s="193"/>
      <c r="DG120" s="193"/>
      <c r="DH120" s="193"/>
      <c r="DI120" s="193"/>
      <c r="DJ120" s="193"/>
      <c r="DK120" s="193"/>
      <c r="DL120" s="193"/>
      <c r="DM120" s="193"/>
      <c r="DN120" s="193"/>
      <c r="DO120" s="193"/>
      <c r="DP120" s="193"/>
      <c r="DQ120" s="193"/>
      <c r="DR120" s="193"/>
      <c r="DS120" s="193"/>
      <c r="DT120" s="193"/>
      <c r="DU120" s="193"/>
      <c r="DV120" s="193"/>
      <c r="DW120" s="193"/>
      <c r="DX120" s="193"/>
      <c r="DY120" s="193"/>
      <c r="DZ120" s="193"/>
      <c r="EA120" s="193"/>
      <c r="EB120" s="193"/>
      <c r="EC120" s="193"/>
      <c r="ED120" s="193"/>
      <c r="EE120" s="193"/>
      <c r="EF120" s="193"/>
      <c r="EG120" s="193"/>
      <c r="EH120" s="193"/>
      <c r="EI120" s="193"/>
      <c r="EJ120" s="193"/>
    </row>
    <row r="121" spans="26:140"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  <c r="BJ121" s="193"/>
      <c r="BK121" s="193"/>
      <c r="BL121" s="193"/>
      <c r="BM121" s="193"/>
      <c r="BN121" s="193"/>
      <c r="BO121" s="193"/>
      <c r="BP121" s="193"/>
      <c r="BQ121" s="193"/>
      <c r="BR121" s="193"/>
      <c r="BS121" s="193"/>
      <c r="BT121" s="193"/>
      <c r="BU121" s="193"/>
      <c r="BV121" s="193"/>
      <c r="BW121" s="193"/>
      <c r="BX121" s="193"/>
      <c r="BY121" s="193"/>
      <c r="BZ121" s="193"/>
      <c r="CA121" s="193"/>
      <c r="CB121" s="193"/>
      <c r="CC121" s="193"/>
      <c r="CD121" s="193"/>
      <c r="CE121" s="193"/>
      <c r="CF121" s="193"/>
      <c r="CG121" s="193"/>
      <c r="CH121" s="193"/>
      <c r="CI121" s="193"/>
      <c r="CJ121" s="193"/>
      <c r="CK121" s="193"/>
      <c r="CL121" s="193"/>
      <c r="CM121" s="193"/>
      <c r="CN121" s="193"/>
      <c r="CO121" s="193"/>
      <c r="CP121" s="193"/>
      <c r="CQ121" s="193"/>
      <c r="CR121" s="193"/>
      <c r="CS121" s="193"/>
      <c r="CT121" s="193"/>
      <c r="CU121" s="193"/>
      <c r="CV121" s="193"/>
      <c r="CW121" s="193"/>
      <c r="CX121" s="193"/>
      <c r="CY121" s="193"/>
      <c r="CZ121" s="193"/>
      <c r="DA121" s="193"/>
      <c r="DB121" s="193"/>
      <c r="DC121" s="193"/>
      <c r="DD121" s="193"/>
      <c r="DE121" s="193"/>
      <c r="DF121" s="193"/>
      <c r="DG121" s="193"/>
      <c r="DH121" s="193"/>
      <c r="DI121" s="193"/>
      <c r="DJ121" s="193"/>
      <c r="DK121" s="193"/>
      <c r="DL121" s="193"/>
      <c r="DM121" s="193"/>
      <c r="DN121" s="193"/>
      <c r="DO121" s="193"/>
      <c r="DP121" s="193"/>
      <c r="DQ121" s="193"/>
      <c r="DR121" s="193"/>
      <c r="DS121" s="193"/>
      <c r="DT121" s="193"/>
      <c r="DU121" s="193"/>
      <c r="DV121" s="193"/>
      <c r="DW121" s="193"/>
      <c r="DX121" s="193"/>
      <c r="DY121" s="193"/>
      <c r="DZ121" s="193"/>
      <c r="EA121" s="193"/>
      <c r="EB121" s="193"/>
      <c r="EC121" s="193"/>
      <c r="ED121" s="193"/>
      <c r="EE121" s="193"/>
      <c r="EF121" s="193"/>
      <c r="EG121" s="193"/>
      <c r="EH121" s="193"/>
      <c r="EI121" s="193"/>
      <c r="EJ121" s="193"/>
    </row>
    <row r="122" spans="26:140"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  <c r="BJ122" s="193"/>
      <c r="BK122" s="193"/>
      <c r="BL122" s="193"/>
      <c r="BM122" s="193"/>
      <c r="BN122" s="193"/>
      <c r="BO122" s="193"/>
      <c r="BP122" s="193"/>
      <c r="BQ122" s="193"/>
      <c r="BR122" s="193"/>
      <c r="BS122" s="193"/>
      <c r="BT122" s="193"/>
      <c r="BU122" s="193"/>
      <c r="BV122" s="193"/>
      <c r="BW122" s="193"/>
      <c r="BX122" s="193"/>
      <c r="BY122" s="193"/>
      <c r="BZ122" s="193"/>
      <c r="CA122" s="193"/>
      <c r="CB122" s="193"/>
      <c r="CC122" s="193"/>
      <c r="CD122" s="193"/>
      <c r="CE122" s="193"/>
      <c r="CF122" s="193"/>
      <c r="CG122" s="193"/>
      <c r="CH122" s="193"/>
      <c r="CI122" s="193"/>
      <c r="CJ122" s="193"/>
      <c r="CK122" s="193"/>
      <c r="CL122" s="193"/>
      <c r="CM122" s="193"/>
      <c r="CN122" s="193"/>
      <c r="CO122" s="193"/>
      <c r="CP122" s="193"/>
      <c r="CQ122" s="193"/>
      <c r="CR122" s="193"/>
      <c r="CS122" s="193"/>
      <c r="CT122" s="193"/>
      <c r="CU122" s="193"/>
      <c r="CV122" s="193"/>
      <c r="CW122" s="193"/>
      <c r="CX122" s="193"/>
      <c r="CY122" s="193"/>
      <c r="CZ122" s="193"/>
      <c r="DA122" s="193"/>
      <c r="DB122" s="193"/>
      <c r="DC122" s="193"/>
      <c r="DD122" s="193"/>
      <c r="DE122" s="193"/>
      <c r="DF122" s="193"/>
      <c r="DG122" s="193"/>
      <c r="DH122" s="193"/>
      <c r="DI122" s="193"/>
      <c r="DJ122" s="193"/>
      <c r="DK122" s="193"/>
      <c r="DL122" s="193"/>
      <c r="DM122" s="193"/>
      <c r="DN122" s="193"/>
      <c r="DO122" s="193"/>
      <c r="DP122" s="193"/>
      <c r="DQ122" s="193"/>
      <c r="DR122" s="193"/>
      <c r="DS122" s="193"/>
      <c r="DT122" s="193"/>
      <c r="DU122" s="193"/>
      <c r="DV122" s="193"/>
      <c r="DW122" s="193"/>
      <c r="DX122" s="193"/>
      <c r="DY122" s="193"/>
      <c r="DZ122" s="193"/>
      <c r="EA122" s="193"/>
      <c r="EB122" s="193"/>
      <c r="EC122" s="193"/>
      <c r="ED122" s="193"/>
      <c r="EE122" s="193"/>
      <c r="EF122" s="193"/>
      <c r="EG122" s="193"/>
      <c r="EH122" s="193"/>
      <c r="EI122" s="193"/>
      <c r="EJ122" s="193"/>
    </row>
    <row r="123" spans="26:140"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  <c r="BI123" s="193"/>
      <c r="BJ123" s="193"/>
      <c r="BK123" s="193"/>
      <c r="BL123" s="193"/>
      <c r="BM123" s="193"/>
      <c r="BN123" s="193"/>
      <c r="BO123" s="193"/>
      <c r="BP123" s="193"/>
      <c r="BQ123" s="193"/>
      <c r="BR123" s="193"/>
      <c r="BS123" s="193"/>
      <c r="BT123" s="193"/>
      <c r="BU123" s="193"/>
      <c r="BV123" s="193"/>
      <c r="BW123" s="193"/>
      <c r="BX123" s="193"/>
      <c r="BY123" s="193"/>
      <c r="BZ123" s="193"/>
      <c r="CA123" s="193"/>
      <c r="CB123" s="193"/>
      <c r="CC123" s="193"/>
      <c r="CD123" s="193"/>
      <c r="CE123" s="193"/>
      <c r="CF123" s="193"/>
      <c r="CG123" s="193"/>
      <c r="CH123" s="193"/>
      <c r="CI123" s="193"/>
      <c r="CJ123" s="193"/>
      <c r="CK123" s="193"/>
      <c r="CL123" s="193"/>
      <c r="CM123" s="193"/>
      <c r="CN123" s="193"/>
      <c r="CO123" s="193"/>
      <c r="CP123" s="193"/>
      <c r="CQ123" s="193"/>
      <c r="CR123" s="193"/>
      <c r="CS123" s="193"/>
      <c r="CT123" s="193"/>
      <c r="CU123" s="193"/>
      <c r="CV123" s="193"/>
      <c r="CW123" s="193"/>
      <c r="CX123" s="193"/>
      <c r="CY123" s="193"/>
      <c r="CZ123" s="193"/>
      <c r="DA123" s="193"/>
      <c r="DB123" s="193"/>
      <c r="DC123" s="193"/>
      <c r="DD123" s="193"/>
      <c r="DE123" s="193"/>
      <c r="DF123" s="193"/>
      <c r="DG123" s="193"/>
      <c r="DH123" s="193"/>
      <c r="DI123" s="193"/>
      <c r="DJ123" s="193"/>
      <c r="DK123" s="193"/>
      <c r="DL123" s="193"/>
      <c r="DM123" s="193"/>
      <c r="DN123" s="193"/>
      <c r="DO123" s="193"/>
      <c r="DP123" s="193"/>
      <c r="DQ123" s="193"/>
      <c r="DR123" s="193"/>
      <c r="DS123" s="193"/>
      <c r="DT123" s="193"/>
      <c r="DU123" s="193"/>
      <c r="DV123" s="193"/>
      <c r="DW123" s="193"/>
      <c r="DX123" s="193"/>
      <c r="DY123" s="193"/>
      <c r="DZ123" s="193"/>
      <c r="EA123" s="193"/>
      <c r="EB123" s="193"/>
      <c r="EC123" s="193"/>
      <c r="ED123" s="193"/>
      <c r="EE123" s="193"/>
      <c r="EF123" s="193"/>
      <c r="EG123" s="193"/>
      <c r="EH123" s="193"/>
      <c r="EI123" s="193"/>
      <c r="EJ123" s="193"/>
    </row>
    <row r="124" spans="26:140"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  <c r="BJ124" s="193"/>
      <c r="BK124" s="193"/>
      <c r="BL124" s="193"/>
      <c r="BM124" s="193"/>
      <c r="BN124" s="193"/>
      <c r="BO124" s="193"/>
      <c r="BP124" s="193"/>
      <c r="BQ124" s="193"/>
      <c r="BR124" s="193"/>
      <c r="BS124" s="193"/>
      <c r="BT124" s="193"/>
      <c r="BU124" s="193"/>
      <c r="BV124" s="193"/>
      <c r="BW124" s="193"/>
      <c r="BX124" s="193"/>
      <c r="BY124" s="193"/>
      <c r="BZ124" s="193"/>
      <c r="CA124" s="193"/>
      <c r="CB124" s="193"/>
      <c r="CC124" s="193"/>
      <c r="CD124" s="193"/>
      <c r="CE124" s="193"/>
      <c r="CF124" s="193"/>
      <c r="CG124" s="193"/>
      <c r="CH124" s="193"/>
      <c r="CI124" s="193"/>
      <c r="CJ124" s="193"/>
      <c r="CK124" s="193"/>
      <c r="CL124" s="193"/>
      <c r="CM124" s="193"/>
      <c r="CN124" s="193"/>
      <c r="CO124" s="193"/>
      <c r="CP124" s="193"/>
      <c r="CQ124" s="193"/>
      <c r="CR124" s="193"/>
      <c r="CS124" s="193"/>
      <c r="CT124" s="193"/>
      <c r="CU124" s="193"/>
      <c r="CV124" s="193"/>
      <c r="CW124" s="193"/>
      <c r="CX124" s="193"/>
      <c r="CY124" s="193"/>
      <c r="CZ124" s="193"/>
      <c r="DA124" s="193"/>
      <c r="DB124" s="193"/>
      <c r="DC124" s="193"/>
      <c r="DD124" s="193"/>
      <c r="DE124" s="193"/>
      <c r="DF124" s="193"/>
      <c r="DG124" s="193"/>
      <c r="DH124" s="193"/>
      <c r="DI124" s="193"/>
      <c r="DJ124" s="193"/>
      <c r="DK124" s="193"/>
      <c r="DL124" s="193"/>
      <c r="DM124" s="193"/>
      <c r="DN124" s="193"/>
      <c r="DO124" s="193"/>
      <c r="DP124" s="193"/>
      <c r="DQ124" s="193"/>
      <c r="DR124" s="193"/>
      <c r="DS124" s="193"/>
      <c r="DT124" s="193"/>
      <c r="DU124" s="193"/>
      <c r="DV124" s="193"/>
      <c r="DW124" s="193"/>
      <c r="DX124" s="193"/>
      <c r="DY124" s="193"/>
      <c r="DZ124" s="193"/>
      <c r="EA124" s="193"/>
      <c r="EB124" s="193"/>
      <c r="EC124" s="193"/>
      <c r="ED124" s="193"/>
      <c r="EE124" s="193"/>
      <c r="EF124" s="193"/>
      <c r="EG124" s="193"/>
      <c r="EH124" s="193"/>
      <c r="EI124" s="193"/>
      <c r="EJ124" s="193"/>
    </row>
  </sheetData>
  <sheetProtection algorithmName="SHA-512" hashValue="+SKDCUKkPLBM9nP7CFr2yactzZX4glavdI1enR//W+t1BIUYczighwwZqpCE8yOMzC8301k5ukuz9/5cwpllkA==" saltValue="z/FY5fyvJnCSsBvtVICwCg==" spinCount="100000" sheet="1" objects="1" scenarios="1"/>
  <mergeCells count="8">
    <mergeCell ref="A48:A55"/>
    <mergeCell ref="A56:A63"/>
    <mergeCell ref="A64:A71"/>
    <mergeCell ref="A8:A15"/>
    <mergeCell ref="A16:A23"/>
    <mergeCell ref="A24:A31"/>
    <mergeCell ref="A32:A39"/>
    <mergeCell ref="A40:A4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EJ1015"/>
  <sheetViews>
    <sheetView topLeftCell="A6" zoomScale="75" workbookViewId="0">
      <selection activeCell="A8" sqref="A8:A15"/>
    </sheetView>
  </sheetViews>
  <sheetFormatPr baseColWidth="10" defaultRowHeight="14"/>
  <cols>
    <col min="1" max="1" width="17.5" style="101" customWidth="1"/>
    <col min="2" max="3" width="20.33203125" style="101" customWidth="1"/>
    <col min="4" max="19" width="12.1640625" style="101" customWidth="1"/>
    <col min="20" max="21" width="12.1640625" style="101" hidden="1" customWidth="1"/>
    <col min="22" max="25" width="12.1640625" style="101" customWidth="1"/>
    <col min="26" max="35" width="12.1640625" style="118" customWidth="1"/>
    <col min="36" max="75" width="10.83203125" style="118"/>
    <col min="76" max="16384" width="10.83203125" style="101"/>
  </cols>
  <sheetData>
    <row r="1" spans="1:140" s="122" customFormat="1">
      <c r="A1" s="122" t="s">
        <v>35</v>
      </c>
    </row>
    <row r="2" spans="1:140" s="122" customFormat="1">
      <c r="A2" s="123" t="s">
        <v>99</v>
      </c>
    </row>
    <row r="3" spans="1:140" s="122" customFormat="1" ht="15" thickBot="1">
      <c r="B3" s="124"/>
      <c r="H3" s="124"/>
    </row>
    <row r="4" spans="1:140">
      <c r="A4" s="104" t="s">
        <v>101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  <c r="CD4" s="122"/>
      <c r="CE4" s="122"/>
      <c r="CF4" s="122"/>
      <c r="CG4" s="122"/>
      <c r="CH4" s="122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</row>
    <row r="5" spans="1:140">
      <c r="A5" s="107" t="s">
        <v>100</v>
      </c>
      <c r="B5" s="108"/>
      <c r="C5" s="117">
        <v>500000</v>
      </c>
      <c r="D5" s="109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10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</row>
    <row r="6" spans="1:140">
      <c r="A6" s="41" t="s">
        <v>109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10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</row>
    <row r="7" spans="1:140" ht="75">
      <c r="A7" s="183" t="s">
        <v>57</v>
      </c>
      <c r="B7" s="184" t="s">
        <v>128</v>
      </c>
      <c r="C7" s="184" t="s">
        <v>129</v>
      </c>
      <c r="D7" s="185" t="s">
        <v>40</v>
      </c>
      <c r="E7" s="185" t="s">
        <v>110</v>
      </c>
      <c r="F7" s="186" t="s">
        <v>53</v>
      </c>
      <c r="G7" s="185" t="s">
        <v>88</v>
      </c>
      <c r="H7" s="185" t="s">
        <v>89</v>
      </c>
      <c r="I7" s="185" t="s">
        <v>90</v>
      </c>
      <c r="J7" s="185" t="s">
        <v>130</v>
      </c>
      <c r="K7" s="185" t="s">
        <v>36</v>
      </c>
      <c r="L7" s="185" t="s">
        <v>37</v>
      </c>
      <c r="M7" s="185" t="s">
        <v>38</v>
      </c>
      <c r="N7" s="185" t="s">
        <v>39</v>
      </c>
      <c r="O7" s="187" t="s">
        <v>103</v>
      </c>
      <c r="P7" s="188" t="s">
        <v>131</v>
      </c>
      <c r="Q7" s="188" t="s">
        <v>104</v>
      </c>
      <c r="R7" s="188" t="s">
        <v>105</v>
      </c>
      <c r="S7" s="188" t="s">
        <v>132</v>
      </c>
      <c r="T7" s="189" t="s">
        <v>133</v>
      </c>
      <c r="U7" s="189" t="s">
        <v>75</v>
      </c>
      <c r="V7" s="190" t="s">
        <v>144</v>
      </c>
      <c r="W7" s="190" t="s">
        <v>2</v>
      </c>
      <c r="X7" s="191" t="s">
        <v>6</v>
      </c>
      <c r="Y7" s="192" t="s">
        <v>77</v>
      </c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</row>
    <row r="8" spans="1:140" s="134" customFormat="1" ht="17" customHeight="1">
      <c r="A8" s="239" t="str">
        <f>'Vic Oct 2017'!D2</f>
        <v>Multinet 1</v>
      </c>
      <c r="B8" s="125" t="str">
        <f>'Vic Oct 2017'!F2</f>
        <v>AGL</v>
      </c>
      <c r="C8" s="125" t="str">
        <f>'Vic Oct 2017'!G2</f>
        <v>Business Savers</v>
      </c>
      <c r="D8" s="126">
        <f>365*'Vic Oct 2017'!H2/100</f>
        <v>384.60050000000001</v>
      </c>
      <c r="E8" s="127">
        <f>IF($C$5*'Vic Oct 2017'!AK2/'Vic Oct 2017'!AI2&gt;='Vic Oct 2017'!J2,('Vic Oct 2017'!J2*'Vic Oct 2017'!O2/100)*'Vic Oct 2017'!AI2,($C$5*'Vic Oct 2017'!AK2/'Vic Oct 2017'!AI2*'Vic Oct 2017'!O2/100)*'Vic Oct 2017'!AI2)</f>
        <v>837.44999999999993</v>
      </c>
      <c r="F8" s="128">
        <f>IF($C$5*'Vic Oct 2017'!AK2/'Vic Oct 2017'!AI2&lt;'Vic Oct 2017'!J2,0,IF($C$5*'Vic Oct 2017'!AK2/'Vic Oct 2017'!AI2&lt;='Vic Oct 2017'!K2,($C$5*'Vic Oct 2017'!AK2/'Vic Oct 2017'!AI2-'Vic Oct 2017'!J2)*('Vic Oct 2017'!P2/100)*'Vic Oct 2017'!AI2,('Vic Oct 2017'!K2-'Vic Oct 2017'!J2)*('Vic Oct 2017'!P2/100)*'Vic Oct 2017'!AI2))</f>
        <v>1975.0500000000002</v>
      </c>
      <c r="G8" s="126">
        <f>IF($C$5*'Vic Oct 2017'!AK2/'Vic Oct 2017'!AI2&lt;'Vic Oct 2017'!K2,0,IF($C$5*'Vic Oct 2017'!AK2/'Vic Oct 2017'!AI2&lt;='Vic Oct 2017'!L2,($C$5*'Vic Oct 2017'!AK2/'Vic Oct 2017'!AI2-'Vic Oct 2017'!K2)*('Vic Oct 2017'!Q2/100)*'Vic Oct 2017'!AI2,('Vic Oct 2017'!L2-'Vic Oct 2017'!K2)*('Vic Oct 2017'!Q2/100)*'Vic Oct 2017'!AI2))</f>
        <v>951.29999999999973</v>
      </c>
      <c r="H8" s="127">
        <f>IF($C$5*'Vic Oct 2017'!AK2/'Vic Oct 2017'!AI2&lt;'Vic Oct 2017'!L2,0,IF($C$5*'Vic Oct 2017'!AK2/'Vic Oct 2017'!AI2&lt;='Vic Oct 2017'!M2,($C$5*'Vic Oct 2017'!AK2/'Vic Oct 2017'!AI2-'Vic Oct 2017'!L2)*('Vic Oct 2017'!R2/100)*'Vic Oct 2017'!AI2,('Vic Oct 2017'!M2-'Vic Oct 2017'!L2)*('Vic Oct 2017'!R2/100)*'Vic Oct 2017'!AI2))</f>
        <v>0</v>
      </c>
      <c r="I8" s="126">
        <f>IF(($C$5*'Vic Oct 2017'!AK2/'Vic Oct 2017'!AI2&gt;'Vic Oct 2017'!M2),($C$5*'Vic Oct 2017'!AK2/'Vic Oct 2017'!AI2-'Vic Oct 2017'!M2)*'Vic Oct 2017'!S2/100*'Vic Oct 2017'!AI2,0)</f>
        <v>0</v>
      </c>
      <c r="J8" s="126">
        <f>IF($C$5*'Vic Oct 2017'!AL2/'Vic Oct 2017'!AJ2&gt;='Vic Oct 2017'!J2,('Vic Oct 2017'!J2*'Vic Oct 2017'!U2/100)*'Vic Oct 2017'!AJ2,($C$5*'Vic Oct 2017'!AL2/'Vic Oct 2017'!AJ2*'Vic Oct 2017'!U2/100)*'Vic Oct 2017'!AJ2)</f>
        <v>798.75</v>
      </c>
      <c r="K8" s="126">
        <f>IF($C$5*'Vic Oct 2017'!AL2/'Vic Oct 2017'!AJ2&lt;'Vic Oct 2017'!J2,0,IF($C$5*'Vic Oct 2017'!AL2/'Vic Oct 2017'!AJ2&lt;='Vic Oct 2017'!K2,($C$5*'Vic Oct 2017'!AL2/'Vic Oct 2017'!AJ2-'Vic Oct 2017'!J2)*('Vic Oct 2017'!V2/100)*'Vic Oct 2017'!AJ2,('Vic Oct 2017'!K2-'Vic Oct 2017'!J2)*('Vic Oct 2017'!V2/100)*'Vic Oct 2017'!AJ2))</f>
        <v>1953.4499999999998</v>
      </c>
      <c r="L8" s="126">
        <f>IF($C$5*'Vic Oct 2017'!AL2/'Vic Oct 2017'!AJ2&lt;'Vic Oct 2017'!K2,0,IF($C$5*'Vic Oct 2017'!AL2/'Vic Oct 2017'!AJ2&lt;='Vic Oct 2017'!L2,($C$5*'Vic Oct 2017'!AL2/'Vic Oct 2017'!AJ2-'Vic Oct 2017'!K2)*('Vic Oct 2017'!W2/100)*'Vic Oct 2017'!AJ2,('Vic Oct 2017'!L2-'Vic Oct 2017'!K2)*('Vic Oct 2017'!W2/100)*'Vic Oct 2017'!AJ2))</f>
        <v>938.69999999999982</v>
      </c>
      <c r="M8" s="126">
        <f>IF($C$5*'Vic Oct 2017'!AL2/'Vic Oct 2017'!AJ2&lt;'Vic Oct 2017'!L2,0,IF($C$5*'Vic Oct 2017'!AL2/'Vic Oct 2017'!AJ2&lt;='Vic Oct 2017'!M2,($C$5*'Vic Oct 2017'!AL2/'Vic Oct 2017'!AJ2-'Vic Oct 2017'!L2)*('Vic Oct 2017'!X2/100)*'Vic Oct 2017'!AJ2,('Vic Oct 2017'!M2-'Vic Oct 2017'!L2)*('Vic Oct 2017'!X2/100)*'Vic Oct 2017'!AJ2))</f>
        <v>0</v>
      </c>
      <c r="N8" s="126">
        <f>IF(($C$5*'Vic Oct 2017'!AL2/'Vic Oct 2017'!AJ2&gt;'Vic Oct 2017'!M2),($C$5*'Vic Oct 2017'!AL2/'Vic Oct 2017'!AJ2-'Vic Oct 2017'!M2)*'Vic Oct 2017'!Y2/100*'Vic Oct 2017'!AJ2,0)</f>
        <v>0</v>
      </c>
      <c r="O8" s="129">
        <f>SUM(D8:N8)</f>
        <v>7839.3004999999994</v>
      </c>
      <c r="P8" s="130">
        <f>'Vic Oct 2017'!AM2</f>
        <v>0</v>
      </c>
      <c r="Q8" s="130">
        <f>'Vic Oct 2017'!AN2</f>
        <v>20</v>
      </c>
      <c r="R8" s="130">
        <f>'Vic Oct 2017'!AO2</f>
        <v>0</v>
      </c>
      <c r="S8" s="130">
        <f>'Vic Oct 2017'!AP2</f>
        <v>0</v>
      </c>
      <c r="T8" s="129">
        <f>(O8-(O8-D8)*Q8/100)</f>
        <v>6348.3604999999998</v>
      </c>
      <c r="U8" s="129">
        <f>T8</f>
        <v>6348.3604999999998</v>
      </c>
      <c r="V8" s="129">
        <f>T8*1.1</f>
        <v>6983.1965500000006</v>
      </c>
      <c r="W8" s="129">
        <f>U8*1.1</f>
        <v>6983.1965500000006</v>
      </c>
      <c r="X8" s="131">
        <f>'Vic Oct 2017'!AW2</f>
        <v>0</v>
      </c>
      <c r="Y8" s="132" t="str">
        <f>'Vic Oct 2017'!AX2</f>
        <v>n</v>
      </c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V8" s="122"/>
      <c r="BW8" s="122"/>
      <c r="BX8" s="122"/>
      <c r="BY8" s="122"/>
      <c r="BZ8" s="122"/>
      <c r="CA8" s="122"/>
      <c r="CB8" s="122"/>
      <c r="CC8" s="122"/>
      <c r="CD8" s="122"/>
      <c r="CE8" s="122"/>
      <c r="CF8" s="122"/>
      <c r="CG8" s="122"/>
      <c r="CH8" s="122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</row>
    <row r="9" spans="1:140" s="134" customFormat="1" ht="17" customHeight="1">
      <c r="A9" s="237"/>
      <c r="B9" s="125" t="str">
        <f>'Vic Oct 2017'!F3</f>
        <v>Click Energy</v>
      </c>
      <c r="C9" s="125" t="str">
        <f>'Vic Oct 2017'!G3</f>
        <v>Business Prime Gas</v>
      </c>
      <c r="D9" s="126">
        <f>365*'Vic Oct 2017'!H3/100</f>
        <v>313.17</v>
      </c>
      <c r="E9" s="127">
        <f>IF($C$5*'Vic Oct 2017'!AK3/'Vic Oct 2017'!AI3&gt;='Vic Oct 2017'!J3,('Vic Oct 2017'!J3*'Vic Oct 2017'!O3/100)*'Vic Oct 2017'!AI3,($C$5*'Vic Oct 2017'!AK3/'Vic Oct 2017'!AI3*'Vic Oct 2017'!O3/100)*'Vic Oct 2017'!AI3)</f>
        <v>1017</v>
      </c>
      <c r="F9" s="128">
        <f>IF($C$5*'Vic Oct 2017'!AK3/'Vic Oct 2017'!AI3&lt;'Vic Oct 2017'!J3,0,IF($C$5*'Vic Oct 2017'!AK3/'Vic Oct 2017'!AI3&lt;='Vic Oct 2017'!K3,($C$5*'Vic Oct 2017'!AK3/'Vic Oct 2017'!AI3-'Vic Oct 2017'!J3)*('Vic Oct 2017'!P3/100)*'Vic Oct 2017'!AI3,('Vic Oct 2017'!K3-'Vic Oct 2017'!J3)*('Vic Oct 2017'!P3/100)*'Vic Oct 2017'!AI3))</f>
        <v>2848.4999999999995</v>
      </c>
      <c r="G9" s="126">
        <f>IF($C$5*'Vic Oct 2017'!AK3/'Vic Oct 2017'!AI3&lt;'Vic Oct 2017'!K3,0,IF($C$5*'Vic Oct 2017'!AK3/'Vic Oct 2017'!AI3&lt;='Vic Oct 2017'!L3,($C$5*'Vic Oct 2017'!AK3/'Vic Oct 2017'!AI3-'Vic Oct 2017'!K3)*('Vic Oct 2017'!Q3/100)*'Vic Oct 2017'!AI3,('Vic Oct 2017'!L3-'Vic Oct 2017'!K3)*('Vic Oct 2017'!Q3/100)*'Vic Oct 2017'!AI3))</f>
        <v>1406.9999999999995</v>
      </c>
      <c r="H9" s="127">
        <f>IF($C$5*'Vic Oct 2017'!AK3/'Vic Oct 2017'!AI3&lt;'Vic Oct 2017'!L3,0,IF($C$5*'Vic Oct 2017'!AK3/'Vic Oct 2017'!AI3&lt;='Vic Oct 2017'!M3,($C$5*'Vic Oct 2017'!AK3/'Vic Oct 2017'!AI3-'Vic Oct 2017'!L3)*('Vic Oct 2017'!R3/100)*'Vic Oct 2017'!AI3,('Vic Oct 2017'!M3-'Vic Oct 2017'!L3)*('Vic Oct 2017'!R3/100)*'Vic Oct 2017'!AI3))</f>
        <v>0</v>
      </c>
      <c r="I9" s="126">
        <f>IF(($C$5*'Vic Oct 2017'!AK3/'Vic Oct 2017'!AI3&gt;'Vic Oct 2017'!M3),($C$5*'Vic Oct 2017'!AK3/'Vic Oct 2017'!AI3-'Vic Oct 2017'!M3)*'Vic Oct 2017'!S3/100*'Vic Oct 2017'!AI3,0)</f>
        <v>0</v>
      </c>
      <c r="J9" s="126">
        <f>IF($C$5*'Vic Oct 2017'!AL3/'Vic Oct 2017'!AJ3&gt;='Vic Oct 2017'!J3,('Vic Oct 2017'!J3*'Vic Oct 2017'!U3/100)*'Vic Oct 2017'!AJ3,($C$5*'Vic Oct 2017'!AL3/'Vic Oct 2017'!AJ3*'Vic Oct 2017'!U3/100)*'Vic Oct 2017'!AJ3)</f>
        <v>972.00000000000023</v>
      </c>
      <c r="K9" s="126">
        <f>IF($C$5*'Vic Oct 2017'!AL3/'Vic Oct 2017'!AJ3&lt;'Vic Oct 2017'!J3,0,IF($C$5*'Vic Oct 2017'!AL3/'Vic Oct 2017'!AJ3&lt;='Vic Oct 2017'!K3,($C$5*'Vic Oct 2017'!AL3/'Vic Oct 2017'!AJ3-'Vic Oct 2017'!J3)*('Vic Oct 2017'!V3/100)*'Vic Oct 2017'!AJ3,('Vic Oct 2017'!K3-'Vic Oct 2017'!J3)*('Vic Oct 2017'!V3/100)*'Vic Oct 2017'!AJ3))</f>
        <v>2848.4999999999995</v>
      </c>
      <c r="L9" s="126">
        <f>IF($C$5*'Vic Oct 2017'!AL3/'Vic Oct 2017'!AJ3&lt;'Vic Oct 2017'!K3,0,IF($C$5*'Vic Oct 2017'!AL3/'Vic Oct 2017'!AJ3&lt;='Vic Oct 2017'!L3,($C$5*'Vic Oct 2017'!AL3/'Vic Oct 2017'!AJ3-'Vic Oct 2017'!K3)*('Vic Oct 2017'!W3/100)*'Vic Oct 2017'!AJ3,('Vic Oct 2017'!L3-'Vic Oct 2017'!K3)*('Vic Oct 2017'!W3/100)*'Vic Oct 2017'!AJ3))</f>
        <v>1406.9999999999995</v>
      </c>
      <c r="M9" s="126">
        <f>IF($C$5*'Vic Oct 2017'!AL3/'Vic Oct 2017'!AJ3&lt;'Vic Oct 2017'!L3,0,IF($C$5*'Vic Oct 2017'!AL3/'Vic Oct 2017'!AJ3&lt;='Vic Oct 2017'!M3,($C$5*'Vic Oct 2017'!AL3/'Vic Oct 2017'!AJ3-'Vic Oct 2017'!L3)*('Vic Oct 2017'!X3/100)*'Vic Oct 2017'!AJ3,('Vic Oct 2017'!M3-'Vic Oct 2017'!L3)*('Vic Oct 2017'!X3/100)*'Vic Oct 2017'!AJ3))</f>
        <v>0</v>
      </c>
      <c r="N9" s="126">
        <f>IF(($C$5*'Vic Oct 2017'!AL3/'Vic Oct 2017'!AJ3&gt;'Vic Oct 2017'!M3),($C$5*'Vic Oct 2017'!AL3/'Vic Oct 2017'!AJ3-'Vic Oct 2017'!M3)*'Vic Oct 2017'!Y3/100*'Vic Oct 2017'!AJ3,0)</f>
        <v>0</v>
      </c>
      <c r="O9" s="129">
        <f t="shared" ref="O9:O70" si="0">SUM(D9:N9)</f>
        <v>10813.17</v>
      </c>
      <c r="P9" s="130">
        <f>'Vic Oct 2017'!AM3</f>
        <v>0</v>
      </c>
      <c r="Q9" s="130">
        <f>'Vic Oct 2017'!AN3</f>
        <v>0</v>
      </c>
      <c r="R9" s="130">
        <f>'Vic Oct 2017'!AO3</f>
        <v>10</v>
      </c>
      <c r="S9" s="130">
        <f>'Vic Oct 2017'!AP3</f>
        <v>0</v>
      </c>
      <c r="T9" s="129">
        <f>O9</f>
        <v>10813.17</v>
      </c>
      <c r="U9" s="129">
        <f>T9-(T9*R9/100)</f>
        <v>9731.8529999999992</v>
      </c>
      <c r="V9" s="129">
        <f t="shared" ref="V9:W70" si="1">T9*1.1</f>
        <v>11894.487000000001</v>
      </c>
      <c r="W9" s="129">
        <f t="shared" si="1"/>
        <v>10705.0383</v>
      </c>
      <c r="X9" s="131">
        <f>'Vic Oct 2017'!AW3</f>
        <v>0</v>
      </c>
      <c r="Y9" s="132" t="str">
        <f>'Vic Oct 2017'!AX3</f>
        <v>n</v>
      </c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2"/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3"/>
      <c r="DU9" s="133"/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</row>
    <row r="10" spans="1:140" s="134" customFormat="1" ht="17" customHeight="1">
      <c r="A10" s="237"/>
      <c r="B10" s="125" t="str">
        <f>'Vic Oct 2017'!F4</f>
        <v>Covau</v>
      </c>
      <c r="C10" s="125" t="str">
        <f>'Vic Oct 2017'!G4</f>
        <v>Market offer</v>
      </c>
      <c r="D10" s="126">
        <f>365*'Vic Oct 2017'!H4/100</f>
        <v>341.27499999999998</v>
      </c>
      <c r="E10" s="127">
        <f>IF($C$5*'Vic Oct 2017'!AK4/'Vic Oct 2017'!AI4&gt;='Vic Oct 2017'!J4,('Vic Oct 2017'!J4*'Vic Oct 2017'!O4/100)*'Vic Oct 2017'!AI4,($C$5*'Vic Oct 2017'!AK4/'Vic Oct 2017'!AI4*'Vic Oct 2017'!O4/100)*'Vic Oct 2017'!AI4)</f>
        <v>1035</v>
      </c>
      <c r="F10" s="128">
        <f>IF($C$5*'Vic Oct 2017'!AK4/'Vic Oct 2017'!AI4&lt;'Vic Oct 2017'!J4,0,IF($C$5*'Vic Oct 2017'!AK4/'Vic Oct 2017'!AI4&lt;='Vic Oct 2017'!K4,($C$5*'Vic Oct 2017'!AK4/'Vic Oct 2017'!AI4-'Vic Oct 2017'!J4)*('Vic Oct 2017'!P4/100)*'Vic Oct 2017'!AI4,('Vic Oct 2017'!K4-'Vic Oct 2017'!J4)*('Vic Oct 2017'!P4/100)*'Vic Oct 2017'!AI4))</f>
        <v>2713.4999999999995</v>
      </c>
      <c r="G10" s="126">
        <f>IF($C$5*'Vic Oct 2017'!AK4/'Vic Oct 2017'!AI4&lt;'Vic Oct 2017'!K4,0,IF($C$5*'Vic Oct 2017'!AK4/'Vic Oct 2017'!AI4&lt;='Vic Oct 2017'!L4,($C$5*'Vic Oct 2017'!AK4/'Vic Oct 2017'!AI4-'Vic Oct 2017'!K4)*('Vic Oct 2017'!Q4/100)*'Vic Oct 2017'!AI4,('Vic Oct 2017'!L4-'Vic Oct 2017'!K4)*('Vic Oct 2017'!Q4/100)*'Vic Oct 2017'!AI4))</f>
        <v>1295</v>
      </c>
      <c r="H10" s="127">
        <f>IF($C$5*'Vic Oct 2017'!AK4/'Vic Oct 2017'!AI4&lt;'Vic Oct 2017'!L4,0,IF($C$5*'Vic Oct 2017'!AK4/'Vic Oct 2017'!AI4&lt;='Vic Oct 2017'!M4,($C$5*'Vic Oct 2017'!AK4/'Vic Oct 2017'!AI4-'Vic Oct 2017'!L4)*('Vic Oct 2017'!R4/100)*'Vic Oct 2017'!AI4,('Vic Oct 2017'!M4-'Vic Oct 2017'!L4)*('Vic Oct 2017'!R4/100)*'Vic Oct 2017'!AI4))</f>
        <v>0</v>
      </c>
      <c r="I10" s="126">
        <f>IF(($C$5*'Vic Oct 2017'!AK4/'Vic Oct 2017'!AI4&gt;'Vic Oct 2017'!M4),($C$5*'Vic Oct 2017'!AK4/'Vic Oct 2017'!AI4-'Vic Oct 2017'!M4)*'Vic Oct 2017'!S4/100*'Vic Oct 2017'!AI4,0)</f>
        <v>0</v>
      </c>
      <c r="J10" s="126">
        <f>IF($C$5*'Vic Oct 2017'!AL4/'Vic Oct 2017'!AJ4&gt;='Vic Oct 2017'!J4,('Vic Oct 2017'!J4*'Vic Oct 2017'!U4/100)*'Vic Oct 2017'!AJ4,($C$5*'Vic Oct 2017'!AL4/'Vic Oct 2017'!AJ4*'Vic Oct 2017'!U4/100)*'Vic Oct 2017'!AJ4)</f>
        <v>918</v>
      </c>
      <c r="K10" s="126">
        <f>IF($C$5*'Vic Oct 2017'!AL4/'Vic Oct 2017'!AJ4&lt;'Vic Oct 2017'!J4,0,IF($C$5*'Vic Oct 2017'!AL4/'Vic Oct 2017'!AJ4&lt;='Vic Oct 2017'!K4,($C$5*'Vic Oct 2017'!AL4/'Vic Oct 2017'!AJ4-'Vic Oct 2017'!J4)*('Vic Oct 2017'!V4/100)*'Vic Oct 2017'!AJ4,('Vic Oct 2017'!K4-'Vic Oct 2017'!J4)*('Vic Oct 2017'!V4/100)*'Vic Oct 2017'!AJ4))</f>
        <v>2470.5</v>
      </c>
      <c r="L10" s="126">
        <f>IF($C$5*'Vic Oct 2017'!AL4/'Vic Oct 2017'!AJ4&lt;'Vic Oct 2017'!K4,0,IF($C$5*'Vic Oct 2017'!AL4/'Vic Oct 2017'!AJ4&lt;='Vic Oct 2017'!L4,($C$5*'Vic Oct 2017'!AL4/'Vic Oct 2017'!AJ4-'Vic Oct 2017'!K4)*('Vic Oct 2017'!W4/100)*'Vic Oct 2017'!AJ4,('Vic Oct 2017'!L4-'Vic Oct 2017'!K4)*('Vic Oct 2017'!W4/100)*'Vic Oct 2017'!AJ4))</f>
        <v>1190</v>
      </c>
      <c r="M10" s="126">
        <f>IF($C$5*'Vic Oct 2017'!AL4/'Vic Oct 2017'!AJ4&lt;'Vic Oct 2017'!L4,0,IF($C$5*'Vic Oct 2017'!AL4/'Vic Oct 2017'!AJ4&lt;='Vic Oct 2017'!M4,($C$5*'Vic Oct 2017'!AL4/'Vic Oct 2017'!AJ4-'Vic Oct 2017'!L4)*('Vic Oct 2017'!X4/100)*'Vic Oct 2017'!AJ4,('Vic Oct 2017'!M4-'Vic Oct 2017'!L4)*('Vic Oct 2017'!X4/100)*'Vic Oct 2017'!AJ4))</f>
        <v>0</v>
      </c>
      <c r="N10" s="126">
        <f>IF(($C$5*'Vic Oct 2017'!AL4/'Vic Oct 2017'!AJ4&gt;'Vic Oct 2017'!M4),($C$5*'Vic Oct 2017'!AL4/'Vic Oct 2017'!AJ4-'Vic Oct 2017'!M4)*'Vic Oct 2017'!Y4/100*'Vic Oct 2017'!AJ4,0)</f>
        <v>0</v>
      </c>
      <c r="O10" s="129">
        <f t="shared" si="0"/>
        <v>9963.2749999999996</v>
      </c>
      <c r="P10" s="130">
        <f>'Vic Oct 2017'!AM4</f>
        <v>0</v>
      </c>
      <c r="Q10" s="130">
        <f>'Vic Oct 2017'!AN4</f>
        <v>0</v>
      </c>
      <c r="R10" s="130">
        <f>'Vic Oct 2017'!AO4</f>
        <v>0</v>
      </c>
      <c r="S10" s="130">
        <f>'Vic Oct 2017'!AP4</f>
        <v>20</v>
      </c>
      <c r="T10" s="129">
        <f>O10</f>
        <v>9963.2749999999996</v>
      </c>
      <c r="U10" s="129">
        <f>(T10-(T10-D10)*S10/100)</f>
        <v>8038.875</v>
      </c>
      <c r="V10" s="129">
        <f t="shared" si="1"/>
        <v>10959.602500000001</v>
      </c>
      <c r="W10" s="129">
        <f t="shared" si="1"/>
        <v>8842.7625000000007</v>
      </c>
      <c r="X10" s="131">
        <f>'Vic Oct 2017'!AW4</f>
        <v>12</v>
      </c>
      <c r="Y10" s="132" t="str">
        <f>'Vic Oct 2017'!AX4</f>
        <v>y</v>
      </c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V10" s="122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33"/>
      <c r="CJ10" s="133"/>
      <c r="CK10" s="133"/>
      <c r="CL10" s="133"/>
      <c r="CM10" s="133"/>
      <c r="CN10" s="133"/>
      <c r="CO10" s="133"/>
      <c r="CP10" s="133"/>
      <c r="CQ10" s="133"/>
      <c r="CR10" s="133"/>
      <c r="CS10" s="133"/>
      <c r="CT10" s="133"/>
      <c r="CU10" s="133"/>
      <c r="CV10" s="133"/>
      <c r="CW10" s="133"/>
      <c r="CX10" s="133"/>
      <c r="CY10" s="133"/>
      <c r="CZ10" s="133"/>
      <c r="DA10" s="133"/>
      <c r="DB10" s="133"/>
      <c r="DC10" s="133"/>
      <c r="DD10" s="133"/>
      <c r="DE10" s="133"/>
      <c r="DF10" s="133"/>
      <c r="DG10" s="133"/>
      <c r="DH10" s="133"/>
      <c r="DI10" s="133"/>
      <c r="DJ10" s="133"/>
      <c r="DK10" s="133"/>
      <c r="DL10" s="133"/>
      <c r="DM10" s="133"/>
      <c r="DN10" s="133"/>
      <c r="DO10" s="133"/>
      <c r="DP10" s="133"/>
      <c r="DQ10" s="133"/>
      <c r="DR10" s="133"/>
      <c r="DS10" s="133"/>
      <c r="DT10" s="133"/>
      <c r="DU10" s="133"/>
      <c r="DV10" s="133"/>
      <c r="DW10" s="133"/>
      <c r="DX10" s="133"/>
      <c r="DY10" s="133"/>
      <c r="DZ10" s="133"/>
      <c r="EA10" s="133"/>
      <c r="EB10" s="133"/>
      <c r="EC10" s="133"/>
      <c r="ED10" s="133"/>
      <c r="EE10" s="133"/>
      <c r="EF10" s="133"/>
      <c r="EG10" s="133"/>
      <c r="EH10" s="133"/>
      <c r="EI10" s="133"/>
      <c r="EJ10" s="133"/>
    </row>
    <row r="11" spans="1:140" s="134" customFormat="1" ht="17" customHeight="1">
      <c r="A11" s="237"/>
      <c r="B11" s="125" t="str">
        <f>'Vic Oct 2017'!F5</f>
        <v>EnergyAustralia</v>
      </c>
      <c r="C11" s="125" t="str">
        <f>'Vic Oct 2017'!G5</f>
        <v>Everyday Saver Business</v>
      </c>
      <c r="D11" s="126">
        <f>365*'Vic Oct 2017'!H5/100</f>
        <v>363.54</v>
      </c>
      <c r="E11" s="127">
        <f>IF($C$5*'Vic Oct 2017'!AK5/'Vic Oct 2017'!AI5&gt;='Vic Oct 2017'!J5,('Vic Oct 2017'!J5*'Vic Oct 2017'!O5/100)*'Vic Oct 2017'!AI5,($C$5*'Vic Oct 2017'!AK5/'Vic Oct 2017'!AI5*'Vic Oct 2017'!O5/100)*'Vic Oct 2017'!AI5)</f>
        <v>756</v>
      </c>
      <c r="F11" s="128">
        <f>IF($C$5*'Vic Oct 2017'!AK5/'Vic Oct 2017'!AI5&lt;'Vic Oct 2017'!J5,0,IF($C$5*'Vic Oct 2017'!AK5/'Vic Oct 2017'!AI5&lt;='Vic Oct 2017'!K5,($C$5*'Vic Oct 2017'!AK5/'Vic Oct 2017'!AI5-'Vic Oct 2017'!J5)*('Vic Oct 2017'!P5/100)*'Vic Oct 2017'!AI5,('Vic Oct 2017'!K5-'Vic Oct 2017'!J5)*('Vic Oct 2017'!P5/100)*'Vic Oct 2017'!AI5))</f>
        <v>2011.5</v>
      </c>
      <c r="G11" s="126">
        <f>IF($C$5*'Vic Oct 2017'!AK5/'Vic Oct 2017'!AI5&lt;'Vic Oct 2017'!K5,0,IF($C$5*'Vic Oct 2017'!AK5/'Vic Oct 2017'!AI5&lt;='Vic Oct 2017'!L5,($C$5*'Vic Oct 2017'!AK5/'Vic Oct 2017'!AI5-'Vic Oct 2017'!K5)*('Vic Oct 2017'!Q5/100)*'Vic Oct 2017'!AI5,('Vic Oct 2017'!L5-'Vic Oct 2017'!K5)*('Vic Oct 2017'!Q5/100)*'Vic Oct 2017'!AI5))</f>
        <v>952</v>
      </c>
      <c r="H11" s="127">
        <f>IF($C$5*'Vic Oct 2017'!AK5/'Vic Oct 2017'!AI5&lt;'Vic Oct 2017'!L5,0,IF($C$5*'Vic Oct 2017'!AK5/'Vic Oct 2017'!AI5&lt;='Vic Oct 2017'!M5,($C$5*'Vic Oct 2017'!AK5/'Vic Oct 2017'!AI5-'Vic Oct 2017'!L5)*('Vic Oct 2017'!R5/100)*'Vic Oct 2017'!AI5,('Vic Oct 2017'!M5-'Vic Oct 2017'!L5)*('Vic Oct 2017'!R5/100)*'Vic Oct 2017'!AI5))</f>
        <v>0</v>
      </c>
      <c r="I11" s="126">
        <f>IF(($C$5*'Vic Oct 2017'!AK5/'Vic Oct 2017'!AI5&gt;'Vic Oct 2017'!M5),($C$5*'Vic Oct 2017'!AK5/'Vic Oct 2017'!AI5-'Vic Oct 2017'!M5)*'Vic Oct 2017'!S5/100*'Vic Oct 2017'!AI5,0)</f>
        <v>0</v>
      </c>
      <c r="J11" s="126">
        <f>IF($C$5*'Vic Oct 2017'!AL5/'Vic Oct 2017'!AJ5&gt;='Vic Oct 2017'!J5,('Vic Oct 2017'!J5*'Vic Oct 2017'!U5/100)*'Vic Oct 2017'!AJ5,($C$5*'Vic Oct 2017'!AL5/'Vic Oct 2017'!AJ5*'Vic Oct 2017'!U5/100)*'Vic Oct 2017'!AJ5)</f>
        <v>711</v>
      </c>
      <c r="K11" s="126">
        <f>IF($C$5*'Vic Oct 2017'!AL5/'Vic Oct 2017'!AJ5&lt;'Vic Oct 2017'!J5,0,IF($C$5*'Vic Oct 2017'!AL5/'Vic Oct 2017'!AJ5&lt;='Vic Oct 2017'!K5,($C$5*'Vic Oct 2017'!AL5/'Vic Oct 2017'!AJ5-'Vic Oct 2017'!J5)*('Vic Oct 2017'!V5/100)*'Vic Oct 2017'!AJ5,('Vic Oct 2017'!K5-'Vic Oct 2017'!J5)*('Vic Oct 2017'!V5/100)*'Vic Oct 2017'!AJ5))</f>
        <v>1917</v>
      </c>
      <c r="L11" s="126">
        <f>IF($C$5*'Vic Oct 2017'!AL5/'Vic Oct 2017'!AJ5&lt;'Vic Oct 2017'!K5,0,IF($C$5*'Vic Oct 2017'!AL5/'Vic Oct 2017'!AJ5&lt;='Vic Oct 2017'!L5,($C$5*'Vic Oct 2017'!AL5/'Vic Oct 2017'!AJ5-'Vic Oct 2017'!K5)*('Vic Oct 2017'!W5/100)*'Vic Oct 2017'!AJ5,('Vic Oct 2017'!L5-'Vic Oct 2017'!K5)*('Vic Oct 2017'!W5/100)*'Vic Oct 2017'!AJ5))</f>
        <v>910</v>
      </c>
      <c r="M11" s="126">
        <f>IF($C$5*'Vic Oct 2017'!AL5/'Vic Oct 2017'!AJ5&lt;'Vic Oct 2017'!L5,0,IF($C$5*'Vic Oct 2017'!AL5/'Vic Oct 2017'!AJ5&lt;='Vic Oct 2017'!M5,($C$5*'Vic Oct 2017'!AL5/'Vic Oct 2017'!AJ5-'Vic Oct 2017'!L5)*('Vic Oct 2017'!X5/100)*'Vic Oct 2017'!AJ5,('Vic Oct 2017'!M5-'Vic Oct 2017'!L5)*('Vic Oct 2017'!X5/100)*'Vic Oct 2017'!AJ5))</f>
        <v>0</v>
      </c>
      <c r="N11" s="126">
        <f>IF(($C$5*'Vic Oct 2017'!AL5/'Vic Oct 2017'!AJ5&gt;'Vic Oct 2017'!M5),($C$5*'Vic Oct 2017'!AL5/'Vic Oct 2017'!AJ5-'Vic Oct 2017'!M5)*'Vic Oct 2017'!Y5/100*'Vic Oct 2017'!AJ5,0)</f>
        <v>0</v>
      </c>
      <c r="O11" s="129">
        <f t="shared" si="0"/>
        <v>7621.04</v>
      </c>
      <c r="P11" s="130">
        <f>'Vic Oct 2017'!AM5</f>
        <v>0</v>
      </c>
      <c r="Q11" s="130">
        <f>'Vic Oct 2017'!AN5</f>
        <v>20</v>
      </c>
      <c r="R11" s="130">
        <f>'Vic Oct 2017'!AO5</f>
        <v>0</v>
      </c>
      <c r="S11" s="130">
        <f>'Vic Oct 2017'!AP5</f>
        <v>0</v>
      </c>
      <c r="T11" s="129">
        <f>(O11-(O11-D11)*Q11/100)</f>
        <v>6169.54</v>
      </c>
      <c r="U11" s="129">
        <f t="shared" ref="U11:U16" si="2">T11</f>
        <v>6169.54</v>
      </c>
      <c r="V11" s="129">
        <f t="shared" si="1"/>
        <v>6786.4940000000006</v>
      </c>
      <c r="W11" s="129">
        <f t="shared" si="1"/>
        <v>6786.4940000000006</v>
      </c>
      <c r="X11" s="131">
        <f>'Vic Oct 2017'!AW5</f>
        <v>24</v>
      </c>
      <c r="Y11" s="132" t="str">
        <f>'Vic Oct 2017'!AX5</f>
        <v>y</v>
      </c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</row>
    <row r="12" spans="1:140" s="134" customFormat="1" ht="17" customHeight="1">
      <c r="A12" s="237"/>
      <c r="B12" s="125" t="str">
        <f>'Vic Oct 2017'!F6</f>
        <v>Lumo Energy</v>
      </c>
      <c r="C12" s="125" t="str">
        <f>'Vic Oct 2017'!G6</f>
        <v>Business Premium</v>
      </c>
      <c r="D12" s="126">
        <f>365*'Vic Oct 2017'!H6/100</f>
        <v>270.10000000000002</v>
      </c>
      <c r="E12" s="127">
        <f>IF($C$5*'Vic Oct 2017'!AK6/'Vic Oct 2017'!AI6&gt;='Vic Oct 2017'!J6,('Vic Oct 2017'!J6*'Vic Oct 2017'!O6/100)*'Vic Oct 2017'!AI6,($C$5*'Vic Oct 2017'!AK6/'Vic Oct 2017'!AI6*'Vic Oct 2017'!O6/100)*'Vic Oct 2017'!AI6)</f>
        <v>629.61119999999983</v>
      </c>
      <c r="F12" s="128">
        <f>IF($C$5*'Vic Oct 2017'!AK6/'Vic Oct 2017'!AI6&lt;'Vic Oct 2017'!J6,0,IF($C$5*'Vic Oct 2017'!AK6/'Vic Oct 2017'!AI6&lt;='Vic Oct 2017'!K6,($C$5*'Vic Oct 2017'!AK6/'Vic Oct 2017'!AI6-'Vic Oct 2017'!J6)*('Vic Oct 2017'!P6/100)*'Vic Oct 2017'!AI6,('Vic Oct 2017'!K6-'Vic Oct 2017'!J6)*('Vic Oct 2017'!P6/100)*'Vic Oct 2017'!AI6))</f>
        <v>1698.6187500000001</v>
      </c>
      <c r="G12" s="126">
        <f>IF($C$5*'Vic Oct 2017'!AK6/'Vic Oct 2017'!AI6&lt;'Vic Oct 2017'!K6,0,IF($C$5*'Vic Oct 2017'!AK6/'Vic Oct 2017'!AI6&lt;='Vic Oct 2017'!L6,($C$5*'Vic Oct 2017'!AK6/'Vic Oct 2017'!AI6-'Vic Oct 2017'!K6)*('Vic Oct 2017'!Q6/100)*'Vic Oct 2017'!AI6,('Vic Oct 2017'!L6-'Vic Oct 2017'!K6)*('Vic Oct 2017'!Q6/100)*'Vic Oct 2017'!AI6))</f>
        <v>768.16137999999978</v>
      </c>
      <c r="H12" s="127">
        <f>IF($C$5*'Vic Oct 2017'!AK6/'Vic Oct 2017'!AI6&lt;'Vic Oct 2017'!L6,0,IF($C$5*'Vic Oct 2017'!AK6/'Vic Oct 2017'!AI6&lt;='Vic Oct 2017'!M6,($C$5*'Vic Oct 2017'!AK6/'Vic Oct 2017'!AI6-'Vic Oct 2017'!L6)*('Vic Oct 2017'!R6/100)*'Vic Oct 2017'!AI6,('Vic Oct 2017'!M6-'Vic Oct 2017'!L6)*('Vic Oct 2017'!R6/100)*'Vic Oct 2017'!AI6))</f>
        <v>0</v>
      </c>
      <c r="I12" s="126">
        <f>IF(($C$5*'Vic Oct 2017'!AK6/'Vic Oct 2017'!AI6&gt;'Vic Oct 2017'!M6),($C$5*'Vic Oct 2017'!AK6/'Vic Oct 2017'!AI6-'Vic Oct 2017'!M6)*'Vic Oct 2017'!S6/100*'Vic Oct 2017'!AI6,0)</f>
        <v>0</v>
      </c>
      <c r="J12" s="126">
        <f>IF($C$5*'Vic Oct 2017'!AL6/'Vic Oct 2017'!AJ6&gt;='Vic Oct 2017'!J6,('Vic Oct 2017'!J6*'Vic Oct 2017'!U6/100)*'Vic Oct 2017'!AJ6,($C$5*'Vic Oct 2017'!AL6/'Vic Oct 2017'!AJ6*'Vic Oct 2017'!U6/100)*'Vic Oct 2017'!AJ6)</f>
        <v>603.14928000000009</v>
      </c>
      <c r="K12" s="126">
        <f>IF($C$5*'Vic Oct 2017'!AL6/'Vic Oct 2017'!AJ6&lt;'Vic Oct 2017'!J6,0,IF($C$5*'Vic Oct 2017'!AL6/'Vic Oct 2017'!AJ6&lt;='Vic Oct 2017'!K6,($C$5*'Vic Oct 2017'!AL6/'Vic Oct 2017'!AJ6-'Vic Oct 2017'!J6)*('Vic Oct 2017'!V6/100)*'Vic Oct 2017'!AJ6,('Vic Oct 2017'!K6-'Vic Oct 2017'!J6)*('Vic Oct 2017'!V6/100)*'Vic Oct 2017'!AJ6))</f>
        <v>1652.0812500000002</v>
      </c>
      <c r="L12" s="126">
        <f>IF($C$5*'Vic Oct 2017'!AL6/'Vic Oct 2017'!AJ6&lt;'Vic Oct 2017'!K6,0,IF($C$5*'Vic Oct 2017'!AL6/'Vic Oct 2017'!AJ6&lt;='Vic Oct 2017'!L6,($C$5*'Vic Oct 2017'!AL6/'Vic Oct 2017'!AJ6-'Vic Oct 2017'!K6)*('Vic Oct 2017'!W6/100)*'Vic Oct 2017'!AJ6,('Vic Oct 2017'!L6-'Vic Oct 2017'!K6)*('Vic Oct 2017'!W6/100)*'Vic Oct 2017'!AJ6))</f>
        <v>760.06125999999972</v>
      </c>
      <c r="M12" s="126">
        <f>IF($C$5*'Vic Oct 2017'!AL6/'Vic Oct 2017'!AJ6&lt;'Vic Oct 2017'!L6,0,IF($C$5*'Vic Oct 2017'!AL6/'Vic Oct 2017'!AJ6&lt;='Vic Oct 2017'!M6,($C$5*'Vic Oct 2017'!AL6/'Vic Oct 2017'!AJ6-'Vic Oct 2017'!L6)*('Vic Oct 2017'!X6/100)*'Vic Oct 2017'!AJ6,('Vic Oct 2017'!M6-'Vic Oct 2017'!L6)*('Vic Oct 2017'!X6/100)*'Vic Oct 2017'!AJ6))</f>
        <v>0</v>
      </c>
      <c r="N12" s="126">
        <f>IF(($C$5*'Vic Oct 2017'!AL6/'Vic Oct 2017'!AJ6&gt;'Vic Oct 2017'!M6),($C$5*'Vic Oct 2017'!AL6/'Vic Oct 2017'!AJ6-'Vic Oct 2017'!M6)*'Vic Oct 2017'!Y6/100*'Vic Oct 2017'!AJ6,0)</f>
        <v>0</v>
      </c>
      <c r="O12" s="129">
        <f t="shared" si="0"/>
        <v>6381.7831199999991</v>
      </c>
      <c r="P12" s="130">
        <f>'Vic Oct 2017'!AM6</f>
        <v>0</v>
      </c>
      <c r="Q12" s="130">
        <f>'Vic Oct 2017'!AN6</f>
        <v>0</v>
      </c>
      <c r="R12" s="130">
        <f>'Vic Oct 2017'!AO6</f>
        <v>0</v>
      </c>
      <c r="S12" s="130">
        <f>'Vic Oct 2017'!AP6</f>
        <v>0</v>
      </c>
      <c r="T12" s="129">
        <f>O12</f>
        <v>6381.7831199999991</v>
      </c>
      <c r="U12" s="129">
        <f t="shared" si="2"/>
        <v>6381.7831199999991</v>
      </c>
      <c r="V12" s="129">
        <f t="shared" si="1"/>
        <v>7019.9614320000001</v>
      </c>
      <c r="W12" s="129">
        <f t="shared" si="1"/>
        <v>7019.9614320000001</v>
      </c>
      <c r="X12" s="131">
        <f>'Vic Oct 2017'!AW6</f>
        <v>36</v>
      </c>
      <c r="Y12" s="132" t="str">
        <f>'Vic Oct 2017'!AX6</f>
        <v>n</v>
      </c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2"/>
      <c r="BP12" s="122"/>
      <c r="BQ12" s="122"/>
      <c r="BR12" s="122"/>
      <c r="BS12" s="122"/>
      <c r="BT12" s="122"/>
      <c r="BU12" s="122"/>
      <c r="BV12" s="122"/>
      <c r="BW12" s="122"/>
      <c r="BX12" s="122"/>
      <c r="BY12" s="122"/>
      <c r="BZ12" s="122"/>
      <c r="CA12" s="122"/>
      <c r="CB12" s="122"/>
      <c r="CC12" s="122"/>
      <c r="CD12" s="122"/>
      <c r="CE12" s="122"/>
      <c r="CF12" s="122"/>
      <c r="CG12" s="122"/>
      <c r="CH12" s="122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</row>
    <row r="13" spans="1:140" s="134" customFormat="1" ht="17" customHeight="1">
      <c r="A13" s="237"/>
      <c r="B13" s="125" t="str">
        <f>'Vic Oct 2017'!F7</f>
        <v>Momentum Energy</v>
      </c>
      <c r="C13" s="125" t="str">
        <f>'Vic Oct 2017'!G7</f>
        <v>Market offer</v>
      </c>
      <c r="D13" s="126">
        <f>365*'Vic Oct 2017'!H7/100</f>
        <v>355.98449999999997</v>
      </c>
      <c r="E13" s="127">
        <f>IF($C$5*'Vic Oct 2017'!AK7/'Vic Oct 2017'!AI7&gt;='Vic Oct 2017'!J7,('Vic Oct 2017'!J7*'Vic Oct 2017'!O7/100)*'Vic Oct 2017'!AI7,($C$5*'Vic Oct 2017'!AK7/'Vic Oct 2017'!AI7*'Vic Oct 2017'!O7/100)*'Vic Oct 2017'!AI7)</f>
        <v>663.75</v>
      </c>
      <c r="F13" s="128">
        <f>IF($C$5*'Vic Oct 2017'!AK7/'Vic Oct 2017'!AI7&lt;'Vic Oct 2017'!J7,0,IF($C$5*'Vic Oct 2017'!AK7/'Vic Oct 2017'!AI7&lt;='Vic Oct 2017'!K7,($C$5*'Vic Oct 2017'!AK7/'Vic Oct 2017'!AI7-'Vic Oct 2017'!J7)*('Vic Oct 2017'!P7/100)*'Vic Oct 2017'!AI7,('Vic Oct 2017'!K7-'Vic Oct 2017'!J7)*('Vic Oct 2017'!P7/100)*'Vic Oct 2017'!AI7))</f>
        <v>1813.0499999999997</v>
      </c>
      <c r="G13" s="126">
        <f>IF($C$5*'Vic Oct 2017'!AK7/'Vic Oct 2017'!AI7&lt;'Vic Oct 2017'!K7,0,IF($C$5*'Vic Oct 2017'!AK7/'Vic Oct 2017'!AI7&lt;='Vic Oct 2017'!L7,($C$5*'Vic Oct 2017'!AK7/'Vic Oct 2017'!AI7-'Vic Oct 2017'!K7)*('Vic Oct 2017'!Q7/100)*'Vic Oct 2017'!AI7,('Vic Oct 2017'!L7-'Vic Oct 2017'!K7)*('Vic Oct 2017'!Q7/100)*'Vic Oct 2017'!AI7))</f>
        <v>875.69999999999982</v>
      </c>
      <c r="H13" s="127">
        <f>IF($C$5*'Vic Oct 2017'!AK7/'Vic Oct 2017'!AI7&lt;'Vic Oct 2017'!L7,0,IF($C$5*'Vic Oct 2017'!AK7/'Vic Oct 2017'!AI7&lt;='Vic Oct 2017'!M7,($C$5*'Vic Oct 2017'!AK7/'Vic Oct 2017'!AI7-'Vic Oct 2017'!L7)*('Vic Oct 2017'!R7/100)*'Vic Oct 2017'!AI7,('Vic Oct 2017'!M7-'Vic Oct 2017'!L7)*('Vic Oct 2017'!R7/100)*'Vic Oct 2017'!AI7))</f>
        <v>0</v>
      </c>
      <c r="I13" s="126">
        <f>IF(($C$5*'Vic Oct 2017'!AK7/'Vic Oct 2017'!AI7&gt;'Vic Oct 2017'!M7),($C$5*'Vic Oct 2017'!AK7/'Vic Oct 2017'!AI7-'Vic Oct 2017'!M7)*'Vic Oct 2017'!S7/100*'Vic Oct 2017'!AI7,0)</f>
        <v>0</v>
      </c>
      <c r="J13" s="126">
        <f>IF($C$5*'Vic Oct 2017'!AL7/'Vic Oct 2017'!AJ7&gt;='Vic Oct 2017'!J7,('Vic Oct 2017'!J7*'Vic Oct 2017'!U7/100)*'Vic Oct 2017'!AJ7,($C$5*'Vic Oct 2017'!AL7/'Vic Oct 2017'!AJ7*'Vic Oct 2017'!U7/100)*'Vic Oct 2017'!AJ7)</f>
        <v>605.25</v>
      </c>
      <c r="K13" s="126">
        <f>IF($C$5*'Vic Oct 2017'!AL7/'Vic Oct 2017'!AJ7&lt;'Vic Oct 2017'!J7,0,IF($C$5*'Vic Oct 2017'!AL7/'Vic Oct 2017'!AJ7&lt;='Vic Oct 2017'!K7,($C$5*'Vic Oct 2017'!AL7/'Vic Oct 2017'!AJ7-'Vic Oct 2017'!J7)*('Vic Oct 2017'!V7/100)*'Vic Oct 2017'!AJ7,('Vic Oct 2017'!K7-'Vic Oct 2017'!J7)*('Vic Oct 2017'!V7/100)*'Vic Oct 2017'!AJ7))</f>
        <v>1678.0500000000004</v>
      </c>
      <c r="L13" s="126">
        <f>IF($C$5*'Vic Oct 2017'!AL7/'Vic Oct 2017'!AJ7&lt;'Vic Oct 2017'!K7,0,IF($C$5*'Vic Oct 2017'!AL7/'Vic Oct 2017'!AJ7&lt;='Vic Oct 2017'!L7,($C$5*'Vic Oct 2017'!AL7/'Vic Oct 2017'!AJ7-'Vic Oct 2017'!K7)*('Vic Oct 2017'!W7/100)*'Vic Oct 2017'!AJ7,('Vic Oct 2017'!L7-'Vic Oct 2017'!K7)*('Vic Oct 2017'!W7/100)*'Vic Oct 2017'!AJ7))</f>
        <v>814.09999999999991</v>
      </c>
      <c r="M13" s="126">
        <f>IF($C$5*'Vic Oct 2017'!AL7/'Vic Oct 2017'!AJ7&lt;'Vic Oct 2017'!L7,0,IF($C$5*'Vic Oct 2017'!AL7/'Vic Oct 2017'!AJ7&lt;='Vic Oct 2017'!M7,($C$5*'Vic Oct 2017'!AL7/'Vic Oct 2017'!AJ7-'Vic Oct 2017'!L7)*('Vic Oct 2017'!X7/100)*'Vic Oct 2017'!AJ7,('Vic Oct 2017'!M7-'Vic Oct 2017'!L7)*('Vic Oct 2017'!X7/100)*'Vic Oct 2017'!AJ7))</f>
        <v>0</v>
      </c>
      <c r="N13" s="126">
        <f>IF(($C$5*'Vic Oct 2017'!AL7/'Vic Oct 2017'!AJ7&gt;'Vic Oct 2017'!M7),($C$5*'Vic Oct 2017'!AL7/'Vic Oct 2017'!AJ7-'Vic Oct 2017'!M7)*'Vic Oct 2017'!Y7/100*'Vic Oct 2017'!AJ7,0)</f>
        <v>0</v>
      </c>
      <c r="O13" s="129">
        <f t="shared" si="0"/>
        <v>6805.8845000000001</v>
      </c>
      <c r="P13" s="130">
        <f>'Vic Oct 2017'!AM7</f>
        <v>0</v>
      </c>
      <c r="Q13" s="130">
        <f>'Vic Oct 2017'!AN7</f>
        <v>0</v>
      </c>
      <c r="R13" s="130">
        <f>'Vic Oct 2017'!AO7</f>
        <v>0</v>
      </c>
      <c r="S13" s="130">
        <f>'Vic Oct 2017'!AP7</f>
        <v>0</v>
      </c>
      <c r="T13" s="129">
        <f>O13</f>
        <v>6805.8845000000001</v>
      </c>
      <c r="U13" s="129">
        <f t="shared" si="2"/>
        <v>6805.8845000000001</v>
      </c>
      <c r="V13" s="129">
        <f t="shared" si="1"/>
        <v>7486.4729500000003</v>
      </c>
      <c r="W13" s="129">
        <f t="shared" si="1"/>
        <v>7486.4729500000003</v>
      </c>
      <c r="X13" s="131">
        <f>'Vic Oct 2017'!AW7</f>
        <v>0</v>
      </c>
      <c r="Y13" s="132" t="str">
        <f>'Vic Oct 2017'!AX7</f>
        <v>n</v>
      </c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</row>
    <row r="14" spans="1:140" s="142" customFormat="1" ht="17" customHeight="1" thickBot="1">
      <c r="A14" s="237"/>
      <c r="B14" s="125" t="str">
        <f>'Vic Oct 2017'!F8</f>
        <v>Origin Energy</v>
      </c>
      <c r="C14" s="125" t="str">
        <f>'Vic Oct 2017'!G8</f>
        <v>Business Saver</v>
      </c>
      <c r="D14" s="128">
        <f>365*'Vic Oct 2017'!H8/100</f>
        <v>306.96499999999997</v>
      </c>
      <c r="E14" s="135">
        <f>IF($C$5*'Vic Oct 2017'!AK8/'Vic Oct 2017'!AI8&gt;='Vic Oct 2017'!J8,('Vic Oct 2017'!J8*'Vic Oct 2017'!O8/100)*'Vic Oct 2017'!AI8,($C$5*'Vic Oct 2017'!AK8/'Vic Oct 2017'!AI8*'Vic Oct 2017'!O8/100)*'Vic Oct 2017'!AI8)</f>
        <v>794.38319999999999</v>
      </c>
      <c r="F14" s="128">
        <f>IF($C$5*'Vic Oct 2017'!AK8/'Vic Oct 2017'!AI8&lt;'Vic Oct 2017'!J8,0,IF($C$5*'Vic Oct 2017'!AK8/'Vic Oct 2017'!AI8&lt;='Vic Oct 2017'!K8,($C$5*'Vic Oct 2017'!AK8/'Vic Oct 2017'!AI8-'Vic Oct 2017'!J8)*('Vic Oct 2017'!P8/100)*'Vic Oct 2017'!AI8,('Vic Oct 2017'!K8-'Vic Oct 2017'!J8)*('Vic Oct 2017'!P8/100)*'Vic Oct 2017'!AI8))</f>
        <v>1994.9327999999998</v>
      </c>
      <c r="G14" s="128">
        <f>IF($C$5*'Vic Oct 2017'!AK8/'Vic Oct 2017'!AI8&lt;'Vic Oct 2017'!K8,0,IF($C$5*'Vic Oct 2017'!AK8/'Vic Oct 2017'!AI8&lt;='Vic Oct 2017'!L8,($C$5*'Vic Oct 2017'!AK8/'Vic Oct 2017'!AI8-'Vic Oct 2017'!K8)*('Vic Oct 2017'!Q8/100)*'Vic Oct 2017'!AI8,('Vic Oct 2017'!L8-'Vic Oct 2017'!K8)*('Vic Oct 2017'!Q8/100)*'Vic Oct 2017'!AI8))</f>
        <v>917.85519999999974</v>
      </c>
      <c r="H14" s="135">
        <f>IF($C$5*'Vic Oct 2017'!AK8/'Vic Oct 2017'!AI8&lt;'Vic Oct 2017'!L8,0,IF($C$5*'Vic Oct 2017'!AK8/'Vic Oct 2017'!AI8&lt;='Vic Oct 2017'!M8,($C$5*'Vic Oct 2017'!AK8/'Vic Oct 2017'!AI8-'Vic Oct 2017'!L8)*('Vic Oct 2017'!R8/100)*'Vic Oct 2017'!AI8,('Vic Oct 2017'!M8-'Vic Oct 2017'!L8)*('Vic Oct 2017'!R8/100)*'Vic Oct 2017'!AI8))</f>
        <v>0</v>
      </c>
      <c r="I14" s="128">
        <f>IF(($C$5*'Vic Oct 2017'!AK8/'Vic Oct 2017'!AI8&gt;'Vic Oct 2017'!M8),($C$5*'Vic Oct 2017'!AK8/'Vic Oct 2017'!AI8-'Vic Oct 2017'!M8)*'Vic Oct 2017'!S8/100*'Vic Oct 2017'!AI8,0)</f>
        <v>0</v>
      </c>
      <c r="J14" s="128">
        <f>IF($C$5*'Vic Oct 2017'!AL8/'Vic Oct 2017'!AJ8&gt;='Vic Oct 2017'!J8,('Vic Oct 2017'!J8*'Vic Oct 2017'!U8/100)*'Vic Oct 2017'!AJ8,($C$5*'Vic Oct 2017'!AL8/'Vic Oct 2017'!AJ8*'Vic Oct 2017'!U8/100)*'Vic Oct 2017'!AJ8)</f>
        <v>749.21759999999995</v>
      </c>
      <c r="K14" s="128">
        <f>IF($C$5*'Vic Oct 2017'!AL8/'Vic Oct 2017'!AJ8&lt;'Vic Oct 2017'!J8,0,IF($C$5*'Vic Oct 2017'!AL8/'Vic Oct 2017'!AJ8&lt;='Vic Oct 2017'!K8,($C$5*'Vic Oct 2017'!AL8/'Vic Oct 2017'!AJ8-'Vic Oct 2017'!J8)*('Vic Oct 2017'!V8/100)*'Vic Oct 2017'!AJ8,('Vic Oct 2017'!K8-'Vic Oct 2017'!J8)*('Vic Oct 2017'!V8/100)*'Vic Oct 2017'!AJ8))</f>
        <v>1926.8928000000001</v>
      </c>
      <c r="L14" s="128">
        <f>IF($C$5*'Vic Oct 2017'!AL8/'Vic Oct 2017'!AJ8&lt;'Vic Oct 2017'!K8,0,IF($C$5*'Vic Oct 2017'!AL8/'Vic Oct 2017'!AJ8&lt;='Vic Oct 2017'!L8,($C$5*'Vic Oct 2017'!AL8/'Vic Oct 2017'!AJ8-'Vic Oct 2017'!K8)*('Vic Oct 2017'!W8/100)*'Vic Oct 2017'!AJ8,('Vic Oct 2017'!L8-'Vic Oct 2017'!K8)*('Vic Oct 2017'!W8/100)*'Vic Oct 2017'!AJ8))</f>
        <v>887.90999999999974</v>
      </c>
      <c r="M14" s="128">
        <f>IF($C$5*'Vic Oct 2017'!AL8/'Vic Oct 2017'!AJ8&lt;'Vic Oct 2017'!L8,0,IF($C$5*'Vic Oct 2017'!AL8/'Vic Oct 2017'!AJ8&lt;='Vic Oct 2017'!M8,($C$5*'Vic Oct 2017'!AL8/'Vic Oct 2017'!AJ8-'Vic Oct 2017'!L8)*('Vic Oct 2017'!X8/100)*'Vic Oct 2017'!AJ8,('Vic Oct 2017'!M8-'Vic Oct 2017'!L8)*('Vic Oct 2017'!X8/100)*'Vic Oct 2017'!AJ8))</f>
        <v>0</v>
      </c>
      <c r="N14" s="128">
        <f>IF(($C$5*'Vic Oct 2017'!AL8/'Vic Oct 2017'!AJ8&gt;'Vic Oct 2017'!M8),($C$5*'Vic Oct 2017'!AL8/'Vic Oct 2017'!AJ8-'Vic Oct 2017'!M8)*'Vic Oct 2017'!Y8/100*'Vic Oct 2017'!AJ8,0)</f>
        <v>0</v>
      </c>
      <c r="O14" s="136">
        <f t="shared" si="0"/>
        <v>7578.1566000000003</v>
      </c>
      <c r="P14" s="137">
        <f>'Vic Oct 2017'!AM8</f>
        <v>0</v>
      </c>
      <c r="Q14" s="137">
        <f>'Vic Oct 2017'!AN8</f>
        <v>15</v>
      </c>
      <c r="R14" s="137">
        <f>'Vic Oct 2017'!AO8</f>
        <v>0</v>
      </c>
      <c r="S14" s="137">
        <f>'Vic Oct 2017'!AP8</f>
        <v>0</v>
      </c>
      <c r="T14" s="136">
        <f>(O14-(O14-D14)*Q14/100)</f>
        <v>6487.47786</v>
      </c>
      <c r="U14" s="138">
        <f t="shared" si="2"/>
        <v>6487.47786</v>
      </c>
      <c r="V14" s="136">
        <f t="shared" si="1"/>
        <v>7136.2256460000008</v>
      </c>
      <c r="W14" s="136">
        <f t="shared" si="1"/>
        <v>7136.2256460000008</v>
      </c>
      <c r="X14" s="139">
        <f>'Vic Oct 2017'!AW8</f>
        <v>12</v>
      </c>
      <c r="Y14" s="140" t="str">
        <f>'Vic Oct 2017'!AX8</f>
        <v>y</v>
      </c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41"/>
      <c r="CJ14" s="141"/>
      <c r="CK14" s="141"/>
      <c r="CL14" s="141"/>
      <c r="CM14" s="141"/>
      <c r="CN14" s="141"/>
      <c r="CO14" s="141"/>
      <c r="CP14" s="141"/>
      <c r="CQ14" s="141"/>
      <c r="CR14" s="141"/>
      <c r="CS14" s="141"/>
      <c r="CT14" s="141"/>
      <c r="CU14" s="141"/>
      <c r="CV14" s="141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1"/>
      <c r="DH14" s="141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1"/>
      <c r="DT14" s="141"/>
      <c r="DU14" s="141"/>
      <c r="DV14" s="141"/>
      <c r="DW14" s="141"/>
      <c r="DX14" s="141"/>
      <c r="DY14" s="141"/>
      <c r="DZ14" s="141"/>
      <c r="EA14" s="141"/>
      <c r="EB14" s="141"/>
      <c r="EC14" s="141"/>
      <c r="ED14" s="141"/>
      <c r="EE14" s="141"/>
      <c r="EF14" s="141"/>
      <c r="EG14" s="141"/>
      <c r="EH14" s="141"/>
      <c r="EI14" s="141"/>
      <c r="EJ14" s="141"/>
    </row>
    <row r="15" spans="1:140" s="125" customFormat="1" ht="17" customHeight="1" thickTop="1" thickBot="1">
      <c r="A15" s="238"/>
      <c r="B15" s="142" t="str">
        <f>'Vic Oct 2017'!F9</f>
        <v>Simply Energy</v>
      </c>
      <c r="C15" s="142" t="str">
        <f>'Vic Oct 2017'!G9</f>
        <v>Business Save</v>
      </c>
      <c r="D15" s="143">
        <f>365*'Vic Oct 2017'!H9/100</f>
        <v>335.39850000000001</v>
      </c>
      <c r="E15" s="144">
        <f>IF($C$5*'Vic Oct 2017'!AK9/'Vic Oct 2017'!AI9&gt;='Vic Oct 2017'!J9,('Vic Oct 2017'!J9*'Vic Oct 2017'!O9/100)*'Vic Oct 2017'!AI9,($C$5*'Vic Oct 2017'!AK9/'Vic Oct 2017'!AI9*'Vic Oct 2017'!O9/100)*'Vic Oct 2017'!AI9)</f>
        <v>830.35680000000002</v>
      </c>
      <c r="F15" s="143">
        <f>IF($C$5*'Vic Oct 2017'!AK9/'Vic Oct 2017'!AI9&lt;'Vic Oct 2017'!J9,0,IF($C$5*'Vic Oct 2017'!AK9/'Vic Oct 2017'!AI9&lt;='Vic Oct 2017'!K9,($C$5*'Vic Oct 2017'!AK9/'Vic Oct 2017'!AI9-'Vic Oct 2017'!J9)*('Vic Oct 2017'!P9/100)*'Vic Oct 2017'!AI9,('Vic Oct 2017'!K9-'Vic Oct 2017'!J9)*('Vic Oct 2017'!P9/100)*'Vic Oct 2017'!AI9))</f>
        <v>2313.1874999999995</v>
      </c>
      <c r="G15" s="143">
        <f>IF($C$5*'Vic Oct 2017'!AK9/'Vic Oct 2017'!AI9&lt;'Vic Oct 2017'!K9,0,IF($C$5*'Vic Oct 2017'!AK9/'Vic Oct 2017'!AI9&lt;='Vic Oct 2017'!L9,($C$5*'Vic Oct 2017'!AK9/'Vic Oct 2017'!AI9-'Vic Oct 2017'!K9)*('Vic Oct 2017'!Q9/100)*'Vic Oct 2017'!AI9,('Vic Oct 2017'!L9-'Vic Oct 2017'!K9)*('Vic Oct 2017'!Q9/100)*'Vic Oct 2017'!AI9))</f>
        <v>1073.2658999999999</v>
      </c>
      <c r="H15" s="144">
        <f>IF($C$5*'Vic Oct 2017'!AK9/'Vic Oct 2017'!AI9&lt;'Vic Oct 2017'!L9,0,IF($C$5*'Vic Oct 2017'!AK9/'Vic Oct 2017'!AI9&lt;='Vic Oct 2017'!M9,($C$5*'Vic Oct 2017'!AK9/'Vic Oct 2017'!AI9-'Vic Oct 2017'!L9)*('Vic Oct 2017'!R9/100)*'Vic Oct 2017'!AI9,('Vic Oct 2017'!M9-'Vic Oct 2017'!L9)*('Vic Oct 2017'!R9/100)*'Vic Oct 2017'!AI9))</f>
        <v>0</v>
      </c>
      <c r="I15" s="143">
        <f>IF(($C$5*'Vic Oct 2017'!AK9/'Vic Oct 2017'!AI9&gt;'Vic Oct 2017'!M9),($C$5*'Vic Oct 2017'!AK9/'Vic Oct 2017'!AI9-'Vic Oct 2017'!M9)*'Vic Oct 2017'!S9/100*'Vic Oct 2017'!AI9,0)</f>
        <v>0</v>
      </c>
      <c r="J15" s="143">
        <f>IF($C$5*'Vic Oct 2017'!AL9/'Vic Oct 2017'!AJ9&gt;='Vic Oct 2017'!J9,('Vic Oct 2017'!J9*'Vic Oct 2017'!U9/100)*'Vic Oct 2017'!AJ9,($C$5*'Vic Oct 2017'!AL9/'Vic Oct 2017'!AJ9*'Vic Oct 2017'!U9/100)*'Vic Oct 2017'!AJ9)</f>
        <v>802.98239999999998</v>
      </c>
      <c r="K15" s="145">
        <f>IF($C$5*'Vic Oct 2017'!AL9/'Vic Oct 2017'!AJ9&lt;'Vic Oct 2017'!J9,0,IF($C$5*'Vic Oct 2017'!AL9/'Vic Oct 2017'!AJ9&lt;='Vic Oct 2017'!K9,($C$5*'Vic Oct 2017'!AL9/'Vic Oct 2017'!AJ9-'Vic Oct 2017'!J9)*('Vic Oct 2017'!V9/100)*'Vic Oct 2017'!AJ9,('Vic Oct 2017'!K9-'Vic Oct 2017'!J9)*('Vic Oct 2017'!V9/100)*'Vic Oct 2017'!AJ9))</f>
        <v>2272.125</v>
      </c>
      <c r="L15" s="146">
        <f>IF($C$5*'Vic Oct 2017'!AL9/'Vic Oct 2017'!AJ9&lt;'Vic Oct 2017'!K9,0,IF($C$5*'Vic Oct 2017'!AL9/'Vic Oct 2017'!AJ9&lt;='Vic Oct 2017'!L9,($C$5*'Vic Oct 2017'!AL9/'Vic Oct 2017'!AJ9-'Vic Oct 2017'!K9)*('Vic Oct 2017'!W9/100)*'Vic Oct 2017'!AJ9,('Vic Oct 2017'!L9-'Vic Oct 2017'!K9)*('Vic Oct 2017'!W9/100)*'Vic Oct 2017'!AJ9))</f>
        <v>1066.5157999999999</v>
      </c>
      <c r="M15" s="143">
        <f>IF($C$5*'Vic Oct 2017'!AL9/'Vic Oct 2017'!AJ9&lt;'Vic Oct 2017'!L9,0,IF($C$5*'Vic Oct 2017'!AL9/'Vic Oct 2017'!AJ9&lt;='Vic Oct 2017'!M9,($C$5*'Vic Oct 2017'!AL9/'Vic Oct 2017'!AJ9-'Vic Oct 2017'!L9)*('Vic Oct 2017'!X9/100)*'Vic Oct 2017'!AJ9,('Vic Oct 2017'!M9-'Vic Oct 2017'!L9)*('Vic Oct 2017'!X9/100)*'Vic Oct 2017'!AJ9))</f>
        <v>0</v>
      </c>
      <c r="N15" s="143">
        <f>IF(($C$5*'Vic Oct 2017'!AL9/'Vic Oct 2017'!AJ9&gt;'Vic Oct 2017'!M9),($C$5*'Vic Oct 2017'!AL9/'Vic Oct 2017'!AJ9-'Vic Oct 2017'!M9)*'Vic Oct 2017'!Y9/100*'Vic Oct 2017'!AJ9,0)</f>
        <v>0</v>
      </c>
      <c r="O15" s="147">
        <f t="shared" ref="O15" si="3">SUM(D15:N15)</f>
        <v>8693.8318999999992</v>
      </c>
      <c r="P15" s="148">
        <f>'Vic Oct 2017'!AM9</f>
        <v>0</v>
      </c>
      <c r="Q15" s="148">
        <f>'Vic Oct 2017'!AN9</f>
        <v>30</v>
      </c>
      <c r="R15" s="148">
        <f>'Vic Oct 2017'!AO9</f>
        <v>0</v>
      </c>
      <c r="S15" s="148">
        <f>'Vic Oct 2017'!AP9</f>
        <v>0</v>
      </c>
      <c r="T15" s="147">
        <f>(O15-(O15-D15)*Q15/100)</f>
        <v>6186.3018799999991</v>
      </c>
      <c r="U15" s="149">
        <f t="shared" si="2"/>
        <v>6186.3018799999991</v>
      </c>
      <c r="V15" s="147">
        <f t="shared" ref="V15" si="4">T15*1.1</f>
        <v>6804.9320679999992</v>
      </c>
      <c r="W15" s="149">
        <f t="shared" ref="W15" si="5">U15*1.1</f>
        <v>6804.9320679999992</v>
      </c>
      <c r="X15" s="150">
        <f>'Vic Oct 2017'!AW9</f>
        <v>0</v>
      </c>
      <c r="Y15" s="151" t="str">
        <f>'Vic Oct 2017'!AX9</f>
        <v>n</v>
      </c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  <c r="CD15" s="122"/>
      <c r="CE15" s="122"/>
      <c r="CF15" s="122"/>
      <c r="CG15" s="122"/>
      <c r="CH15" s="12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52"/>
      <c r="DM15" s="152"/>
      <c r="DN15" s="152"/>
      <c r="DO15" s="152"/>
      <c r="DP15" s="152"/>
      <c r="DQ15" s="152"/>
      <c r="DR15" s="152"/>
      <c r="DS15" s="152"/>
      <c r="DT15" s="152"/>
      <c r="DU15" s="152"/>
      <c r="DV15" s="152"/>
      <c r="DW15" s="152"/>
      <c r="DX15" s="152"/>
      <c r="DY15" s="152"/>
      <c r="DZ15" s="152"/>
      <c r="EA15" s="152"/>
      <c r="EB15" s="152"/>
      <c r="EC15" s="152"/>
      <c r="ED15" s="152"/>
      <c r="EE15" s="152"/>
      <c r="EF15" s="152"/>
      <c r="EG15" s="152"/>
      <c r="EH15" s="152"/>
      <c r="EI15" s="152"/>
      <c r="EJ15" s="152"/>
    </row>
    <row r="16" spans="1:140" s="134" customFormat="1" ht="17" customHeight="1" thickTop="1">
      <c r="A16" s="239" t="str">
        <f>'Vic Oct 2017'!D10</f>
        <v>Multinet 2</v>
      </c>
      <c r="B16" s="125" t="str">
        <f>'Vic Oct 2017'!F10</f>
        <v>AGL</v>
      </c>
      <c r="C16" s="125" t="str">
        <f>'Vic Oct 2017'!G10</f>
        <v>Business Savers</v>
      </c>
      <c r="D16" s="126">
        <f>365*'Vic Oct 2017'!H10/100</f>
        <v>384.27199999999999</v>
      </c>
      <c r="E16" s="127">
        <f>IF($C$5*'Vic Oct 2017'!AK10/'Vic Oct 2017'!AI10&gt;='Vic Oct 2017'!J10,('Vic Oct 2017'!J10*'Vic Oct 2017'!O10/100)*'Vic Oct 2017'!AI10,($C$5*'Vic Oct 2017'!AK10/'Vic Oct 2017'!AI10*'Vic Oct 2017'!O10/100)*'Vic Oct 2017'!AI10)</f>
        <v>4170</v>
      </c>
      <c r="F16" s="128">
        <f>IF($C$5*'Vic Oct 2017'!AK10/'Vic Oct 2017'!AI10&lt;'Vic Oct 2017'!J10,0,IF($C$5*'Vic Oct 2017'!AK10/'Vic Oct 2017'!AI10&lt;='Vic Oct 2017'!K10,($C$5*'Vic Oct 2017'!AK10/'Vic Oct 2017'!AI10-'Vic Oct 2017'!J10)*('Vic Oct 2017'!P10/100)*'Vic Oct 2017'!AI10,('Vic Oct 2017'!K10-'Vic Oct 2017'!J10)*('Vic Oct 2017'!P10/100)*'Vic Oct 2017'!AI10))</f>
        <v>0</v>
      </c>
      <c r="G16" s="126">
        <f>IF($C$5*'Vic Oct 2017'!AK10/'Vic Oct 2017'!AI10&lt;'Vic Oct 2017'!K10,0,IF($C$5*'Vic Oct 2017'!AK10/'Vic Oct 2017'!AI10&lt;='Vic Oct 2017'!L10,($C$5*'Vic Oct 2017'!AK10/'Vic Oct 2017'!AI10-'Vic Oct 2017'!K10)*('Vic Oct 2017'!Q10/100)*'Vic Oct 2017'!AI10,('Vic Oct 2017'!L10-'Vic Oct 2017'!K10)*('Vic Oct 2017'!Q10/100)*'Vic Oct 2017'!AI10))</f>
        <v>0</v>
      </c>
      <c r="H16" s="127">
        <f>IF($C$5*'Vic Oct 2017'!AK10/'Vic Oct 2017'!AI10&lt;'Vic Oct 2017'!L10,0,IF($C$5*'Vic Oct 2017'!AK10/'Vic Oct 2017'!AI10&lt;='Vic Oct 2017'!M10,($C$5*'Vic Oct 2017'!AK10/'Vic Oct 2017'!AI10-'Vic Oct 2017'!L10)*('Vic Oct 2017'!R10/100)*'Vic Oct 2017'!AI10,('Vic Oct 2017'!M10-'Vic Oct 2017'!L10)*('Vic Oct 2017'!R10/100)*'Vic Oct 2017'!AI10))</f>
        <v>0</v>
      </c>
      <c r="I16" s="126">
        <f>IF(($C$5*'Vic Oct 2017'!AK10/'Vic Oct 2017'!AI10&gt;'Vic Oct 2017'!M10),($C$5*'Vic Oct 2017'!AK10/'Vic Oct 2017'!AI10-'Vic Oct 2017'!M10)*'Vic Oct 2017'!S10/100*'Vic Oct 2017'!AI10,0)</f>
        <v>0</v>
      </c>
      <c r="J16" s="126">
        <f>IF($C$5*'Vic Oct 2017'!AL10/'Vic Oct 2017'!AJ10&gt;='Vic Oct 2017'!J10,('Vic Oct 2017'!J10*'Vic Oct 2017'!U10/100)*'Vic Oct 2017'!AJ10,($C$5*'Vic Oct 2017'!AL10/'Vic Oct 2017'!AJ10*'Vic Oct 2017'!U10/100)*'Vic Oct 2017'!AJ10)</f>
        <v>3670</v>
      </c>
      <c r="K16" s="126">
        <f>IF($C$5*'Vic Oct 2017'!AL10/'Vic Oct 2017'!AJ10&lt;'Vic Oct 2017'!J10,0,IF($C$5*'Vic Oct 2017'!AL10/'Vic Oct 2017'!AJ10&lt;='Vic Oct 2017'!K10,($C$5*'Vic Oct 2017'!AL10/'Vic Oct 2017'!AJ10-'Vic Oct 2017'!J10)*('Vic Oct 2017'!V10/100)*'Vic Oct 2017'!AJ10,('Vic Oct 2017'!K10-'Vic Oct 2017'!J10)*('Vic Oct 2017'!V10/100)*'Vic Oct 2017'!AJ10))</f>
        <v>0</v>
      </c>
      <c r="L16" s="126">
        <f>IF($C$5*'Vic Oct 2017'!AL10/'Vic Oct 2017'!AJ10&lt;'Vic Oct 2017'!K10,0,IF($C$5*'Vic Oct 2017'!AL10/'Vic Oct 2017'!AJ10&lt;='Vic Oct 2017'!L10,($C$5*'Vic Oct 2017'!AL10/'Vic Oct 2017'!AJ10-'Vic Oct 2017'!K10)*('Vic Oct 2017'!W10/100)*'Vic Oct 2017'!AJ10,('Vic Oct 2017'!L10-'Vic Oct 2017'!K10)*('Vic Oct 2017'!W10/100)*'Vic Oct 2017'!AJ10))</f>
        <v>0</v>
      </c>
      <c r="M16" s="126">
        <f>IF($C$5*'Vic Oct 2017'!AL10/'Vic Oct 2017'!AJ10&lt;'Vic Oct 2017'!L10,0,IF($C$5*'Vic Oct 2017'!AL10/'Vic Oct 2017'!AJ10&lt;='Vic Oct 2017'!M10,($C$5*'Vic Oct 2017'!AL10/'Vic Oct 2017'!AJ10-'Vic Oct 2017'!L10)*('Vic Oct 2017'!X10/100)*'Vic Oct 2017'!AJ10,('Vic Oct 2017'!M10-'Vic Oct 2017'!L10)*('Vic Oct 2017'!X10/100)*'Vic Oct 2017'!AJ10))</f>
        <v>0</v>
      </c>
      <c r="N16" s="126">
        <f>IF(($C$5*'Vic Oct 2017'!AL10/'Vic Oct 2017'!AJ10&gt;'Vic Oct 2017'!M10),($C$5*'Vic Oct 2017'!AL10/'Vic Oct 2017'!AJ10-'Vic Oct 2017'!M10)*'Vic Oct 2017'!Y10/100*'Vic Oct 2017'!AJ10,0)</f>
        <v>0</v>
      </c>
      <c r="O16" s="129">
        <f t="shared" si="0"/>
        <v>8224.2720000000008</v>
      </c>
      <c r="P16" s="130">
        <f>'Vic Oct 2017'!AM10</f>
        <v>0</v>
      </c>
      <c r="Q16" s="130">
        <f>'Vic Oct 2017'!AN10</f>
        <v>20</v>
      </c>
      <c r="R16" s="130">
        <f>'Vic Oct 2017'!AO10</f>
        <v>0</v>
      </c>
      <c r="S16" s="130">
        <f>'Vic Oct 2017'!AP10</f>
        <v>0</v>
      </c>
      <c r="T16" s="129">
        <f>(O16-(O16-D16)*Q16/100)</f>
        <v>6656.2720000000008</v>
      </c>
      <c r="U16" s="129">
        <f t="shared" si="2"/>
        <v>6656.2720000000008</v>
      </c>
      <c r="V16" s="129">
        <f t="shared" si="1"/>
        <v>7321.8992000000017</v>
      </c>
      <c r="W16" s="129">
        <f t="shared" si="1"/>
        <v>7321.8992000000017</v>
      </c>
      <c r="X16" s="131">
        <f>'Vic Oct 2017'!AW10</f>
        <v>0</v>
      </c>
      <c r="Y16" s="132" t="str">
        <f>'Vic Oct 2017'!AX10</f>
        <v>n</v>
      </c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122"/>
      <c r="CC16" s="122"/>
      <c r="CD16" s="122"/>
      <c r="CE16" s="122"/>
      <c r="CF16" s="122"/>
      <c r="CG16" s="122"/>
      <c r="CH16" s="122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</row>
    <row r="17" spans="1:140" s="134" customFormat="1" ht="17" customHeight="1">
      <c r="A17" s="237"/>
      <c r="B17" s="125" t="str">
        <f>'Vic Oct 2017'!F11</f>
        <v>Click Energy</v>
      </c>
      <c r="C17" s="125" t="str">
        <f>'Vic Oct 2017'!G11</f>
        <v>Business Prime Gas</v>
      </c>
      <c r="D17" s="126">
        <f>365*'Vic Oct 2017'!H11/100</f>
        <v>313.17</v>
      </c>
      <c r="E17" s="127">
        <f>IF($C$5*'Vic Oct 2017'!AK11/'Vic Oct 2017'!AI11&gt;='Vic Oct 2017'!J11,('Vic Oct 2017'!J11*'Vic Oct 2017'!O11/100)*'Vic Oct 2017'!AI11,($C$5*'Vic Oct 2017'!AK11/'Vic Oct 2017'!AI11*'Vic Oct 2017'!O11/100)*'Vic Oct 2017'!AI11)</f>
        <v>1017</v>
      </c>
      <c r="F17" s="128">
        <f>IF($C$5*'Vic Oct 2017'!AK11/'Vic Oct 2017'!AI11&lt;'Vic Oct 2017'!J11,0,IF($C$5*'Vic Oct 2017'!AK11/'Vic Oct 2017'!AI11&lt;='Vic Oct 2017'!K11,($C$5*'Vic Oct 2017'!AK11/'Vic Oct 2017'!AI11-'Vic Oct 2017'!J11)*('Vic Oct 2017'!P11/100)*'Vic Oct 2017'!AI11,('Vic Oct 2017'!K11-'Vic Oct 2017'!J11)*('Vic Oct 2017'!P11/100)*'Vic Oct 2017'!AI11))</f>
        <v>2848.4999999999995</v>
      </c>
      <c r="G17" s="126">
        <f>IF($C$5*'Vic Oct 2017'!AK11/'Vic Oct 2017'!AI11&lt;'Vic Oct 2017'!K11,0,IF($C$5*'Vic Oct 2017'!AK11/'Vic Oct 2017'!AI11&lt;='Vic Oct 2017'!L11,($C$5*'Vic Oct 2017'!AK11/'Vic Oct 2017'!AI11-'Vic Oct 2017'!K11)*('Vic Oct 2017'!Q11/100)*'Vic Oct 2017'!AI11,('Vic Oct 2017'!L11-'Vic Oct 2017'!K11)*('Vic Oct 2017'!Q11/100)*'Vic Oct 2017'!AI11))</f>
        <v>1406.9999999999995</v>
      </c>
      <c r="H17" s="127">
        <f>IF($C$5*'Vic Oct 2017'!AK11/'Vic Oct 2017'!AI11&lt;'Vic Oct 2017'!L11,0,IF($C$5*'Vic Oct 2017'!AK11/'Vic Oct 2017'!AI11&lt;='Vic Oct 2017'!M11,($C$5*'Vic Oct 2017'!AK11/'Vic Oct 2017'!AI11-'Vic Oct 2017'!L11)*('Vic Oct 2017'!R11/100)*'Vic Oct 2017'!AI11,('Vic Oct 2017'!M11-'Vic Oct 2017'!L11)*('Vic Oct 2017'!R11/100)*'Vic Oct 2017'!AI11))</f>
        <v>0</v>
      </c>
      <c r="I17" s="126">
        <f>IF(($C$5*'Vic Oct 2017'!AK11/'Vic Oct 2017'!AI11&gt;'Vic Oct 2017'!M11),($C$5*'Vic Oct 2017'!AK11/'Vic Oct 2017'!AI11-'Vic Oct 2017'!M11)*'Vic Oct 2017'!S11/100*'Vic Oct 2017'!AI11,0)</f>
        <v>0</v>
      </c>
      <c r="J17" s="126">
        <f>IF($C$5*'Vic Oct 2017'!AL11/'Vic Oct 2017'!AJ11&gt;='Vic Oct 2017'!J11,('Vic Oct 2017'!J11*'Vic Oct 2017'!U11/100)*'Vic Oct 2017'!AJ11,($C$5*'Vic Oct 2017'!AL11/'Vic Oct 2017'!AJ11*'Vic Oct 2017'!U11/100)*'Vic Oct 2017'!AJ11)</f>
        <v>972.00000000000023</v>
      </c>
      <c r="K17" s="126">
        <f>IF($C$5*'Vic Oct 2017'!AL11/'Vic Oct 2017'!AJ11&lt;'Vic Oct 2017'!J11,0,IF($C$5*'Vic Oct 2017'!AL11/'Vic Oct 2017'!AJ11&lt;='Vic Oct 2017'!K11,($C$5*'Vic Oct 2017'!AL11/'Vic Oct 2017'!AJ11-'Vic Oct 2017'!J11)*('Vic Oct 2017'!V11/100)*'Vic Oct 2017'!AJ11,('Vic Oct 2017'!K11-'Vic Oct 2017'!J11)*('Vic Oct 2017'!V11/100)*'Vic Oct 2017'!AJ11))</f>
        <v>2848.4999999999995</v>
      </c>
      <c r="L17" s="126">
        <f>IF($C$5*'Vic Oct 2017'!AL11/'Vic Oct 2017'!AJ11&lt;'Vic Oct 2017'!K11,0,IF($C$5*'Vic Oct 2017'!AL11/'Vic Oct 2017'!AJ11&lt;='Vic Oct 2017'!L11,($C$5*'Vic Oct 2017'!AL11/'Vic Oct 2017'!AJ11-'Vic Oct 2017'!K11)*('Vic Oct 2017'!W11/100)*'Vic Oct 2017'!AJ11,('Vic Oct 2017'!L11-'Vic Oct 2017'!K11)*('Vic Oct 2017'!W11/100)*'Vic Oct 2017'!AJ11))</f>
        <v>1406.9999999999995</v>
      </c>
      <c r="M17" s="126">
        <f>IF($C$5*'Vic Oct 2017'!AL11/'Vic Oct 2017'!AJ11&lt;'Vic Oct 2017'!L11,0,IF($C$5*'Vic Oct 2017'!AL11/'Vic Oct 2017'!AJ11&lt;='Vic Oct 2017'!M11,($C$5*'Vic Oct 2017'!AL11/'Vic Oct 2017'!AJ11-'Vic Oct 2017'!L11)*('Vic Oct 2017'!X11/100)*'Vic Oct 2017'!AJ11,('Vic Oct 2017'!M11-'Vic Oct 2017'!L11)*('Vic Oct 2017'!X11/100)*'Vic Oct 2017'!AJ11))</f>
        <v>0</v>
      </c>
      <c r="N17" s="126">
        <f>IF(($C$5*'Vic Oct 2017'!AL11/'Vic Oct 2017'!AJ11&gt;'Vic Oct 2017'!M11),($C$5*'Vic Oct 2017'!AL11/'Vic Oct 2017'!AJ11-'Vic Oct 2017'!M11)*'Vic Oct 2017'!Y11/100*'Vic Oct 2017'!AJ11,0)</f>
        <v>0</v>
      </c>
      <c r="O17" s="129">
        <f t="shared" si="0"/>
        <v>10813.17</v>
      </c>
      <c r="P17" s="130">
        <f>'Vic Oct 2017'!AM11</f>
        <v>0</v>
      </c>
      <c r="Q17" s="130">
        <f>'Vic Oct 2017'!AN11</f>
        <v>0</v>
      </c>
      <c r="R17" s="130">
        <f>'Vic Oct 2017'!AO11</f>
        <v>10</v>
      </c>
      <c r="S17" s="130">
        <f>'Vic Oct 2017'!AP11</f>
        <v>0</v>
      </c>
      <c r="T17" s="129">
        <f>O17</f>
        <v>10813.17</v>
      </c>
      <c r="U17" s="129">
        <f>T17-(T17*R17/100)</f>
        <v>9731.8529999999992</v>
      </c>
      <c r="V17" s="129">
        <f t="shared" si="1"/>
        <v>11894.487000000001</v>
      </c>
      <c r="W17" s="129">
        <f t="shared" si="1"/>
        <v>10705.0383</v>
      </c>
      <c r="X17" s="131">
        <f>'Vic Oct 2017'!AW11</f>
        <v>0</v>
      </c>
      <c r="Y17" s="132" t="str">
        <f>'Vic Oct 2017'!AX11</f>
        <v>n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V17" s="122"/>
      <c r="BW17" s="122"/>
      <c r="BX17" s="122"/>
      <c r="BY17" s="122"/>
      <c r="BZ17" s="122"/>
      <c r="CA17" s="122"/>
      <c r="CB17" s="122"/>
      <c r="CC17" s="122"/>
      <c r="CD17" s="122"/>
      <c r="CE17" s="122"/>
      <c r="CF17" s="122"/>
      <c r="CG17" s="122"/>
      <c r="CH17" s="122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</row>
    <row r="18" spans="1:140" s="134" customFormat="1" ht="17" customHeight="1">
      <c r="A18" s="237"/>
      <c r="B18" s="125" t="str">
        <f>'Vic Oct 2017'!F12</f>
        <v>Covau</v>
      </c>
      <c r="C18" s="125" t="str">
        <f>'Vic Oct 2017'!G12</f>
        <v>Market offer</v>
      </c>
      <c r="D18" s="126">
        <f>365*'Vic Oct 2017'!H12/100</f>
        <v>341.27499999999998</v>
      </c>
      <c r="E18" s="127">
        <f>IF($C$5*'Vic Oct 2017'!AK12/'Vic Oct 2017'!AI12&gt;='Vic Oct 2017'!J12,('Vic Oct 2017'!J12*'Vic Oct 2017'!O12/100)*'Vic Oct 2017'!AI12,($C$5*'Vic Oct 2017'!AK12/'Vic Oct 2017'!AI12*'Vic Oct 2017'!O12/100)*'Vic Oct 2017'!AI12)</f>
        <v>1035</v>
      </c>
      <c r="F18" s="128">
        <f>IF($C$5*'Vic Oct 2017'!AK12/'Vic Oct 2017'!AI12&lt;'Vic Oct 2017'!J12,0,IF($C$5*'Vic Oct 2017'!AK12/'Vic Oct 2017'!AI12&lt;='Vic Oct 2017'!K12,($C$5*'Vic Oct 2017'!AK12/'Vic Oct 2017'!AI12-'Vic Oct 2017'!J12)*('Vic Oct 2017'!P12/100)*'Vic Oct 2017'!AI12,('Vic Oct 2017'!K12-'Vic Oct 2017'!J12)*('Vic Oct 2017'!P12/100)*'Vic Oct 2017'!AI12))</f>
        <v>2713.4999999999995</v>
      </c>
      <c r="G18" s="126">
        <f>IF($C$5*'Vic Oct 2017'!AK12/'Vic Oct 2017'!AI12&lt;'Vic Oct 2017'!K12,0,IF($C$5*'Vic Oct 2017'!AK12/'Vic Oct 2017'!AI12&lt;='Vic Oct 2017'!L12,($C$5*'Vic Oct 2017'!AK12/'Vic Oct 2017'!AI12-'Vic Oct 2017'!K12)*('Vic Oct 2017'!Q12/100)*'Vic Oct 2017'!AI12,('Vic Oct 2017'!L12-'Vic Oct 2017'!K12)*('Vic Oct 2017'!Q12/100)*'Vic Oct 2017'!AI12))</f>
        <v>1295</v>
      </c>
      <c r="H18" s="127">
        <f>IF($C$5*'Vic Oct 2017'!AK12/'Vic Oct 2017'!AI12&lt;'Vic Oct 2017'!L12,0,IF($C$5*'Vic Oct 2017'!AK12/'Vic Oct 2017'!AI12&lt;='Vic Oct 2017'!M12,($C$5*'Vic Oct 2017'!AK12/'Vic Oct 2017'!AI12-'Vic Oct 2017'!L12)*('Vic Oct 2017'!R12/100)*'Vic Oct 2017'!AI12,('Vic Oct 2017'!M12-'Vic Oct 2017'!L12)*('Vic Oct 2017'!R12/100)*'Vic Oct 2017'!AI12))</f>
        <v>0</v>
      </c>
      <c r="I18" s="126">
        <f>IF(($C$5*'Vic Oct 2017'!AK12/'Vic Oct 2017'!AI12&gt;'Vic Oct 2017'!M12),($C$5*'Vic Oct 2017'!AK12/'Vic Oct 2017'!AI12-'Vic Oct 2017'!M12)*'Vic Oct 2017'!S12/100*'Vic Oct 2017'!AI12,0)</f>
        <v>0</v>
      </c>
      <c r="J18" s="126">
        <f>IF($C$5*'Vic Oct 2017'!AL12/'Vic Oct 2017'!AJ12&gt;='Vic Oct 2017'!J12,('Vic Oct 2017'!J12*'Vic Oct 2017'!U12/100)*'Vic Oct 2017'!AJ12,($C$5*'Vic Oct 2017'!AL12/'Vic Oct 2017'!AJ12*'Vic Oct 2017'!U12/100)*'Vic Oct 2017'!AJ12)</f>
        <v>918</v>
      </c>
      <c r="K18" s="126">
        <f>IF($C$5*'Vic Oct 2017'!AL12/'Vic Oct 2017'!AJ12&lt;'Vic Oct 2017'!J12,0,IF($C$5*'Vic Oct 2017'!AL12/'Vic Oct 2017'!AJ12&lt;='Vic Oct 2017'!K12,($C$5*'Vic Oct 2017'!AL12/'Vic Oct 2017'!AJ12-'Vic Oct 2017'!J12)*('Vic Oct 2017'!V12/100)*'Vic Oct 2017'!AJ12,('Vic Oct 2017'!K12-'Vic Oct 2017'!J12)*('Vic Oct 2017'!V12/100)*'Vic Oct 2017'!AJ12))</f>
        <v>2470.5</v>
      </c>
      <c r="L18" s="126">
        <f>IF($C$5*'Vic Oct 2017'!AL12/'Vic Oct 2017'!AJ12&lt;'Vic Oct 2017'!K12,0,IF($C$5*'Vic Oct 2017'!AL12/'Vic Oct 2017'!AJ12&lt;='Vic Oct 2017'!L12,($C$5*'Vic Oct 2017'!AL12/'Vic Oct 2017'!AJ12-'Vic Oct 2017'!K12)*('Vic Oct 2017'!W12/100)*'Vic Oct 2017'!AJ12,('Vic Oct 2017'!L12-'Vic Oct 2017'!K12)*('Vic Oct 2017'!W12/100)*'Vic Oct 2017'!AJ12))</f>
        <v>1190</v>
      </c>
      <c r="M18" s="126">
        <f>IF($C$5*'Vic Oct 2017'!AL12/'Vic Oct 2017'!AJ12&lt;'Vic Oct 2017'!L12,0,IF($C$5*'Vic Oct 2017'!AL12/'Vic Oct 2017'!AJ12&lt;='Vic Oct 2017'!M12,($C$5*'Vic Oct 2017'!AL12/'Vic Oct 2017'!AJ12-'Vic Oct 2017'!L12)*('Vic Oct 2017'!X12/100)*'Vic Oct 2017'!AJ12,('Vic Oct 2017'!M12-'Vic Oct 2017'!L12)*('Vic Oct 2017'!X12/100)*'Vic Oct 2017'!AJ12))</f>
        <v>0</v>
      </c>
      <c r="N18" s="126">
        <f>IF(($C$5*'Vic Oct 2017'!AL12/'Vic Oct 2017'!AJ12&gt;'Vic Oct 2017'!M12),($C$5*'Vic Oct 2017'!AL12/'Vic Oct 2017'!AJ12-'Vic Oct 2017'!M12)*'Vic Oct 2017'!Y12/100*'Vic Oct 2017'!AJ12,0)</f>
        <v>0</v>
      </c>
      <c r="O18" s="129">
        <f t="shared" si="0"/>
        <v>9963.2749999999996</v>
      </c>
      <c r="P18" s="130">
        <f>'Vic Oct 2017'!AM12</f>
        <v>0</v>
      </c>
      <c r="Q18" s="130">
        <f>'Vic Oct 2017'!AN12</f>
        <v>0</v>
      </c>
      <c r="R18" s="130">
        <f>'Vic Oct 2017'!AO12</f>
        <v>0</v>
      </c>
      <c r="S18" s="130">
        <f>'Vic Oct 2017'!AP12</f>
        <v>20</v>
      </c>
      <c r="T18" s="129">
        <f>O18</f>
        <v>9963.2749999999996</v>
      </c>
      <c r="U18" s="129">
        <f>(T18-(T18-D18)*S18/100)</f>
        <v>8038.875</v>
      </c>
      <c r="V18" s="129">
        <f t="shared" si="1"/>
        <v>10959.602500000001</v>
      </c>
      <c r="W18" s="129">
        <f t="shared" si="1"/>
        <v>8842.7625000000007</v>
      </c>
      <c r="X18" s="131">
        <f>'Vic Oct 2017'!AW12</f>
        <v>12</v>
      </c>
      <c r="Y18" s="132" t="str">
        <f>'Vic Oct 2017'!AX12</f>
        <v>y</v>
      </c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2"/>
      <c r="BN18" s="122"/>
      <c r="BO18" s="122"/>
      <c r="BP18" s="122"/>
      <c r="BQ18" s="122"/>
      <c r="BR18" s="122"/>
      <c r="BS18" s="122"/>
      <c r="BT18" s="122"/>
      <c r="BU18" s="122"/>
      <c r="BV18" s="122"/>
      <c r="BW18" s="122"/>
      <c r="BX18" s="122"/>
      <c r="BY18" s="122"/>
      <c r="BZ18" s="122"/>
      <c r="CA18" s="122"/>
      <c r="CB18" s="122"/>
      <c r="CC18" s="122"/>
      <c r="CD18" s="122"/>
      <c r="CE18" s="122"/>
      <c r="CF18" s="122"/>
      <c r="CG18" s="122"/>
      <c r="CH18" s="122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</row>
    <row r="19" spans="1:140" s="134" customFormat="1" ht="17" customHeight="1">
      <c r="A19" s="237"/>
      <c r="B19" s="125" t="str">
        <f>'Vic Oct 2017'!F13</f>
        <v>EnergyAustralia</v>
      </c>
      <c r="C19" s="125" t="str">
        <f>'Vic Oct 2017'!G13</f>
        <v>Everyday Saver Business</v>
      </c>
      <c r="D19" s="126">
        <f>365*'Vic Oct 2017'!H13/100</f>
        <v>370.84</v>
      </c>
      <c r="E19" s="127">
        <f>IF($C$5*'Vic Oct 2017'!AK13/'Vic Oct 2017'!AI13&gt;='Vic Oct 2017'!J13,('Vic Oct 2017'!J13*'Vic Oct 2017'!O13/100)*'Vic Oct 2017'!AI13,($C$5*'Vic Oct 2017'!AK13/'Vic Oct 2017'!AI13*'Vic Oct 2017'!O13/100)*'Vic Oct 2017'!AI13)</f>
        <v>756</v>
      </c>
      <c r="F19" s="128">
        <f>IF($C$5*'Vic Oct 2017'!AK13/'Vic Oct 2017'!AI13&lt;'Vic Oct 2017'!J13,0,IF($C$5*'Vic Oct 2017'!AK13/'Vic Oct 2017'!AI13&lt;='Vic Oct 2017'!K13,($C$5*'Vic Oct 2017'!AK13/'Vic Oct 2017'!AI13-'Vic Oct 2017'!J13)*('Vic Oct 2017'!P13/100)*'Vic Oct 2017'!AI13,('Vic Oct 2017'!K13-'Vic Oct 2017'!J13)*('Vic Oct 2017'!P13/100)*'Vic Oct 2017'!AI13))</f>
        <v>1998</v>
      </c>
      <c r="G19" s="126">
        <f>IF($C$5*'Vic Oct 2017'!AK13/'Vic Oct 2017'!AI13&lt;'Vic Oct 2017'!K13,0,IF($C$5*'Vic Oct 2017'!AK13/'Vic Oct 2017'!AI13&lt;='Vic Oct 2017'!L13,($C$5*'Vic Oct 2017'!AK13/'Vic Oct 2017'!AI13-'Vic Oct 2017'!K13)*('Vic Oct 2017'!Q13/100)*'Vic Oct 2017'!AI13,('Vic Oct 2017'!L13-'Vic Oct 2017'!K13)*('Vic Oct 2017'!Q13/100)*'Vic Oct 2017'!AI13))</f>
        <v>944.99999999999977</v>
      </c>
      <c r="H19" s="127">
        <f>IF($C$5*'Vic Oct 2017'!AK13/'Vic Oct 2017'!AI13&lt;'Vic Oct 2017'!L13,0,IF($C$5*'Vic Oct 2017'!AK13/'Vic Oct 2017'!AI13&lt;='Vic Oct 2017'!M13,($C$5*'Vic Oct 2017'!AK13/'Vic Oct 2017'!AI13-'Vic Oct 2017'!L13)*('Vic Oct 2017'!R13/100)*'Vic Oct 2017'!AI13,('Vic Oct 2017'!M13-'Vic Oct 2017'!L13)*('Vic Oct 2017'!R13/100)*'Vic Oct 2017'!AI13))</f>
        <v>0</v>
      </c>
      <c r="I19" s="126">
        <f>IF(($C$5*'Vic Oct 2017'!AK13/'Vic Oct 2017'!AI13&gt;'Vic Oct 2017'!M13),($C$5*'Vic Oct 2017'!AK13/'Vic Oct 2017'!AI13-'Vic Oct 2017'!M13)*'Vic Oct 2017'!S13/100*'Vic Oct 2017'!AI13,0)</f>
        <v>0</v>
      </c>
      <c r="J19" s="126">
        <f>IF($C$5*'Vic Oct 2017'!AL13/'Vic Oct 2017'!AJ13&gt;='Vic Oct 2017'!J13,('Vic Oct 2017'!J13*'Vic Oct 2017'!U13/100)*'Vic Oct 2017'!AJ13,($C$5*'Vic Oct 2017'!AL13/'Vic Oct 2017'!AJ13*'Vic Oct 2017'!U13/100)*'Vic Oct 2017'!AJ13)</f>
        <v>720</v>
      </c>
      <c r="K19" s="126">
        <f>IF($C$5*'Vic Oct 2017'!AL13/'Vic Oct 2017'!AJ13&lt;'Vic Oct 2017'!J13,0,IF($C$5*'Vic Oct 2017'!AL13/'Vic Oct 2017'!AJ13&lt;='Vic Oct 2017'!K13,($C$5*'Vic Oct 2017'!AL13/'Vic Oct 2017'!AJ13-'Vic Oct 2017'!J13)*('Vic Oct 2017'!V13/100)*'Vic Oct 2017'!AJ13,('Vic Oct 2017'!K13-'Vic Oct 2017'!J13)*('Vic Oct 2017'!V13/100)*'Vic Oct 2017'!AJ13))</f>
        <v>1944</v>
      </c>
      <c r="L19" s="126">
        <f>IF($C$5*'Vic Oct 2017'!AL13/'Vic Oct 2017'!AJ13&lt;'Vic Oct 2017'!K13,0,IF($C$5*'Vic Oct 2017'!AL13/'Vic Oct 2017'!AJ13&lt;='Vic Oct 2017'!L13,($C$5*'Vic Oct 2017'!AL13/'Vic Oct 2017'!AJ13-'Vic Oct 2017'!K13)*('Vic Oct 2017'!W13/100)*'Vic Oct 2017'!AJ13,('Vic Oct 2017'!L13-'Vic Oct 2017'!K13)*('Vic Oct 2017'!W13/100)*'Vic Oct 2017'!AJ13))</f>
        <v>923.99999999999977</v>
      </c>
      <c r="M19" s="126">
        <f>IF($C$5*'Vic Oct 2017'!AL13/'Vic Oct 2017'!AJ13&lt;'Vic Oct 2017'!L13,0,IF($C$5*'Vic Oct 2017'!AL13/'Vic Oct 2017'!AJ13&lt;='Vic Oct 2017'!M13,($C$5*'Vic Oct 2017'!AL13/'Vic Oct 2017'!AJ13-'Vic Oct 2017'!L13)*('Vic Oct 2017'!X13/100)*'Vic Oct 2017'!AJ13,('Vic Oct 2017'!M13-'Vic Oct 2017'!L13)*('Vic Oct 2017'!X13/100)*'Vic Oct 2017'!AJ13))</f>
        <v>0</v>
      </c>
      <c r="N19" s="126">
        <f>IF(($C$5*'Vic Oct 2017'!AL13/'Vic Oct 2017'!AJ13&gt;'Vic Oct 2017'!M13),($C$5*'Vic Oct 2017'!AL13/'Vic Oct 2017'!AJ13-'Vic Oct 2017'!M13)*'Vic Oct 2017'!Y13/100*'Vic Oct 2017'!AJ13,0)</f>
        <v>0</v>
      </c>
      <c r="O19" s="129">
        <f t="shared" si="0"/>
        <v>7657.84</v>
      </c>
      <c r="P19" s="130">
        <f>'Vic Oct 2017'!AM13</f>
        <v>0</v>
      </c>
      <c r="Q19" s="130">
        <f>'Vic Oct 2017'!AN13</f>
        <v>20</v>
      </c>
      <c r="R19" s="130">
        <f>'Vic Oct 2017'!AO13</f>
        <v>0</v>
      </c>
      <c r="S19" s="130">
        <f>'Vic Oct 2017'!AP13</f>
        <v>0</v>
      </c>
      <c r="T19" s="129">
        <f>(O19-(O19-D19)*Q19/100)</f>
        <v>6200.4400000000005</v>
      </c>
      <c r="U19" s="129">
        <f t="shared" ref="U19:U24" si="6">T19</f>
        <v>6200.4400000000005</v>
      </c>
      <c r="V19" s="129">
        <f t="shared" si="1"/>
        <v>6820.4840000000013</v>
      </c>
      <c r="W19" s="129">
        <f t="shared" si="1"/>
        <v>6820.4840000000013</v>
      </c>
      <c r="X19" s="131">
        <f>'Vic Oct 2017'!AW13</f>
        <v>24</v>
      </c>
      <c r="Y19" s="132" t="str">
        <f>'Vic Oct 2017'!AX13</f>
        <v>y</v>
      </c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  <c r="BI19" s="122"/>
      <c r="BJ19" s="122"/>
      <c r="BK19" s="122"/>
      <c r="BL19" s="122"/>
      <c r="BM19" s="122"/>
      <c r="BN19" s="122"/>
      <c r="BO19" s="122"/>
      <c r="BP19" s="122"/>
      <c r="BQ19" s="122"/>
      <c r="BR19" s="122"/>
      <c r="BS19" s="122"/>
      <c r="BT19" s="122"/>
      <c r="BU19" s="122"/>
      <c r="BV19" s="122"/>
      <c r="BW19" s="122"/>
      <c r="BX19" s="122"/>
      <c r="BY19" s="122"/>
      <c r="BZ19" s="122"/>
      <c r="CA19" s="122"/>
      <c r="CB19" s="122"/>
      <c r="CC19" s="122"/>
      <c r="CD19" s="122"/>
      <c r="CE19" s="122"/>
      <c r="CF19" s="122"/>
      <c r="CG19" s="122"/>
      <c r="CH19" s="122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</row>
    <row r="20" spans="1:140" s="134" customFormat="1" ht="17" customHeight="1">
      <c r="A20" s="237"/>
      <c r="B20" s="125" t="str">
        <f>'Vic Oct 2017'!F14</f>
        <v>Lumo Energy</v>
      </c>
      <c r="C20" s="125" t="str">
        <f>'Vic Oct 2017'!G14</f>
        <v>Business Premium</v>
      </c>
      <c r="D20" s="126">
        <f>365*'Vic Oct 2017'!H14/100</f>
        <v>270.10000000000002</v>
      </c>
      <c r="E20" s="127">
        <f>IF($C$5*'Vic Oct 2017'!AK14/'Vic Oct 2017'!AI14&gt;='Vic Oct 2017'!J14,('Vic Oct 2017'!J14*'Vic Oct 2017'!O14/100)*'Vic Oct 2017'!AI14,($C$5*'Vic Oct 2017'!AK14/'Vic Oct 2017'!AI14*'Vic Oct 2017'!O14/100)*'Vic Oct 2017'!AI14)</f>
        <v>632.80487999999991</v>
      </c>
      <c r="F20" s="128">
        <f>IF($C$5*'Vic Oct 2017'!AK14/'Vic Oct 2017'!AI14&lt;'Vic Oct 2017'!J14,0,IF($C$5*'Vic Oct 2017'!AK14/'Vic Oct 2017'!AI14&lt;='Vic Oct 2017'!K14,($C$5*'Vic Oct 2017'!AK14/'Vic Oct 2017'!AI14-'Vic Oct 2017'!J14)*('Vic Oct 2017'!P14/100)*'Vic Oct 2017'!AI14,('Vic Oct 2017'!K14-'Vic Oct 2017'!J14)*('Vic Oct 2017'!P14/100)*'Vic Oct 2017'!AI14))</f>
        <v>1694.5124999999998</v>
      </c>
      <c r="G20" s="126">
        <f>IF($C$5*'Vic Oct 2017'!AK14/'Vic Oct 2017'!AI14&lt;'Vic Oct 2017'!K14,0,IF($C$5*'Vic Oct 2017'!AK14/'Vic Oct 2017'!AI14&lt;='Vic Oct 2017'!L14,($C$5*'Vic Oct 2017'!AK14/'Vic Oct 2017'!AI14-'Vic Oct 2017'!K14)*('Vic Oct 2017'!Q14/100)*'Vic Oct 2017'!AI14,('Vic Oct 2017'!L14-'Vic Oct 2017'!K14)*('Vic Oct 2017'!Q14/100)*'Vic Oct 2017'!AI14))</f>
        <v>773.56145999999978</v>
      </c>
      <c r="H20" s="127">
        <f>IF($C$5*'Vic Oct 2017'!AK14/'Vic Oct 2017'!AI14&lt;'Vic Oct 2017'!L14,0,IF($C$5*'Vic Oct 2017'!AK14/'Vic Oct 2017'!AI14&lt;='Vic Oct 2017'!M14,($C$5*'Vic Oct 2017'!AK14/'Vic Oct 2017'!AI14-'Vic Oct 2017'!L14)*('Vic Oct 2017'!R14/100)*'Vic Oct 2017'!AI14,('Vic Oct 2017'!M14-'Vic Oct 2017'!L14)*('Vic Oct 2017'!R14/100)*'Vic Oct 2017'!AI14))</f>
        <v>0</v>
      </c>
      <c r="I20" s="126">
        <f>IF(($C$5*'Vic Oct 2017'!AK14/'Vic Oct 2017'!AI14&gt;'Vic Oct 2017'!M14),($C$5*'Vic Oct 2017'!AK14/'Vic Oct 2017'!AI14-'Vic Oct 2017'!M14)*'Vic Oct 2017'!S14/100*'Vic Oct 2017'!AI14,0)</f>
        <v>0</v>
      </c>
      <c r="J20" s="126">
        <f>IF($C$5*'Vic Oct 2017'!AL14/'Vic Oct 2017'!AJ14&gt;='Vic Oct 2017'!J14,('Vic Oct 2017'!J14*'Vic Oct 2017'!U14/100)*'Vic Oct 2017'!AJ14,($C$5*'Vic Oct 2017'!AL14/'Vic Oct 2017'!AJ14*'Vic Oct 2017'!U14/100)*'Vic Oct 2017'!AJ14)</f>
        <v>606.79920000000004</v>
      </c>
      <c r="K20" s="126">
        <f>IF($C$5*'Vic Oct 2017'!AL14/'Vic Oct 2017'!AJ14&lt;'Vic Oct 2017'!J14,0,IF($C$5*'Vic Oct 2017'!AL14/'Vic Oct 2017'!AJ14&lt;='Vic Oct 2017'!K14,($C$5*'Vic Oct 2017'!AL14/'Vic Oct 2017'!AJ14-'Vic Oct 2017'!J14)*('Vic Oct 2017'!V14/100)*'Vic Oct 2017'!AJ14,('Vic Oct 2017'!K14-'Vic Oct 2017'!J14)*('Vic Oct 2017'!V14/100)*'Vic Oct 2017'!AJ14))</f>
        <v>1663.03125</v>
      </c>
      <c r="L20" s="126">
        <f>IF($C$5*'Vic Oct 2017'!AL14/'Vic Oct 2017'!AJ14&lt;'Vic Oct 2017'!K14,0,IF($C$5*'Vic Oct 2017'!AL14/'Vic Oct 2017'!AJ14&lt;='Vic Oct 2017'!L14,($C$5*'Vic Oct 2017'!AL14/'Vic Oct 2017'!AJ14-'Vic Oct 2017'!K14)*('Vic Oct 2017'!W14/100)*'Vic Oct 2017'!AJ14,('Vic Oct 2017'!L14-'Vic Oct 2017'!K14)*('Vic Oct 2017'!W14/100)*'Vic Oct 2017'!AJ14))</f>
        <v>758.03622999999993</v>
      </c>
      <c r="M20" s="126">
        <f>IF($C$5*'Vic Oct 2017'!AL14/'Vic Oct 2017'!AJ14&lt;'Vic Oct 2017'!L14,0,IF($C$5*'Vic Oct 2017'!AL14/'Vic Oct 2017'!AJ14&lt;='Vic Oct 2017'!M14,($C$5*'Vic Oct 2017'!AL14/'Vic Oct 2017'!AJ14-'Vic Oct 2017'!L14)*('Vic Oct 2017'!X14/100)*'Vic Oct 2017'!AJ14,('Vic Oct 2017'!M14-'Vic Oct 2017'!L14)*('Vic Oct 2017'!X14/100)*'Vic Oct 2017'!AJ14))</f>
        <v>0</v>
      </c>
      <c r="N20" s="126">
        <f>IF(($C$5*'Vic Oct 2017'!AL14/'Vic Oct 2017'!AJ14&gt;'Vic Oct 2017'!M14),($C$5*'Vic Oct 2017'!AL14/'Vic Oct 2017'!AJ14-'Vic Oct 2017'!M14)*'Vic Oct 2017'!Y14/100*'Vic Oct 2017'!AJ14,0)</f>
        <v>0</v>
      </c>
      <c r="O20" s="129">
        <f t="shared" si="0"/>
        <v>6398.8455199999989</v>
      </c>
      <c r="P20" s="130">
        <f>'Vic Oct 2017'!AM14</f>
        <v>0</v>
      </c>
      <c r="Q20" s="130">
        <f>'Vic Oct 2017'!AN14</f>
        <v>0</v>
      </c>
      <c r="R20" s="130">
        <f>'Vic Oct 2017'!AO14</f>
        <v>0</v>
      </c>
      <c r="S20" s="130">
        <f>'Vic Oct 2017'!AP14</f>
        <v>0</v>
      </c>
      <c r="T20" s="129">
        <f>O20</f>
        <v>6398.8455199999989</v>
      </c>
      <c r="U20" s="129">
        <f t="shared" si="6"/>
        <v>6398.8455199999989</v>
      </c>
      <c r="V20" s="129">
        <f t="shared" si="1"/>
        <v>7038.7300719999994</v>
      </c>
      <c r="W20" s="129">
        <f t="shared" si="1"/>
        <v>7038.7300719999994</v>
      </c>
      <c r="X20" s="131">
        <f>'Vic Oct 2017'!AW14</f>
        <v>36</v>
      </c>
      <c r="Y20" s="132" t="str">
        <f>'Vic Oct 2017'!AX14</f>
        <v>n</v>
      </c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2"/>
      <c r="BK20" s="122"/>
      <c r="BL20" s="122"/>
      <c r="BM20" s="122"/>
      <c r="BN20" s="122"/>
      <c r="BO20" s="122"/>
      <c r="BP20" s="122"/>
      <c r="BQ20" s="122"/>
      <c r="BR20" s="122"/>
      <c r="BS20" s="122"/>
      <c r="BT20" s="122"/>
      <c r="BU20" s="122"/>
      <c r="BV20" s="122"/>
      <c r="BW20" s="122"/>
      <c r="BX20" s="122"/>
      <c r="BY20" s="122"/>
      <c r="BZ20" s="122"/>
      <c r="CA20" s="122"/>
      <c r="CB20" s="122"/>
      <c r="CC20" s="122"/>
      <c r="CD20" s="122"/>
      <c r="CE20" s="122"/>
      <c r="CF20" s="122"/>
      <c r="CG20" s="122"/>
      <c r="CH20" s="122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</row>
    <row r="21" spans="1:140" s="134" customFormat="1" ht="17" customHeight="1">
      <c r="A21" s="237"/>
      <c r="B21" s="125" t="str">
        <f>'Vic Oct 2017'!F15</f>
        <v>Momentum Energy</v>
      </c>
      <c r="C21" s="125" t="str">
        <f>'Vic Oct 2017'!G15</f>
        <v>Market offer</v>
      </c>
      <c r="D21" s="126">
        <f>365*'Vic Oct 2017'!H15/100</f>
        <v>355.98449999999997</v>
      </c>
      <c r="E21" s="127">
        <f>IF($C$5*'Vic Oct 2017'!AK15/'Vic Oct 2017'!AI15&gt;='Vic Oct 2017'!J15,('Vic Oct 2017'!J15*'Vic Oct 2017'!O15/100)*'Vic Oct 2017'!AI15,($C$5*'Vic Oct 2017'!AK15/'Vic Oct 2017'!AI15*'Vic Oct 2017'!O15/100)*'Vic Oct 2017'!AI15)</f>
        <v>663.75</v>
      </c>
      <c r="F21" s="128">
        <f>IF($C$5*'Vic Oct 2017'!AK15/'Vic Oct 2017'!AI15&lt;'Vic Oct 2017'!J15,0,IF($C$5*'Vic Oct 2017'!AK15/'Vic Oct 2017'!AI15&lt;='Vic Oct 2017'!K15,($C$5*'Vic Oct 2017'!AK15/'Vic Oct 2017'!AI15-'Vic Oct 2017'!J15)*('Vic Oct 2017'!P15/100)*'Vic Oct 2017'!AI15,('Vic Oct 2017'!K15-'Vic Oct 2017'!J15)*('Vic Oct 2017'!P15/100)*'Vic Oct 2017'!AI15))</f>
        <v>1813.0499999999997</v>
      </c>
      <c r="G21" s="126">
        <f>IF($C$5*'Vic Oct 2017'!AK15/'Vic Oct 2017'!AI15&lt;'Vic Oct 2017'!K15,0,IF($C$5*'Vic Oct 2017'!AK15/'Vic Oct 2017'!AI15&lt;='Vic Oct 2017'!L15,($C$5*'Vic Oct 2017'!AK15/'Vic Oct 2017'!AI15-'Vic Oct 2017'!K15)*('Vic Oct 2017'!Q15/100)*'Vic Oct 2017'!AI15,('Vic Oct 2017'!L15-'Vic Oct 2017'!K15)*('Vic Oct 2017'!Q15/100)*'Vic Oct 2017'!AI15))</f>
        <v>875.69999999999982</v>
      </c>
      <c r="H21" s="127">
        <f>IF($C$5*'Vic Oct 2017'!AK15/'Vic Oct 2017'!AI15&lt;'Vic Oct 2017'!L15,0,IF($C$5*'Vic Oct 2017'!AK15/'Vic Oct 2017'!AI15&lt;='Vic Oct 2017'!M15,($C$5*'Vic Oct 2017'!AK15/'Vic Oct 2017'!AI15-'Vic Oct 2017'!L15)*('Vic Oct 2017'!R15/100)*'Vic Oct 2017'!AI15,('Vic Oct 2017'!M15-'Vic Oct 2017'!L15)*('Vic Oct 2017'!R15/100)*'Vic Oct 2017'!AI15))</f>
        <v>0</v>
      </c>
      <c r="I21" s="126">
        <f>IF(($C$5*'Vic Oct 2017'!AK15/'Vic Oct 2017'!AI15&gt;'Vic Oct 2017'!M15),($C$5*'Vic Oct 2017'!AK15/'Vic Oct 2017'!AI15-'Vic Oct 2017'!M15)*'Vic Oct 2017'!S15/100*'Vic Oct 2017'!AI15,0)</f>
        <v>0</v>
      </c>
      <c r="J21" s="126">
        <f>IF($C$5*'Vic Oct 2017'!AL15/'Vic Oct 2017'!AJ15&gt;='Vic Oct 2017'!J15,('Vic Oct 2017'!J15*'Vic Oct 2017'!U15/100)*'Vic Oct 2017'!AJ15,($C$5*'Vic Oct 2017'!AL15/'Vic Oct 2017'!AJ15*'Vic Oct 2017'!U15/100)*'Vic Oct 2017'!AJ15)</f>
        <v>605.25</v>
      </c>
      <c r="K21" s="126">
        <f>IF($C$5*'Vic Oct 2017'!AL15/'Vic Oct 2017'!AJ15&lt;'Vic Oct 2017'!J15,0,IF($C$5*'Vic Oct 2017'!AL15/'Vic Oct 2017'!AJ15&lt;='Vic Oct 2017'!K15,($C$5*'Vic Oct 2017'!AL15/'Vic Oct 2017'!AJ15-'Vic Oct 2017'!J15)*('Vic Oct 2017'!V15/100)*'Vic Oct 2017'!AJ15,('Vic Oct 2017'!K15-'Vic Oct 2017'!J15)*('Vic Oct 2017'!V15/100)*'Vic Oct 2017'!AJ15))</f>
        <v>1678.0500000000004</v>
      </c>
      <c r="L21" s="126">
        <f>IF($C$5*'Vic Oct 2017'!AL15/'Vic Oct 2017'!AJ15&lt;'Vic Oct 2017'!K15,0,IF($C$5*'Vic Oct 2017'!AL15/'Vic Oct 2017'!AJ15&lt;='Vic Oct 2017'!L15,($C$5*'Vic Oct 2017'!AL15/'Vic Oct 2017'!AJ15-'Vic Oct 2017'!K15)*('Vic Oct 2017'!W15/100)*'Vic Oct 2017'!AJ15,('Vic Oct 2017'!L15-'Vic Oct 2017'!K15)*('Vic Oct 2017'!W15/100)*'Vic Oct 2017'!AJ15))</f>
        <v>814.09999999999991</v>
      </c>
      <c r="M21" s="126">
        <f>IF($C$5*'Vic Oct 2017'!AL15/'Vic Oct 2017'!AJ15&lt;'Vic Oct 2017'!L15,0,IF($C$5*'Vic Oct 2017'!AL15/'Vic Oct 2017'!AJ15&lt;='Vic Oct 2017'!M15,($C$5*'Vic Oct 2017'!AL15/'Vic Oct 2017'!AJ15-'Vic Oct 2017'!L15)*('Vic Oct 2017'!X15/100)*'Vic Oct 2017'!AJ15,('Vic Oct 2017'!M15-'Vic Oct 2017'!L15)*('Vic Oct 2017'!X15/100)*'Vic Oct 2017'!AJ15))</f>
        <v>0</v>
      </c>
      <c r="N21" s="126">
        <f>IF(($C$5*'Vic Oct 2017'!AL15/'Vic Oct 2017'!AJ15&gt;'Vic Oct 2017'!M15),($C$5*'Vic Oct 2017'!AL15/'Vic Oct 2017'!AJ15-'Vic Oct 2017'!M15)*'Vic Oct 2017'!Y15/100*'Vic Oct 2017'!AJ15,0)</f>
        <v>0</v>
      </c>
      <c r="O21" s="129">
        <f t="shared" si="0"/>
        <v>6805.8845000000001</v>
      </c>
      <c r="P21" s="130">
        <f>'Vic Oct 2017'!AM15</f>
        <v>0</v>
      </c>
      <c r="Q21" s="130">
        <f>'Vic Oct 2017'!AN15</f>
        <v>0</v>
      </c>
      <c r="R21" s="130">
        <f>'Vic Oct 2017'!AO15</f>
        <v>0</v>
      </c>
      <c r="S21" s="130">
        <f>'Vic Oct 2017'!AP15</f>
        <v>0</v>
      </c>
      <c r="T21" s="129">
        <f>O21</f>
        <v>6805.8845000000001</v>
      </c>
      <c r="U21" s="129">
        <f t="shared" si="6"/>
        <v>6805.8845000000001</v>
      </c>
      <c r="V21" s="129">
        <f t="shared" si="1"/>
        <v>7486.4729500000003</v>
      </c>
      <c r="W21" s="129">
        <f t="shared" si="1"/>
        <v>7486.4729500000003</v>
      </c>
      <c r="X21" s="131">
        <f>'Vic Oct 2017'!AW15</f>
        <v>0</v>
      </c>
      <c r="Y21" s="132" t="str">
        <f>'Vic Oct 2017'!AX15</f>
        <v>n</v>
      </c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2"/>
      <c r="BK21" s="122"/>
      <c r="BL21" s="122"/>
      <c r="BM21" s="122"/>
      <c r="BN21" s="122"/>
      <c r="BO21" s="122"/>
      <c r="BP21" s="122"/>
      <c r="BQ21" s="122"/>
      <c r="BR21" s="122"/>
      <c r="BS21" s="122"/>
      <c r="BT21" s="122"/>
      <c r="BU21" s="122"/>
      <c r="BV21" s="122"/>
      <c r="BW21" s="122"/>
      <c r="BX21" s="122"/>
      <c r="BY21" s="122"/>
      <c r="BZ21" s="122"/>
      <c r="CA21" s="122"/>
      <c r="CB21" s="122"/>
      <c r="CC21" s="122"/>
      <c r="CD21" s="122"/>
      <c r="CE21" s="122"/>
      <c r="CF21" s="122"/>
      <c r="CG21" s="122"/>
      <c r="CH21" s="122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</row>
    <row r="22" spans="1:140" s="142" customFormat="1" ht="17" customHeight="1" thickBot="1">
      <c r="A22" s="237"/>
      <c r="B22" s="125" t="str">
        <f>'Vic Oct 2017'!F16</f>
        <v>Origin Energy</v>
      </c>
      <c r="C22" s="125" t="str">
        <f>'Vic Oct 2017'!G16</f>
        <v>Business Saver</v>
      </c>
      <c r="D22" s="126">
        <f>365*'Vic Oct 2017'!H16/100</f>
        <v>306.96499999999997</v>
      </c>
      <c r="E22" s="127">
        <f>IF($C$5*'Vic Oct 2017'!AK16/'Vic Oct 2017'!AI16&gt;='Vic Oct 2017'!J16,('Vic Oct 2017'!J16*'Vic Oct 2017'!O16/100)*'Vic Oct 2017'!AI16,($C$5*'Vic Oct 2017'!AK16/'Vic Oct 2017'!AI16*'Vic Oct 2017'!O16/100)*'Vic Oct 2017'!AI16)</f>
        <v>794.38319999999999</v>
      </c>
      <c r="F22" s="128">
        <f>IF($C$5*'Vic Oct 2017'!AK16/'Vic Oct 2017'!AI16&lt;'Vic Oct 2017'!J16,0,IF($C$5*'Vic Oct 2017'!AK16/'Vic Oct 2017'!AI16&lt;='Vic Oct 2017'!K16,($C$5*'Vic Oct 2017'!AK16/'Vic Oct 2017'!AI16-'Vic Oct 2017'!J16)*('Vic Oct 2017'!P16/100)*'Vic Oct 2017'!AI16,('Vic Oct 2017'!K16-'Vic Oct 2017'!J16)*('Vic Oct 2017'!P16/100)*'Vic Oct 2017'!AI16))</f>
        <v>1994.9327999999998</v>
      </c>
      <c r="G22" s="126">
        <f>IF($C$5*'Vic Oct 2017'!AK16/'Vic Oct 2017'!AI16&lt;'Vic Oct 2017'!K16,0,IF($C$5*'Vic Oct 2017'!AK16/'Vic Oct 2017'!AI16&lt;='Vic Oct 2017'!L16,($C$5*'Vic Oct 2017'!AK16/'Vic Oct 2017'!AI16-'Vic Oct 2017'!K16)*('Vic Oct 2017'!Q16/100)*'Vic Oct 2017'!AI16,('Vic Oct 2017'!L16-'Vic Oct 2017'!K16)*('Vic Oct 2017'!Q16/100)*'Vic Oct 2017'!AI16))</f>
        <v>917.85519999999974</v>
      </c>
      <c r="H22" s="127">
        <f>IF($C$5*'Vic Oct 2017'!AK16/'Vic Oct 2017'!AI16&lt;'Vic Oct 2017'!L16,0,IF($C$5*'Vic Oct 2017'!AK16/'Vic Oct 2017'!AI16&lt;='Vic Oct 2017'!M16,($C$5*'Vic Oct 2017'!AK16/'Vic Oct 2017'!AI16-'Vic Oct 2017'!L16)*('Vic Oct 2017'!R16/100)*'Vic Oct 2017'!AI16,('Vic Oct 2017'!M16-'Vic Oct 2017'!L16)*('Vic Oct 2017'!R16/100)*'Vic Oct 2017'!AI16))</f>
        <v>0</v>
      </c>
      <c r="I22" s="126">
        <f>IF(($C$5*'Vic Oct 2017'!AK16/'Vic Oct 2017'!AI16&gt;'Vic Oct 2017'!M16),($C$5*'Vic Oct 2017'!AK16/'Vic Oct 2017'!AI16-'Vic Oct 2017'!M16)*'Vic Oct 2017'!S16/100*'Vic Oct 2017'!AI16,0)</f>
        <v>0</v>
      </c>
      <c r="J22" s="126">
        <f>IF($C$5*'Vic Oct 2017'!AL16/'Vic Oct 2017'!AJ16&gt;='Vic Oct 2017'!J16,('Vic Oct 2017'!J16*'Vic Oct 2017'!U16/100)*'Vic Oct 2017'!AJ16,($C$5*'Vic Oct 2017'!AL16/'Vic Oct 2017'!AJ16*'Vic Oct 2017'!U16/100)*'Vic Oct 2017'!AJ16)</f>
        <v>749.21759999999995</v>
      </c>
      <c r="K22" s="126">
        <f>IF($C$5*'Vic Oct 2017'!AL16/'Vic Oct 2017'!AJ16&lt;'Vic Oct 2017'!J16,0,IF($C$5*'Vic Oct 2017'!AL16/'Vic Oct 2017'!AJ16&lt;='Vic Oct 2017'!K16,($C$5*'Vic Oct 2017'!AL16/'Vic Oct 2017'!AJ16-'Vic Oct 2017'!J16)*('Vic Oct 2017'!V16/100)*'Vic Oct 2017'!AJ16,('Vic Oct 2017'!K16-'Vic Oct 2017'!J16)*('Vic Oct 2017'!V16/100)*'Vic Oct 2017'!AJ16))</f>
        <v>1926.8928000000001</v>
      </c>
      <c r="L22" s="126">
        <f>IF($C$5*'Vic Oct 2017'!AL16/'Vic Oct 2017'!AJ16&lt;'Vic Oct 2017'!K16,0,IF($C$5*'Vic Oct 2017'!AL16/'Vic Oct 2017'!AJ16&lt;='Vic Oct 2017'!L16,($C$5*'Vic Oct 2017'!AL16/'Vic Oct 2017'!AJ16-'Vic Oct 2017'!K16)*('Vic Oct 2017'!W16/100)*'Vic Oct 2017'!AJ16,('Vic Oct 2017'!L16-'Vic Oct 2017'!K16)*('Vic Oct 2017'!W16/100)*'Vic Oct 2017'!AJ16))</f>
        <v>887.90999999999974</v>
      </c>
      <c r="M22" s="126">
        <f>IF($C$5*'Vic Oct 2017'!AL16/'Vic Oct 2017'!AJ16&lt;'Vic Oct 2017'!L16,0,IF($C$5*'Vic Oct 2017'!AL16/'Vic Oct 2017'!AJ16&lt;='Vic Oct 2017'!M16,($C$5*'Vic Oct 2017'!AL16/'Vic Oct 2017'!AJ16-'Vic Oct 2017'!L16)*('Vic Oct 2017'!X16/100)*'Vic Oct 2017'!AJ16,('Vic Oct 2017'!M16-'Vic Oct 2017'!L16)*('Vic Oct 2017'!X16/100)*'Vic Oct 2017'!AJ16))</f>
        <v>0</v>
      </c>
      <c r="N22" s="126">
        <f>IF(($C$5*'Vic Oct 2017'!AL16/'Vic Oct 2017'!AJ16&gt;'Vic Oct 2017'!M16),($C$5*'Vic Oct 2017'!AL16/'Vic Oct 2017'!AJ16-'Vic Oct 2017'!M16)*'Vic Oct 2017'!Y16/100*'Vic Oct 2017'!AJ16,0)</f>
        <v>0</v>
      </c>
      <c r="O22" s="129">
        <f t="shared" si="0"/>
        <v>7578.1566000000003</v>
      </c>
      <c r="P22" s="130">
        <f>'Vic Oct 2017'!AM16</f>
        <v>0</v>
      </c>
      <c r="Q22" s="130">
        <f>'Vic Oct 2017'!AN16</f>
        <v>15</v>
      </c>
      <c r="R22" s="130">
        <f>'Vic Oct 2017'!AO16</f>
        <v>0</v>
      </c>
      <c r="S22" s="130">
        <f>'Vic Oct 2017'!AP16</f>
        <v>0</v>
      </c>
      <c r="T22" s="129">
        <f>(O22-(O22-D22)*Q22/100)</f>
        <v>6487.47786</v>
      </c>
      <c r="U22" s="129">
        <f t="shared" si="6"/>
        <v>6487.47786</v>
      </c>
      <c r="V22" s="129">
        <f t="shared" si="1"/>
        <v>7136.2256460000008</v>
      </c>
      <c r="W22" s="129">
        <f t="shared" si="1"/>
        <v>7136.2256460000008</v>
      </c>
      <c r="X22" s="131">
        <f>'Vic Oct 2017'!AW16</f>
        <v>12</v>
      </c>
      <c r="Y22" s="132" t="str">
        <f>'Vic Oct 2017'!AX16</f>
        <v>y</v>
      </c>
      <c r="Z22" s="122"/>
      <c r="AA22" s="122"/>
      <c r="AB22" s="12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  <c r="BI22" s="122"/>
      <c r="BJ22" s="122"/>
      <c r="BK22" s="122"/>
      <c r="BL22" s="122"/>
      <c r="BM22" s="122"/>
      <c r="BN22" s="122"/>
      <c r="BO22" s="122"/>
      <c r="BP22" s="122"/>
      <c r="BQ22" s="122"/>
      <c r="BR22" s="122"/>
      <c r="BS22" s="122"/>
      <c r="BT22" s="122"/>
      <c r="BU22" s="122"/>
      <c r="BV22" s="122"/>
      <c r="BW22" s="122"/>
      <c r="BX22" s="122"/>
      <c r="BY22" s="122"/>
      <c r="BZ22" s="122"/>
      <c r="CA22" s="122"/>
      <c r="CB22" s="122"/>
      <c r="CC22" s="122"/>
      <c r="CD22" s="122"/>
      <c r="CE22" s="122"/>
      <c r="CF22" s="122"/>
      <c r="CG22" s="122"/>
      <c r="CH22" s="122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</row>
    <row r="23" spans="1:140" s="125" customFormat="1" ht="17" customHeight="1" thickTop="1" thickBot="1">
      <c r="A23" s="238"/>
      <c r="B23" s="142" t="str">
        <f>'Vic Oct 2017'!F17</f>
        <v>Simply Energy</v>
      </c>
      <c r="C23" s="142" t="str">
        <f>'Vic Oct 2017'!G17</f>
        <v>Business Save</v>
      </c>
      <c r="D23" s="145">
        <f>365*'Vic Oct 2017'!H17/100</f>
        <v>335.39850000000001</v>
      </c>
      <c r="E23" s="153">
        <f>IF($C$5*'Vic Oct 2017'!AK17/'Vic Oct 2017'!AI17&gt;='Vic Oct 2017'!J17,('Vic Oct 2017'!J17*'Vic Oct 2017'!O17/100)*'Vic Oct 2017'!AI17,($C$5*'Vic Oct 2017'!AK17/'Vic Oct 2017'!AI17*'Vic Oct 2017'!O17/100)*'Vic Oct 2017'!AI17)</f>
        <v>830.35680000000002</v>
      </c>
      <c r="F23" s="143">
        <f>IF($C$5*'Vic Oct 2017'!AK17/'Vic Oct 2017'!AI17&lt;'Vic Oct 2017'!J17,0,IF($C$5*'Vic Oct 2017'!AK17/'Vic Oct 2017'!AI17&lt;='Vic Oct 2017'!K17,($C$5*'Vic Oct 2017'!AK17/'Vic Oct 2017'!AI17-'Vic Oct 2017'!J17)*('Vic Oct 2017'!P17/100)*'Vic Oct 2017'!AI17,('Vic Oct 2017'!K17-'Vic Oct 2017'!J17)*('Vic Oct 2017'!P17/100)*'Vic Oct 2017'!AI17))</f>
        <v>2313.1874999999995</v>
      </c>
      <c r="G23" s="145">
        <f>IF($C$5*'Vic Oct 2017'!AK17/'Vic Oct 2017'!AI17&lt;'Vic Oct 2017'!K17,0,IF($C$5*'Vic Oct 2017'!AK17/'Vic Oct 2017'!AI17&lt;='Vic Oct 2017'!L17,($C$5*'Vic Oct 2017'!AK17/'Vic Oct 2017'!AI17-'Vic Oct 2017'!K17)*('Vic Oct 2017'!Q17/100)*'Vic Oct 2017'!AI17,('Vic Oct 2017'!L17-'Vic Oct 2017'!K17)*('Vic Oct 2017'!Q17/100)*'Vic Oct 2017'!AI17))</f>
        <v>1073.2658999999999</v>
      </c>
      <c r="H23" s="153">
        <f>IF($C$5*'Vic Oct 2017'!AK17/'Vic Oct 2017'!AI17&lt;'Vic Oct 2017'!L17,0,IF($C$5*'Vic Oct 2017'!AK17/'Vic Oct 2017'!AI17&lt;='Vic Oct 2017'!M17,($C$5*'Vic Oct 2017'!AK17/'Vic Oct 2017'!AI17-'Vic Oct 2017'!L17)*('Vic Oct 2017'!R17/100)*'Vic Oct 2017'!AI17,('Vic Oct 2017'!M17-'Vic Oct 2017'!L17)*('Vic Oct 2017'!R17/100)*'Vic Oct 2017'!AI17))</f>
        <v>0</v>
      </c>
      <c r="I23" s="145">
        <f>IF(($C$5*'Vic Oct 2017'!AK17/'Vic Oct 2017'!AI17&gt;'Vic Oct 2017'!M17),($C$5*'Vic Oct 2017'!AK17/'Vic Oct 2017'!AI17-'Vic Oct 2017'!M17)*'Vic Oct 2017'!S17/100*'Vic Oct 2017'!AI17,0)</f>
        <v>0</v>
      </c>
      <c r="J23" s="145">
        <f>IF($C$5*'Vic Oct 2017'!AL17/'Vic Oct 2017'!AJ17&gt;='Vic Oct 2017'!J17,('Vic Oct 2017'!J17*'Vic Oct 2017'!U17/100)*'Vic Oct 2017'!AJ17,($C$5*'Vic Oct 2017'!AL17/'Vic Oct 2017'!AJ17*'Vic Oct 2017'!U17/100)*'Vic Oct 2017'!AJ17)</f>
        <v>802.98239999999998</v>
      </c>
      <c r="K23" s="145">
        <f>IF($C$5*'Vic Oct 2017'!AL17/'Vic Oct 2017'!AJ17&lt;'Vic Oct 2017'!J17,0,IF($C$5*'Vic Oct 2017'!AL17/'Vic Oct 2017'!AJ17&lt;='Vic Oct 2017'!K17,($C$5*'Vic Oct 2017'!AL17/'Vic Oct 2017'!AJ17-'Vic Oct 2017'!J17)*('Vic Oct 2017'!V17/100)*'Vic Oct 2017'!AJ17,('Vic Oct 2017'!K17-'Vic Oct 2017'!J17)*('Vic Oct 2017'!V17/100)*'Vic Oct 2017'!AJ17))</f>
        <v>2272.125</v>
      </c>
      <c r="L23" s="145">
        <f>IF($C$5*'Vic Oct 2017'!AL17/'Vic Oct 2017'!AJ17&lt;'Vic Oct 2017'!K17,0,IF($C$5*'Vic Oct 2017'!AL17/'Vic Oct 2017'!AJ17&lt;='Vic Oct 2017'!L17,($C$5*'Vic Oct 2017'!AL17/'Vic Oct 2017'!AJ17-'Vic Oct 2017'!K17)*('Vic Oct 2017'!W17/100)*'Vic Oct 2017'!AJ17,('Vic Oct 2017'!L17-'Vic Oct 2017'!K17)*('Vic Oct 2017'!W17/100)*'Vic Oct 2017'!AJ17))</f>
        <v>1066.5157999999999</v>
      </c>
      <c r="M23" s="145">
        <f>IF($C$5*'Vic Oct 2017'!AL17/'Vic Oct 2017'!AJ17&lt;'Vic Oct 2017'!L17,0,IF($C$5*'Vic Oct 2017'!AL17/'Vic Oct 2017'!AJ17&lt;='Vic Oct 2017'!M17,($C$5*'Vic Oct 2017'!AL17/'Vic Oct 2017'!AJ17-'Vic Oct 2017'!L17)*('Vic Oct 2017'!X17/100)*'Vic Oct 2017'!AJ17,('Vic Oct 2017'!M17-'Vic Oct 2017'!L17)*('Vic Oct 2017'!X17/100)*'Vic Oct 2017'!AJ17))</f>
        <v>0</v>
      </c>
      <c r="N23" s="145">
        <f>IF(($C$5*'Vic Oct 2017'!AL17/'Vic Oct 2017'!AJ17&gt;'Vic Oct 2017'!M17),($C$5*'Vic Oct 2017'!AL17/'Vic Oct 2017'!AJ17-'Vic Oct 2017'!M17)*'Vic Oct 2017'!Y17/100*'Vic Oct 2017'!AJ17,0)</f>
        <v>0</v>
      </c>
      <c r="O23" s="154">
        <f t="shared" ref="O23" si="7">SUM(D23:N23)</f>
        <v>8693.8318999999992</v>
      </c>
      <c r="P23" s="155">
        <f>'Vic Oct 2017'!AM17</f>
        <v>0</v>
      </c>
      <c r="Q23" s="155">
        <f>'Vic Oct 2017'!AN17</f>
        <v>30</v>
      </c>
      <c r="R23" s="155">
        <f>'Vic Oct 2017'!AO17</f>
        <v>0</v>
      </c>
      <c r="S23" s="155">
        <f>'Vic Oct 2017'!AP17</f>
        <v>0</v>
      </c>
      <c r="T23" s="154">
        <f>(O23-(O23-D23)*Q23/100)</f>
        <v>6186.3018799999991</v>
      </c>
      <c r="U23" s="154">
        <f t="shared" si="6"/>
        <v>6186.3018799999991</v>
      </c>
      <c r="V23" s="154">
        <f t="shared" ref="V23" si="8">T23*1.1</f>
        <v>6804.9320679999992</v>
      </c>
      <c r="W23" s="154">
        <f t="shared" ref="W23" si="9">U23*1.1</f>
        <v>6804.9320679999992</v>
      </c>
      <c r="X23" s="156">
        <f>'Vic Oct 2017'!AW17</f>
        <v>0</v>
      </c>
      <c r="Y23" s="157" t="str">
        <f>'Vic Oct 2017'!AX17</f>
        <v>n</v>
      </c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  <c r="CD23" s="122"/>
      <c r="CE23" s="122"/>
      <c r="CF23" s="122"/>
      <c r="CG23" s="122"/>
      <c r="CH23" s="122"/>
      <c r="CI23" s="152"/>
      <c r="CJ23" s="152"/>
      <c r="CK23" s="152"/>
      <c r="CL23" s="152"/>
      <c r="CM23" s="152"/>
      <c r="CN23" s="152"/>
      <c r="CO23" s="152"/>
      <c r="CP23" s="152"/>
      <c r="CQ23" s="152"/>
      <c r="CR23" s="152"/>
      <c r="CS23" s="152"/>
      <c r="CT23" s="152"/>
      <c r="CU23" s="152"/>
      <c r="CV23" s="152"/>
      <c r="CW23" s="152"/>
      <c r="CX23" s="152"/>
      <c r="CY23" s="152"/>
      <c r="CZ23" s="152"/>
      <c r="DA23" s="152"/>
      <c r="DB23" s="152"/>
      <c r="DC23" s="152"/>
      <c r="DD23" s="152"/>
      <c r="DE23" s="152"/>
      <c r="DF23" s="152"/>
      <c r="DG23" s="152"/>
      <c r="DH23" s="152"/>
      <c r="DI23" s="152"/>
      <c r="DJ23" s="152"/>
      <c r="DK23" s="152"/>
      <c r="DL23" s="152"/>
      <c r="DM23" s="152"/>
      <c r="DN23" s="152"/>
      <c r="DO23" s="152"/>
      <c r="DP23" s="152"/>
      <c r="DQ23" s="152"/>
      <c r="DR23" s="152"/>
      <c r="DS23" s="152"/>
      <c r="DT23" s="152"/>
      <c r="DU23" s="152"/>
      <c r="DV23" s="152"/>
      <c r="DW23" s="152"/>
      <c r="DX23" s="152"/>
      <c r="DY23" s="152"/>
      <c r="DZ23" s="152"/>
      <c r="EA23" s="152"/>
      <c r="EB23" s="152"/>
      <c r="EC23" s="152"/>
      <c r="ED23" s="152"/>
      <c r="EE23" s="152"/>
      <c r="EF23" s="152"/>
      <c r="EG23" s="152"/>
      <c r="EH23" s="152"/>
      <c r="EI23" s="152"/>
      <c r="EJ23" s="152"/>
    </row>
    <row r="24" spans="1:140" s="134" customFormat="1" ht="17" customHeight="1" thickTop="1">
      <c r="A24" s="239" t="str">
        <f>'Vic Oct 2017'!D18</f>
        <v>Ausnet Central 1</v>
      </c>
      <c r="B24" s="125" t="str">
        <f>'Vic Oct 2017'!F18</f>
        <v>AGL</v>
      </c>
      <c r="C24" s="125" t="str">
        <f>'Vic Oct 2017'!G18</f>
        <v>Business Savers</v>
      </c>
      <c r="D24" s="126">
        <f>365*'Vic Oct 2017'!H18/100</f>
        <v>312.95099999999996</v>
      </c>
      <c r="E24" s="127">
        <f>IF($C$5*'Vic Oct 2017'!AK18/'Vic Oct 2017'!AI18&gt;='Vic Oct 2017'!J18,('Vic Oct 2017'!J18*'Vic Oct 2017'!O18/100)*'Vic Oct 2017'!AI18,($C$5*'Vic Oct 2017'!AK18/'Vic Oct 2017'!AI18*'Vic Oct 2017'!O18/100)*'Vic Oct 2017'!AI18)</f>
        <v>2779.7220000000002</v>
      </c>
      <c r="F24" s="128">
        <f>IF($C$5*'Vic Oct 2017'!AK18/'Vic Oct 2017'!AI18&lt;'Vic Oct 2017'!J18,0,IF($C$5*'Vic Oct 2017'!AK18/'Vic Oct 2017'!AI18&lt;='Vic Oct 2017'!K18,($C$5*'Vic Oct 2017'!AK18/'Vic Oct 2017'!AI18-'Vic Oct 2017'!J18)*('Vic Oct 2017'!P18/100)*'Vic Oct 2017'!AI18,('Vic Oct 2017'!K18-'Vic Oct 2017'!J18)*('Vic Oct 2017'!P18/100)*'Vic Oct 2017'!AI18))</f>
        <v>0</v>
      </c>
      <c r="G24" s="126">
        <f>IF($C$5*'Vic Oct 2017'!AK18/'Vic Oct 2017'!AI18&lt;'Vic Oct 2017'!K18,0,IF($C$5*'Vic Oct 2017'!AK18/'Vic Oct 2017'!AI18&lt;='Vic Oct 2017'!L18,($C$5*'Vic Oct 2017'!AK18/'Vic Oct 2017'!AI18-'Vic Oct 2017'!K18)*('Vic Oct 2017'!Q18/100)*'Vic Oct 2017'!AI18,('Vic Oct 2017'!L18-'Vic Oct 2017'!K18)*('Vic Oct 2017'!Q18/100)*'Vic Oct 2017'!AI18))</f>
        <v>0</v>
      </c>
      <c r="H24" s="127">
        <f>IF($C$5*'Vic Oct 2017'!AK18/'Vic Oct 2017'!AI18&lt;'Vic Oct 2017'!L18,0,IF($C$5*'Vic Oct 2017'!AK18/'Vic Oct 2017'!AI18&lt;='Vic Oct 2017'!M18,($C$5*'Vic Oct 2017'!AK18/'Vic Oct 2017'!AI18-'Vic Oct 2017'!L18)*('Vic Oct 2017'!R18/100)*'Vic Oct 2017'!AI18,('Vic Oct 2017'!M18-'Vic Oct 2017'!L18)*('Vic Oct 2017'!R18/100)*'Vic Oct 2017'!AI18))</f>
        <v>0</v>
      </c>
      <c r="I24" s="126">
        <f>IF(($C$5*'Vic Oct 2017'!AK18/'Vic Oct 2017'!AI18&gt;'Vic Oct 2017'!M18),($C$5*'Vic Oct 2017'!AK18/'Vic Oct 2017'!AI18-'Vic Oct 2017'!M18)*'Vic Oct 2017'!S18/100*'Vic Oct 2017'!AI18,0)</f>
        <v>0</v>
      </c>
      <c r="J24" s="126">
        <f>IF($C$5*'Vic Oct 2017'!AL18/'Vic Oct 2017'!AJ18&gt;='Vic Oct 2017'!J18,('Vic Oct 2017'!J18*'Vic Oct 2017'!U18/100)*'Vic Oct 2017'!AJ18,($C$5*'Vic Oct 2017'!AL18/'Vic Oct 2017'!AJ18*'Vic Oct 2017'!U18/100)*'Vic Oct 2017'!AJ18)</f>
        <v>5529.4469999999992</v>
      </c>
      <c r="K24" s="126">
        <f>IF($C$5*'Vic Oct 2017'!AL18/'Vic Oct 2017'!AJ18&lt;'Vic Oct 2017'!J18,0,IF($C$5*'Vic Oct 2017'!AL18/'Vic Oct 2017'!AJ18&lt;='Vic Oct 2017'!K18,($C$5*'Vic Oct 2017'!AL18/'Vic Oct 2017'!AJ18-'Vic Oct 2017'!J18)*('Vic Oct 2017'!V18/100)*'Vic Oct 2017'!AJ18,('Vic Oct 2017'!K18-'Vic Oct 2017'!J18)*('Vic Oct 2017'!V18/100)*'Vic Oct 2017'!AJ18))</f>
        <v>0</v>
      </c>
      <c r="L24" s="126">
        <f>IF($C$5*'Vic Oct 2017'!AL18/'Vic Oct 2017'!AJ18&lt;'Vic Oct 2017'!K18,0,IF($C$5*'Vic Oct 2017'!AL18/'Vic Oct 2017'!AJ18&lt;='Vic Oct 2017'!L18,($C$5*'Vic Oct 2017'!AL18/'Vic Oct 2017'!AJ18-'Vic Oct 2017'!K18)*('Vic Oct 2017'!W18/100)*'Vic Oct 2017'!AJ18,('Vic Oct 2017'!L18-'Vic Oct 2017'!K18)*('Vic Oct 2017'!W18/100)*'Vic Oct 2017'!AJ18))</f>
        <v>0</v>
      </c>
      <c r="M24" s="126">
        <f>IF($C$5*'Vic Oct 2017'!AL18/'Vic Oct 2017'!AJ18&lt;'Vic Oct 2017'!L18,0,IF($C$5*'Vic Oct 2017'!AL18/'Vic Oct 2017'!AJ18&lt;='Vic Oct 2017'!M18,($C$5*'Vic Oct 2017'!AL18/'Vic Oct 2017'!AJ18-'Vic Oct 2017'!L18)*('Vic Oct 2017'!X18/100)*'Vic Oct 2017'!AJ18,('Vic Oct 2017'!M18-'Vic Oct 2017'!L18)*('Vic Oct 2017'!X18/100)*'Vic Oct 2017'!AJ18))</f>
        <v>0</v>
      </c>
      <c r="N24" s="126">
        <f>IF(($C$5*'Vic Oct 2017'!AL18/'Vic Oct 2017'!AJ18&gt;'Vic Oct 2017'!M18),($C$5*'Vic Oct 2017'!AL18/'Vic Oct 2017'!AJ18-'Vic Oct 2017'!M18)*'Vic Oct 2017'!Y18/100*'Vic Oct 2017'!AJ18,0)</f>
        <v>0</v>
      </c>
      <c r="O24" s="129">
        <f t="shared" si="0"/>
        <v>8622.119999999999</v>
      </c>
      <c r="P24" s="130">
        <f>'Vic Oct 2017'!AM18</f>
        <v>0</v>
      </c>
      <c r="Q24" s="130">
        <f>'Vic Oct 2017'!AN18</f>
        <v>20</v>
      </c>
      <c r="R24" s="130">
        <f>'Vic Oct 2017'!AO18</f>
        <v>0</v>
      </c>
      <c r="S24" s="130">
        <f>'Vic Oct 2017'!AP18</f>
        <v>0</v>
      </c>
      <c r="T24" s="129">
        <f>(O24-(O24-D24)*Q24/100)</f>
        <v>6960.2861999999986</v>
      </c>
      <c r="U24" s="129">
        <f t="shared" si="6"/>
        <v>6960.2861999999986</v>
      </c>
      <c r="V24" s="129">
        <f t="shared" si="1"/>
        <v>7656.3148199999987</v>
      </c>
      <c r="W24" s="129">
        <f t="shared" si="1"/>
        <v>7656.3148199999987</v>
      </c>
      <c r="X24" s="131">
        <f>'Vic Oct 2017'!AW18</f>
        <v>0</v>
      </c>
      <c r="Y24" s="132" t="str">
        <f>'Vic Oct 2017'!AX18</f>
        <v>n</v>
      </c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  <c r="CD24" s="122"/>
      <c r="CE24" s="122"/>
      <c r="CF24" s="122"/>
      <c r="CG24" s="122"/>
      <c r="CH24" s="122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</row>
    <row r="25" spans="1:140" s="134" customFormat="1" ht="17" customHeight="1">
      <c r="A25" s="237"/>
      <c r="B25" s="125" t="str">
        <f>'Vic Oct 2017'!F19</f>
        <v>Click Energy</v>
      </c>
      <c r="C25" s="125" t="str">
        <f>'Vic Oct 2017'!G19</f>
        <v>Business Prime Gas</v>
      </c>
      <c r="D25" s="126">
        <f>365*'Vic Oct 2017'!H19/100</f>
        <v>375.95</v>
      </c>
      <c r="E25" s="127">
        <f>IF($C$5*'Vic Oct 2017'!AK19/'Vic Oct 2017'!AI19&gt;='Vic Oct 2017'!J19,('Vic Oct 2017'!J19*'Vic Oct 2017'!O19/100)*'Vic Oct 2017'!AI19,($C$5*'Vic Oct 2017'!AK19/'Vic Oct 2017'!AI19*'Vic Oct 2017'!O19/100)*'Vic Oct 2017'!AI19)</f>
        <v>247.2</v>
      </c>
      <c r="F25" s="128">
        <f>IF($C$5*'Vic Oct 2017'!AK19/'Vic Oct 2017'!AI19&lt;'Vic Oct 2017'!J19,0,IF($C$5*'Vic Oct 2017'!AK19/'Vic Oct 2017'!AI19&lt;='Vic Oct 2017'!K19,($C$5*'Vic Oct 2017'!AK19/'Vic Oct 2017'!AI19-'Vic Oct 2017'!J19)*('Vic Oct 2017'!P19/100)*'Vic Oct 2017'!AI19,('Vic Oct 2017'!K19-'Vic Oct 2017'!J19)*('Vic Oct 2017'!P19/100)*'Vic Oct 2017'!AI19))</f>
        <v>247.20000000000002</v>
      </c>
      <c r="G25" s="126">
        <f>IF($C$5*'Vic Oct 2017'!AK19/'Vic Oct 2017'!AI19&lt;'Vic Oct 2017'!K19,0,IF($C$5*'Vic Oct 2017'!AK19/'Vic Oct 2017'!AI19&lt;='Vic Oct 2017'!L19,($C$5*'Vic Oct 2017'!AK19/'Vic Oct 2017'!AI19-'Vic Oct 2017'!K19)*('Vic Oct 2017'!Q19/100)*'Vic Oct 2017'!AI19,('Vic Oct 2017'!L19-'Vic Oct 2017'!K19)*('Vic Oct 2017'!Q19/100)*'Vic Oct 2017'!AI19))</f>
        <v>2867.2649999999994</v>
      </c>
      <c r="H25" s="127">
        <f>IF($C$5*'Vic Oct 2017'!AK19/'Vic Oct 2017'!AI19&lt;'Vic Oct 2017'!L19,0,IF($C$5*'Vic Oct 2017'!AK19/'Vic Oct 2017'!AI19&lt;='Vic Oct 2017'!M19,($C$5*'Vic Oct 2017'!AK19/'Vic Oct 2017'!AI19-'Vic Oct 2017'!L19)*('Vic Oct 2017'!R19/100)*'Vic Oct 2017'!AI19,('Vic Oct 2017'!M19-'Vic Oct 2017'!L19)*('Vic Oct 2017'!R19/100)*'Vic Oct 2017'!AI19))</f>
        <v>0</v>
      </c>
      <c r="I25" s="126">
        <f>IF(($C$5*'Vic Oct 2017'!AK19/'Vic Oct 2017'!AI19&gt;'Vic Oct 2017'!M19),($C$5*'Vic Oct 2017'!AK19/'Vic Oct 2017'!AI19-'Vic Oct 2017'!M19)*'Vic Oct 2017'!S19/100*'Vic Oct 2017'!AI19,0)</f>
        <v>0</v>
      </c>
      <c r="J25" s="126">
        <f>IF($C$5*'Vic Oct 2017'!AL19/'Vic Oct 2017'!AJ19&gt;='Vic Oct 2017'!J19,('Vic Oct 2017'!J19*'Vic Oct 2017'!U19/100)*'Vic Oct 2017'!AJ19,($C$5*'Vic Oct 2017'!AL19/'Vic Oct 2017'!AJ19*'Vic Oct 2017'!U19/100)*'Vic Oct 2017'!AJ19)</f>
        <v>494.4</v>
      </c>
      <c r="K25" s="126">
        <f>IF($C$5*'Vic Oct 2017'!AL19/'Vic Oct 2017'!AJ19&lt;'Vic Oct 2017'!J19,0,IF($C$5*'Vic Oct 2017'!AL19/'Vic Oct 2017'!AJ19&lt;='Vic Oct 2017'!K19,($C$5*'Vic Oct 2017'!AL19/'Vic Oct 2017'!AJ19-'Vic Oct 2017'!J19)*('Vic Oct 2017'!V19/100)*'Vic Oct 2017'!AJ19,('Vic Oct 2017'!K19-'Vic Oct 2017'!J19)*('Vic Oct 2017'!V19/100)*'Vic Oct 2017'!AJ19))</f>
        <v>470.4</v>
      </c>
      <c r="L25" s="126">
        <f>IF($C$5*'Vic Oct 2017'!AL19/'Vic Oct 2017'!AJ19&lt;'Vic Oct 2017'!K19,0,IF($C$5*'Vic Oct 2017'!AL19/'Vic Oct 2017'!AJ19&lt;='Vic Oct 2017'!L19,($C$5*'Vic Oct 2017'!AL19/'Vic Oct 2017'!AJ19-'Vic Oct 2017'!K19)*('Vic Oct 2017'!W19/100)*'Vic Oct 2017'!AJ19,('Vic Oct 2017'!L19-'Vic Oct 2017'!K19)*('Vic Oct 2017'!W19/100)*'Vic Oct 2017'!AJ19))</f>
        <v>5449.23</v>
      </c>
      <c r="M25" s="126">
        <f>IF($C$5*'Vic Oct 2017'!AL19/'Vic Oct 2017'!AJ19&lt;'Vic Oct 2017'!L19,0,IF($C$5*'Vic Oct 2017'!AL19/'Vic Oct 2017'!AJ19&lt;='Vic Oct 2017'!M19,($C$5*'Vic Oct 2017'!AL19/'Vic Oct 2017'!AJ19-'Vic Oct 2017'!L19)*('Vic Oct 2017'!X19/100)*'Vic Oct 2017'!AJ19,('Vic Oct 2017'!M19-'Vic Oct 2017'!L19)*('Vic Oct 2017'!X19/100)*'Vic Oct 2017'!AJ19))</f>
        <v>0</v>
      </c>
      <c r="N25" s="126">
        <f>IF(($C$5*'Vic Oct 2017'!AL19/'Vic Oct 2017'!AJ19&gt;'Vic Oct 2017'!M19),($C$5*'Vic Oct 2017'!AL19/'Vic Oct 2017'!AJ19-'Vic Oct 2017'!M19)*'Vic Oct 2017'!Y19/100*'Vic Oct 2017'!AJ19,0)</f>
        <v>0</v>
      </c>
      <c r="O25" s="129">
        <f t="shared" si="0"/>
        <v>10151.644999999999</v>
      </c>
      <c r="P25" s="130">
        <f>'Vic Oct 2017'!AM19</f>
        <v>0</v>
      </c>
      <c r="Q25" s="130">
        <f>'Vic Oct 2017'!AN19</f>
        <v>0</v>
      </c>
      <c r="R25" s="130">
        <f>'Vic Oct 2017'!AO19</f>
        <v>10</v>
      </c>
      <c r="S25" s="130">
        <f>'Vic Oct 2017'!AP19</f>
        <v>0</v>
      </c>
      <c r="T25" s="129">
        <f>O25</f>
        <v>10151.644999999999</v>
      </c>
      <c r="U25" s="129">
        <f>T25-(T25*R25/100)</f>
        <v>9136.4804999999978</v>
      </c>
      <c r="V25" s="129">
        <f t="shared" si="1"/>
        <v>11166.809499999999</v>
      </c>
      <c r="W25" s="129">
        <f t="shared" si="1"/>
        <v>10050.128549999998</v>
      </c>
      <c r="X25" s="131">
        <f>'Vic Oct 2017'!AW19</f>
        <v>0</v>
      </c>
      <c r="Y25" s="132" t="str">
        <f>'Vic Oct 2017'!AX19</f>
        <v>n</v>
      </c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  <c r="BM25" s="122"/>
      <c r="BN25" s="122"/>
      <c r="BO25" s="122"/>
      <c r="BP25" s="122"/>
      <c r="BQ25" s="122"/>
      <c r="BR25" s="122"/>
      <c r="BS25" s="122"/>
      <c r="BT25" s="122"/>
      <c r="BU25" s="122"/>
      <c r="BV25" s="122"/>
      <c r="BW25" s="122"/>
      <c r="BX25" s="122"/>
      <c r="BY25" s="122"/>
      <c r="BZ25" s="122"/>
      <c r="CA25" s="122"/>
      <c r="CB25" s="122"/>
      <c r="CC25" s="122"/>
      <c r="CD25" s="122"/>
      <c r="CE25" s="122"/>
      <c r="CF25" s="122"/>
      <c r="CG25" s="122"/>
      <c r="CH25" s="122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</row>
    <row r="26" spans="1:140" s="134" customFormat="1" ht="17" customHeight="1">
      <c r="A26" s="237"/>
      <c r="B26" s="125" t="str">
        <f>'Vic Oct 2017'!F20</f>
        <v>Covau</v>
      </c>
      <c r="C26" s="125" t="str">
        <f>'Vic Oct 2017'!G20</f>
        <v>Market offer</v>
      </c>
      <c r="D26" s="126">
        <f>365*'Vic Oct 2017'!H20/100</f>
        <v>313.17</v>
      </c>
      <c r="E26" s="127">
        <f>IF($C$5*'Vic Oct 2017'!AK20/'Vic Oct 2017'!AI20&gt;='Vic Oct 2017'!J20,('Vic Oct 2017'!J20*'Vic Oct 2017'!O20/100)*'Vic Oct 2017'!AI20,($C$5*'Vic Oct 2017'!AK20/'Vic Oct 2017'!AI20*'Vic Oct 2017'!O20/100)*'Vic Oct 2017'!AI20)</f>
        <v>361.79999999999995</v>
      </c>
      <c r="F26" s="128">
        <f>IF($C$5*'Vic Oct 2017'!AK20/'Vic Oct 2017'!AI20&lt;'Vic Oct 2017'!J20,0,IF($C$5*'Vic Oct 2017'!AK20/'Vic Oct 2017'!AI20&lt;='Vic Oct 2017'!K20,($C$5*'Vic Oct 2017'!AK20/'Vic Oct 2017'!AI20-'Vic Oct 2017'!J20)*('Vic Oct 2017'!P20/100)*'Vic Oct 2017'!AI20,('Vic Oct 2017'!K20-'Vic Oct 2017'!J20)*('Vic Oct 2017'!P20/100)*'Vic Oct 2017'!AI20))</f>
        <v>351</v>
      </c>
      <c r="G26" s="126">
        <f>IF($C$5*'Vic Oct 2017'!AK20/'Vic Oct 2017'!AI20&lt;'Vic Oct 2017'!K20,0,IF($C$5*'Vic Oct 2017'!AK20/'Vic Oct 2017'!AI20&lt;='Vic Oct 2017'!L20,($C$5*'Vic Oct 2017'!AK20/'Vic Oct 2017'!AI20-'Vic Oct 2017'!K20)*('Vic Oct 2017'!Q20/100)*'Vic Oct 2017'!AI20,('Vic Oct 2017'!L20-'Vic Oct 2017'!K20)*('Vic Oct 2017'!Q20/100)*'Vic Oct 2017'!AI20))</f>
        <v>4151.5999999999995</v>
      </c>
      <c r="H26" s="127">
        <f>IF($C$5*'Vic Oct 2017'!AK20/'Vic Oct 2017'!AI20&lt;'Vic Oct 2017'!L20,0,IF($C$5*'Vic Oct 2017'!AK20/'Vic Oct 2017'!AI20&lt;='Vic Oct 2017'!M20,($C$5*'Vic Oct 2017'!AK20/'Vic Oct 2017'!AI20-'Vic Oct 2017'!L20)*('Vic Oct 2017'!R20/100)*'Vic Oct 2017'!AI20,('Vic Oct 2017'!M20-'Vic Oct 2017'!L20)*('Vic Oct 2017'!R20/100)*'Vic Oct 2017'!AI20))</f>
        <v>0</v>
      </c>
      <c r="I26" s="126">
        <f>IF(($C$5*'Vic Oct 2017'!AK20/'Vic Oct 2017'!AI20&gt;'Vic Oct 2017'!M20),($C$5*'Vic Oct 2017'!AK20/'Vic Oct 2017'!AI20-'Vic Oct 2017'!M20)*'Vic Oct 2017'!S20/100*'Vic Oct 2017'!AI20,0)</f>
        <v>0</v>
      </c>
      <c r="J26" s="126">
        <f>IF($C$5*'Vic Oct 2017'!AL20/'Vic Oct 2017'!AJ20&gt;='Vic Oct 2017'!J20,('Vic Oct 2017'!J20*'Vic Oct 2017'!U20/100)*'Vic Oct 2017'!AJ20,($C$5*'Vic Oct 2017'!AL20/'Vic Oct 2017'!AJ20*'Vic Oct 2017'!U20/100)*'Vic Oct 2017'!AJ20)</f>
        <v>316.79999999999995</v>
      </c>
      <c r="K26" s="126">
        <f>IF($C$5*'Vic Oct 2017'!AL20/'Vic Oct 2017'!AJ20&lt;'Vic Oct 2017'!J20,0,IF($C$5*'Vic Oct 2017'!AL20/'Vic Oct 2017'!AJ20&lt;='Vic Oct 2017'!K20,($C$5*'Vic Oct 2017'!AL20/'Vic Oct 2017'!AJ20-'Vic Oct 2017'!J20)*('Vic Oct 2017'!V20/100)*'Vic Oct 2017'!AJ20,('Vic Oct 2017'!K20-'Vic Oct 2017'!J20)*('Vic Oct 2017'!V20/100)*'Vic Oct 2017'!AJ20))</f>
        <v>307.8</v>
      </c>
      <c r="L26" s="126">
        <f>IF($C$5*'Vic Oct 2017'!AL20/'Vic Oct 2017'!AJ20&lt;'Vic Oct 2017'!K20,0,IF($C$5*'Vic Oct 2017'!AL20/'Vic Oct 2017'!AJ20&lt;='Vic Oct 2017'!L20,($C$5*'Vic Oct 2017'!AL20/'Vic Oct 2017'!AJ20-'Vic Oct 2017'!K20)*('Vic Oct 2017'!W20/100)*'Vic Oct 2017'!AJ20,('Vic Oct 2017'!L20-'Vic Oct 2017'!K20)*('Vic Oct 2017'!W20/100)*'Vic Oct 2017'!AJ20))</f>
        <v>3573.8</v>
      </c>
      <c r="M26" s="126">
        <f>IF($C$5*'Vic Oct 2017'!AL20/'Vic Oct 2017'!AJ20&lt;'Vic Oct 2017'!L20,0,IF($C$5*'Vic Oct 2017'!AL20/'Vic Oct 2017'!AJ20&lt;='Vic Oct 2017'!M20,($C$5*'Vic Oct 2017'!AL20/'Vic Oct 2017'!AJ20-'Vic Oct 2017'!L20)*('Vic Oct 2017'!X20/100)*'Vic Oct 2017'!AJ20,('Vic Oct 2017'!M20-'Vic Oct 2017'!L20)*('Vic Oct 2017'!X20/100)*'Vic Oct 2017'!AJ20))</f>
        <v>0</v>
      </c>
      <c r="N26" s="126">
        <f>IF(($C$5*'Vic Oct 2017'!AL20/'Vic Oct 2017'!AJ20&gt;'Vic Oct 2017'!M20),($C$5*'Vic Oct 2017'!AL20/'Vic Oct 2017'!AJ20-'Vic Oct 2017'!M20)*'Vic Oct 2017'!Y20/100*'Vic Oct 2017'!AJ20,0)</f>
        <v>0</v>
      </c>
      <c r="O26" s="129">
        <f t="shared" si="0"/>
        <v>9375.9700000000012</v>
      </c>
      <c r="P26" s="130">
        <f>'Vic Oct 2017'!AM20</f>
        <v>0</v>
      </c>
      <c r="Q26" s="130">
        <f>'Vic Oct 2017'!AN20</f>
        <v>0</v>
      </c>
      <c r="R26" s="130">
        <f>'Vic Oct 2017'!AO20</f>
        <v>0</v>
      </c>
      <c r="S26" s="130">
        <f>'Vic Oct 2017'!AP20</f>
        <v>20</v>
      </c>
      <c r="T26" s="129">
        <f>O26</f>
        <v>9375.9700000000012</v>
      </c>
      <c r="U26" s="129">
        <f>(T26-(T26-D26)*S26/100)</f>
        <v>7563.4100000000008</v>
      </c>
      <c r="V26" s="129">
        <f t="shared" si="1"/>
        <v>10313.567000000003</v>
      </c>
      <c r="W26" s="129">
        <f t="shared" si="1"/>
        <v>8319.751000000002</v>
      </c>
      <c r="X26" s="131">
        <f>'Vic Oct 2017'!AW20</f>
        <v>12</v>
      </c>
      <c r="Y26" s="132" t="str">
        <f>'Vic Oct 2017'!AX20</f>
        <v>y</v>
      </c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</row>
    <row r="27" spans="1:140" s="134" customFormat="1" ht="17" customHeight="1">
      <c r="A27" s="237"/>
      <c r="B27" s="125" t="str">
        <f>'Vic Oct 2017'!F21</f>
        <v>EnergyAustralia</v>
      </c>
      <c r="C27" s="125" t="str">
        <f>'Vic Oct 2017'!G21</f>
        <v>Everyday Saver Business</v>
      </c>
      <c r="D27" s="126">
        <f>365*'Vic Oct 2017'!H21/100</f>
        <v>374.85500000000002</v>
      </c>
      <c r="E27" s="127">
        <f>IF($C$5*'Vic Oct 2017'!AK21/'Vic Oct 2017'!AI21&gt;='Vic Oct 2017'!J21,('Vic Oct 2017'!J21*'Vic Oct 2017'!O21/100)*'Vic Oct 2017'!AI21,($C$5*'Vic Oct 2017'!AK21/'Vic Oct 2017'!AI21*'Vic Oct 2017'!O21/100)*'Vic Oct 2017'!AI21)</f>
        <v>194.4</v>
      </c>
      <c r="F27" s="128">
        <f>IF($C$5*'Vic Oct 2017'!AK21/'Vic Oct 2017'!AI21&lt;'Vic Oct 2017'!J21,0,IF($C$5*'Vic Oct 2017'!AK21/'Vic Oct 2017'!AI21&lt;='Vic Oct 2017'!K21,($C$5*'Vic Oct 2017'!AK21/'Vic Oct 2017'!AI21-'Vic Oct 2017'!J21)*('Vic Oct 2017'!P21/100)*'Vic Oct 2017'!AI21,('Vic Oct 2017'!K21-'Vic Oct 2017'!J21)*('Vic Oct 2017'!P21/100)*'Vic Oct 2017'!AI21))</f>
        <v>186</v>
      </c>
      <c r="G27" s="126">
        <f>IF($C$5*'Vic Oct 2017'!AK21/'Vic Oct 2017'!AI21&lt;'Vic Oct 2017'!K21,0,IF($C$5*'Vic Oct 2017'!AK21/'Vic Oct 2017'!AI21&lt;='Vic Oct 2017'!L21,($C$5*'Vic Oct 2017'!AK21/'Vic Oct 2017'!AI21-'Vic Oct 2017'!K21)*('Vic Oct 2017'!Q21/100)*'Vic Oct 2017'!AI21,('Vic Oct 2017'!L21-'Vic Oct 2017'!K21)*('Vic Oct 2017'!Q21/100)*'Vic Oct 2017'!AI21))</f>
        <v>2211.0749999999998</v>
      </c>
      <c r="H27" s="127">
        <f>IF($C$5*'Vic Oct 2017'!AK21/'Vic Oct 2017'!AI21&lt;'Vic Oct 2017'!L21,0,IF($C$5*'Vic Oct 2017'!AK21/'Vic Oct 2017'!AI21&lt;='Vic Oct 2017'!M21,($C$5*'Vic Oct 2017'!AK21/'Vic Oct 2017'!AI21-'Vic Oct 2017'!L21)*('Vic Oct 2017'!R21/100)*'Vic Oct 2017'!AI21,('Vic Oct 2017'!M21-'Vic Oct 2017'!L21)*('Vic Oct 2017'!R21/100)*'Vic Oct 2017'!AI21))</f>
        <v>0</v>
      </c>
      <c r="I27" s="126">
        <f>IF(($C$5*'Vic Oct 2017'!AK21/'Vic Oct 2017'!AI21&gt;'Vic Oct 2017'!M21),($C$5*'Vic Oct 2017'!AK21/'Vic Oct 2017'!AI21-'Vic Oct 2017'!M21)*'Vic Oct 2017'!S21/100*'Vic Oct 2017'!AI21,0)</f>
        <v>0</v>
      </c>
      <c r="J27" s="126">
        <f>IF($C$5*'Vic Oct 2017'!AL21/'Vic Oct 2017'!AJ21&gt;='Vic Oct 2017'!J21,('Vic Oct 2017'!J21*'Vic Oct 2017'!U21/100)*'Vic Oct 2017'!AJ21,($C$5*'Vic Oct 2017'!AL21/'Vic Oct 2017'!AJ21*'Vic Oct 2017'!U21/100)*'Vic Oct 2017'!AJ21)</f>
        <v>386.4</v>
      </c>
      <c r="K27" s="126">
        <f>IF($C$5*'Vic Oct 2017'!AL21/'Vic Oct 2017'!AJ21&lt;'Vic Oct 2017'!J21,0,IF($C$5*'Vic Oct 2017'!AL21/'Vic Oct 2017'!AJ21&lt;='Vic Oct 2017'!K21,($C$5*'Vic Oct 2017'!AL21/'Vic Oct 2017'!AJ21-'Vic Oct 2017'!J21)*('Vic Oct 2017'!V21/100)*'Vic Oct 2017'!AJ21,('Vic Oct 2017'!K21-'Vic Oct 2017'!J21)*('Vic Oct 2017'!V21/100)*'Vic Oct 2017'!AJ21))</f>
        <v>360</v>
      </c>
      <c r="L27" s="126">
        <f>IF($C$5*'Vic Oct 2017'!AL21/'Vic Oct 2017'!AJ21&lt;'Vic Oct 2017'!K21,0,IF($C$5*'Vic Oct 2017'!AL21/'Vic Oct 2017'!AJ21&lt;='Vic Oct 2017'!L21,($C$5*'Vic Oct 2017'!AL21/'Vic Oct 2017'!AJ21-'Vic Oct 2017'!K21)*('Vic Oct 2017'!W21/100)*'Vic Oct 2017'!AJ21,('Vic Oct 2017'!L21-'Vic Oct 2017'!K21)*('Vic Oct 2017'!W21/100)*'Vic Oct 2017'!AJ21))</f>
        <v>4108.32</v>
      </c>
      <c r="M27" s="126">
        <f>IF($C$5*'Vic Oct 2017'!AL21/'Vic Oct 2017'!AJ21&lt;'Vic Oct 2017'!L21,0,IF($C$5*'Vic Oct 2017'!AL21/'Vic Oct 2017'!AJ21&lt;='Vic Oct 2017'!M21,($C$5*'Vic Oct 2017'!AL21/'Vic Oct 2017'!AJ21-'Vic Oct 2017'!L21)*('Vic Oct 2017'!X21/100)*'Vic Oct 2017'!AJ21,('Vic Oct 2017'!M21-'Vic Oct 2017'!L21)*('Vic Oct 2017'!X21/100)*'Vic Oct 2017'!AJ21))</f>
        <v>0</v>
      </c>
      <c r="N27" s="126">
        <f>IF(($C$5*'Vic Oct 2017'!AL21/'Vic Oct 2017'!AJ21&gt;'Vic Oct 2017'!M21),($C$5*'Vic Oct 2017'!AL21/'Vic Oct 2017'!AJ21-'Vic Oct 2017'!M21)*'Vic Oct 2017'!Y21/100*'Vic Oct 2017'!AJ21,0)</f>
        <v>0</v>
      </c>
      <c r="O27" s="129">
        <f t="shared" si="0"/>
        <v>7821.0499999999993</v>
      </c>
      <c r="P27" s="130">
        <f>'Vic Oct 2017'!AM21</f>
        <v>0</v>
      </c>
      <c r="Q27" s="130">
        <f>'Vic Oct 2017'!AN21</f>
        <v>20</v>
      </c>
      <c r="R27" s="130">
        <f>'Vic Oct 2017'!AO21</f>
        <v>0</v>
      </c>
      <c r="S27" s="130">
        <f>'Vic Oct 2017'!AP21</f>
        <v>0</v>
      </c>
      <c r="T27" s="129">
        <f>(O27-(O27-D27)*Q27/100)</f>
        <v>6331.8109999999997</v>
      </c>
      <c r="U27" s="129">
        <f t="shared" ref="U27:U32" si="10">T27</f>
        <v>6331.8109999999997</v>
      </c>
      <c r="V27" s="129">
        <f t="shared" si="1"/>
        <v>6964.9921000000004</v>
      </c>
      <c r="W27" s="129">
        <f t="shared" si="1"/>
        <v>6964.9921000000004</v>
      </c>
      <c r="X27" s="131">
        <f>'Vic Oct 2017'!AW21</f>
        <v>24</v>
      </c>
      <c r="Y27" s="132" t="str">
        <f>'Vic Oct 2017'!AX21</f>
        <v>y</v>
      </c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  <c r="CD27" s="122"/>
      <c r="CE27" s="122"/>
      <c r="CF27" s="122"/>
      <c r="CG27" s="122"/>
      <c r="CH27" s="122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</row>
    <row r="28" spans="1:140" s="134" customFormat="1" ht="17" customHeight="1">
      <c r="A28" s="237"/>
      <c r="B28" s="125" t="str">
        <f>'Vic Oct 2017'!F22</f>
        <v>Lumo Energy</v>
      </c>
      <c r="C28" s="125" t="str">
        <f>'Vic Oct 2017'!G22</f>
        <v>Business Premium</v>
      </c>
      <c r="D28" s="126">
        <f>365*'Vic Oct 2017'!H22/100</f>
        <v>222.86900000000003</v>
      </c>
      <c r="E28" s="127">
        <f>IF($C$5*'Vic Oct 2017'!AK22/'Vic Oct 2017'!AI22&gt;='Vic Oct 2017'!J22,('Vic Oct 2017'!J22*'Vic Oct 2017'!O22/100)*'Vic Oct 2017'!AI22,($C$5*'Vic Oct 2017'!AK22/'Vic Oct 2017'!AI22*'Vic Oct 2017'!O22/100)*'Vic Oct 2017'!AI22)</f>
        <v>149.0335</v>
      </c>
      <c r="F28" s="128">
        <f>IF($C$5*'Vic Oct 2017'!AK22/'Vic Oct 2017'!AI22&lt;'Vic Oct 2017'!J22,0,IF($C$5*'Vic Oct 2017'!AK22/'Vic Oct 2017'!AI22&lt;='Vic Oct 2017'!K22,($C$5*'Vic Oct 2017'!AK22/'Vic Oct 2017'!AI22-'Vic Oct 2017'!J22)*('Vic Oct 2017'!P22/100)*'Vic Oct 2017'!AI22,('Vic Oct 2017'!K22-'Vic Oct 2017'!J22)*('Vic Oct 2017'!P22/100)*'Vic Oct 2017'!AI22))</f>
        <v>148.54686000000001</v>
      </c>
      <c r="G28" s="126">
        <f>IF($C$5*'Vic Oct 2017'!AK22/'Vic Oct 2017'!AI22&lt;'Vic Oct 2017'!K22,0,IF($C$5*'Vic Oct 2017'!AK22/'Vic Oct 2017'!AI22&lt;='Vic Oct 2017'!L22,($C$5*'Vic Oct 2017'!AK22/'Vic Oct 2017'!AI22-'Vic Oct 2017'!K22)*('Vic Oct 2017'!Q22/100)*'Vic Oct 2017'!AI22,('Vic Oct 2017'!L22-'Vic Oct 2017'!K22)*('Vic Oct 2017'!Q22/100)*'Vic Oct 2017'!AI22))</f>
        <v>1712.08554</v>
      </c>
      <c r="H28" s="127">
        <f>IF($C$5*'Vic Oct 2017'!AK22/'Vic Oct 2017'!AI22&lt;'Vic Oct 2017'!L22,0,IF($C$5*'Vic Oct 2017'!AK22/'Vic Oct 2017'!AI22&lt;='Vic Oct 2017'!M22,($C$5*'Vic Oct 2017'!AK22/'Vic Oct 2017'!AI22-'Vic Oct 2017'!L22)*('Vic Oct 2017'!R22/100)*'Vic Oct 2017'!AI22,('Vic Oct 2017'!M22-'Vic Oct 2017'!L22)*('Vic Oct 2017'!R22/100)*'Vic Oct 2017'!AI22))</f>
        <v>0</v>
      </c>
      <c r="I28" s="126">
        <f>IF(($C$5*'Vic Oct 2017'!AK22/'Vic Oct 2017'!AI22&gt;'Vic Oct 2017'!M22),($C$5*'Vic Oct 2017'!AK22/'Vic Oct 2017'!AI22-'Vic Oct 2017'!M22)*'Vic Oct 2017'!S22/100*'Vic Oct 2017'!AI22,0)</f>
        <v>0</v>
      </c>
      <c r="J28" s="126">
        <f>IF($C$5*'Vic Oct 2017'!AL22/'Vic Oct 2017'!AJ22&gt;='Vic Oct 2017'!J22,('Vic Oct 2017'!J22*'Vic Oct 2017'!U22/100)*'Vic Oct 2017'!AJ22,($C$5*'Vic Oct 2017'!AL22/'Vic Oct 2017'!AJ22*'Vic Oct 2017'!U22/100)*'Vic Oct 2017'!AJ22)</f>
        <v>296.36376000000001</v>
      </c>
      <c r="K28" s="126">
        <f>IF($C$5*'Vic Oct 2017'!AL22/'Vic Oct 2017'!AJ22&lt;'Vic Oct 2017'!J22,0,IF($C$5*'Vic Oct 2017'!AL22/'Vic Oct 2017'!AJ22&lt;='Vic Oct 2017'!K22,($C$5*'Vic Oct 2017'!AL22/'Vic Oct 2017'!AJ22-'Vic Oct 2017'!J22)*('Vic Oct 2017'!V22/100)*'Vic Oct 2017'!AJ22,('Vic Oct 2017'!K22-'Vic Oct 2017'!J22)*('Vic Oct 2017'!V22/100)*'Vic Oct 2017'!AJ22))</f>
        <v>282.25119999999998</v>
      </c>
      <c r="L28" s="126">
        <f>IF($C$5*'Vic Oct 2017'!AL22/'Vic Oct 2017'!AJ22&lt;'Vic Oct 2017'!K22,0,IF($C$5*'Vic Oct 2017'!AL22/'Vic Oct 2017'!AJ22&lt;='Vic Oct 2017'!L22,($C$5*'Vic Oct 2017'!AL22/'Vic Oct 2017'!AJ22-'Vic Oct 2017'!K22)*('Vic Oct 2017'!W22/100)*'Vic Oct 2017'!AJ22,('Vic Oct 2017'!L22-'Vic Oct 2017'!K22)*('Vic Oct 2017'!W22/100)*'Vic Oct 2017'!AJ22))</f>
        <v>3264.7749200000003</v>
      </c>
      <c r="M28" s="126">
        <f>IF($C$5*'Vic Oct 2017'!AL22/'Vic Oct 2017'!AJ22&lt;'Vic Oct 2017'!L22,0,IF($C$5*'Vic Oct 2017'!AL22/'Vic Oct 2017'!AJ22&lt;='Vic Oct 2017'!M22,($C$5*'Vic Oct 2017'!AL22/'Vic Oct 2017'!AJ22-'Vic Oct 2017'!L22)*('Vic Oct 2017'!X22/100)*'Vic Oct 2017'!AJ22,('Vic Oct 2017'!M22-'Vic Oct 2017'!L22)*('Vic Oct 2017'!X22/100)*'Vic Oct 2017'!AJ22))</f>
        <v>0</v>
      </c>
      <c r="N28" s="126">
        <f>IF(($C$5*'Vic Oct 2017'!AL22/'Vic Oct 2017'!AJ22&gt;'Vic Oct 2017'!M22),($C$5*'Vic Oct 2017'!AL22/'Vic Oct 2017'!AJ22-'Vic Oct 2017'!M22)*'Vic Oct 2017'!Y22/100*'Vic Oct 2017'!AJ22,0)</f>
        <v>0</v>
      </c>
      <c r="O28" s="129">
        <f t="shared" si="0"/>
        <v>6075.9247800000012</v>
      </c>
      <c r="P28" s="130">
        <f>'Vic Oct 2017'!AM22</f>
        <v>0</v>
      </c>
      <c r="Q28" s="130">
        <f>'Vic Oct 2017'!AN22</f>
        <v>0</v>
      </c>
      <c r="R28" s="130">
        <f>'Vic Oct 2017'!AO22</f>
        <v>0</v>
      </c>
      <c r="S28" s="130">
        <f>'Vic Oct 2017'!AP22</f>
        <v>0</v>
      </c>
      <c r="T28" s="129">
        <f>O28</f>
        <v>6075.9247800000012</v>
      </c>
      <c r="U28" s="129">
        <f t="shared" si="10"/>
        <v>6075.9247800000012</v>
      </c>
      <c r="V28" s="129">
        <f t="shared" si="1"/>
        <v>6683.5172580000017</v>
      </c>
      <c r="W28" s="129">
        <f t="shared" si="1"/>
        <v>6683.5172580000017</v>
      </c>
      <c r="X28" s="131">
        <f>'Vic Oct 2017'!AW22</f>
        <v>36</v>
      </c>
      <c r="Y28" s="132" t="str">
        <f>'Vic Oct 2017'!AX22</f>
        <v>n</v>
      </c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</row>
    <row r="29" spans="1:140" s="134" customFormat="1" ht="17" customHeight="1">
      <c r="A29" s="237"/>
      <c r="B29" s="125" t="str">
        <f>'Vic Oct 2017'!F23</f>
        <v>Momentum Energy</v>
      </c>
      <c r="C29" s="125" t="str">
        <f>'Vic Oct 2017'!G23</f>
        <v>Market offer</v>
      </c>
      <c r="D29" s="126">
        <f>365*'Vic Oct 2017'!H23/100</f>
        <v>335.98250000000002</v>
      </c>
      <c r="E29" s="127">
        <f>IF($C$5*'Vic Oct 2017'!AK23/'Vic Oct 2017'!AI23&gt;='Vic Oct 2017'!J23,('Vic Oct 2017'!J23*'Vic Oct 2017'!O23/100)*'Vic Oct 2017'!AI23,($C$5*'Vic Oct 2017'!AK23/'Vic Oct 2017'!AI23*'Vic Oct 2017'!O23/100)*'Vic Oct 2017'!AI23)</f>
        <v>154.32</v>
      </c>
      <c r="F29" s="128">
        <f>IF($C$5*'Vic Oct 2017'!AK23/'Vic Oct 2017'!AI23&lt;'Vic Oct 2017'!J23,0,IF($C$5*'Vic Oct 2017'!AK23/'Vic Oct 2017'!AI23&lt;='Vic Oct 2017'!K23,($C$5*'Vic Oct 2017'!AK23/'Vic Oct 2017'!AI23-'Vic Oct 2017'!J23)*('Vic Oct 2017'!P23/100)*'Vic Oct 2017'!AI23,('Vic Oct 2017'!K23-'Vic Oct 2017'!J23)*('Vic Oct 2017'!P23/100)*'Vic Oct 2017'!AI23))</f>
        <v>153.35999999999999</v>
      </c>
      <c r="G29" s="126">
        <f>IF($C$5*'Vic Oct 2017'!AK23/'Vic Oct 2017'!AI23&lt;'Vic Oct 2017'!K23,0,IF($C$5*'Vic Oct 2017'!AK23/'Vic Oct 2017'!AI23&lt;='Vic Oct 2017'!L23,($C$5*'Vic Oct 2017'!AK23/'Vic Oct 2017'!AI23-'Vic Oct 2017'!K23)*('Vic Oct 2017'!Q23/100)*'Vic Oct 2017'!AI23,('Vic Oct 2017'!L23-'Vic Oct 2017'!K23)*('Vic Oct 2017'!Q23/100)*'Vic Oct 2017'!AI23))</f>
        <v>1800.2429999999999</v>
      </c>
      <c r="H29" s="127">
        <f>IF($C$5*'Vic Oct 2017'!AK23/'Vic Oct 2017'!AI23&lt;'Vic Oct 2017'!L23,0,IF($C$5*'Vic Oct 2017'!AK23/'Vic Oct 2017'!AI23&lt;='Vic Oct 2017'!M23,($C$5*'Vic Oct 2017'!AK23/'Vic Oct 2017'!AI23-'Vic Oct 2017'!L23)*('Vic Oct 2017'!R23/100)*'Vic Oct 2017'!AI23,('Vic Oct 2017'!M23-'Vic Oct 2017'!L23)*('Vic Oct 2017'!R23/100)*'Vic Oct 2017'!AI23))</f>
        <v>0</v>
      </c>
      <c r="I29" s="126">
        <f>IF(($C$5*'Vic Oct 2017'!AK23/'Vic Oct 2017'!AI23&gt;'Vic Oct 2017'!M23),($C$5*'Vic Oct 2017'!AK23/'Vic Oct 2017'!AI23-'Vic Oct 2017'!M23)*'Vic Oct 2017'!S23/100*'Vic Oct 2017'!AI23,0)</f>
        <v>0</v>
      </c>
      <c r="J29" s="126">
        <f>IF($C$5*'Vic Oct 2017'!AL23/'Vic Oct 2017'!AJ23&gt;='Vic Oct 2017'!J23,('Vic Oct 2017'!J23*'Vic Oct 2017'!U23/100)*'Vic Oct 2017'!AJ23,($C$5*'Vic Oct 2017'!AL23/'Vic Oct 2017'!AJ23*'Vic Oct 2017'!U23/100)*'Vic Oct 2017'!AJ23)</f>
        <v>289.68</v>
      </c>
      <c r="K29" s="126">
        <f>IF($C$5*'Vic Oct 2017'!AL23/'Vic Oct 2017'!AJ23&lt;'Vic Oct 2017'!J23,0,IF($C$5*'Vic Oct 2017'!AL23/'Vic Oct 2017'!AJ23&lt;='Vic Oct 2017'!K23,($C$5*'Vic Oct 2017'!AL23/'Vic Oct 2017'!AJ23-'Vic Oct 2017'!J23)*('Vic Oct 2017'!V23/100)*'Vic Oct 2017'!AJ23,('Vic Oct 2017'!K23-'Vic Oct 2017'!J23)*('Vic Oct 2017'!V23/100)*'Vic Oct 2017'!AJ23))</f>
        <v>278.87999999999994</v>
      </c>
      <c r="L29" s="126">
        <f>IF($C$5*'Vic Oct 2017'!AL23/'Vic Oct 2017'!AJ23&lt;'Vic Oct 2017'!K23,0,IF($C$5*'Vic Oct 2017'!AL23/'Vic Oct 2017'!AJ23&lt;='Vic Oct 2017'!L23,($C$5*'Vic Oct 2017'!AL23/'Vic Oct 2017'!AJ23-'Vic Oct 2017'!K23)*('Vic Oct 2017'!W23/100)*'Vic Oct 2017'!AJ23,('Vic Oct 2017'!L23-'Vic Oct 2017'!K23)*('Vic Oct 2017'!W23/100)*'Vic Oct 2017'!AJ23))</f>
        <v>3260.9790000000003</v>
      </c>
      <c r="M29" s="126">
        <f>IF($C$5*'Vic Oct 2017'!AL23/'Vic Oct 2017'!AJ23&lt;'Vic Oct 2017'!L23,0,IF($C$5*'Vic Oct 2017'!AL23/'Vic Oct 2017'!AJ23&lt;='Vic Oct 2017'!M23,($C$5*'Vic Oct 2017'!AL23/'Vic Oct 2017'!AJ23-'Vic Oct 2017'!L23)*('Vic Oct 2017'!X23/100)*'Vic Oct 2017'!AJ23,('Vic Oct 2017'!M23-'Vic Oct 2017'!L23)*('Vic Oct 2017'!X23/100)*'Vic Oct 2017'!AJ23))</f>
        <v>0</v>
      </c>
      <c r="N29" s="126">
        <f>IF(($C$5*'Vic Oct 2017'!AL23/'Vic Oct 2017'!AJ23&gt;'Vic Oct 2017'!M23),($C$5*'Vic Oct 2017'!AL23/'Vic Oct 2017'!AJ23-'Vic Oct 2017'!M23)*'Vic Oct 2017'!Y23/100*'Vic Oct 2017'!AJ23,0)</f>
        <v>0</v>
      </c>
      <c r="O29" s="129">
        <f t="shared" si="0"/>
        <v>6273.4444999999996</v>
      </c>
      <c r="P29" s="130">
        <f>'Vic Oct 2017'!AM23</f>
        <v>0</v>
      </c>
      <c r="Q29" s="130">
        <f>'Vic Oct 2017'!AN23</f>
        <v>0</v>
      </c>
      <c r="R29" s="130">
        <f>'Vic Oct 2017'!AO23</f>
        <v>0</v>
      </c>
      <c r="S29" s="130">
        <f>'Vic Oct 2017'!AP23</f>
        <v>0</v>
      </c>
      <c r="T29" s="129">
        <f>O29</f>
        <v>6273.4444999999996</v>
      </c>
      <c r="U29" s="129">
        <f t="shared" si="10"/>
        <v>6273.4444999999996</v>
      </c>
      <c r="V29" s="129">
        <f t="shared" si="1"/>
        <v>6900.7889500000001</v>
      </c>
      <c r="W29" s="129">
        <f t="shared" si="1"/>
        <v>6900.7889500000001</v>
      </c>
      <c r="X29" s="131">
        <f>'Vic Oct 2017'!AW23</f>
        <v>0</v>
      </c>
      <c r="Y29" s="132" t="str">
        <f>'Vic Oct 2017'!AX23</f>
        <v>n</v>
      </c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</row>
    <row r="30" spans="1:140" s="142" customFormat="1" ht="17" customHeight="1" thickBot="1">
      <c r="A30" s="237"/>
      <c r="B30" s="125" t="str">
        <f>'Vic Oct 2017'!F24</f>
        <v>Origin Energy</v>
      </c>
      <c r="C30" s="125" t="str">
        <f>'Vic Oct 2017'!G24</f>
        <v>Business Saver</v>
      </c>
      <c r="D30" s="126">
        <f>365*'Vic Oct 2017'!H24/100</f>
        <v>342.62550000000005</v>
      </c>
      <c r="E30" s="127">
        <f>IF($C$5*'Vic Oct 2017'!AK24/'Vic Oct 2017'!AI24&gt;='Vic Oct 2017'!J24,('Vic Oct 2017'!J24*'Vic Oct 2017'!O24/100)*'Vic Oct 2017'!AI24,($C$5*'Vic Oct 2017'!AK24/'Vic Oct 2017'!AI24*'Vic Oct 2017'!O24/100)*'Vic Oct 2017'!AI24)</f>
        <v>2578.0754999999999</v>
      </c>
      <c r="F30" s="128">
        <f>IF($C$5*'Vic Oct 2017'!AK24/'Vic Oct 2017'!AI24&lt;'Vic Oct 2017'!J24,0,IF($C$5*'Vic Oct 2017'!AK24/'Vic Oct 2017'!AI24&lt;='Vic Oct 2017'!K24,($C$5*'Vic Oct 2017'!AK24/'Vic Oct 2017'!AI24-'Vic Oct 2017'!J24)*('Vic Oct 2017'!P24/100)*'Vic Oct 2017'!AI24,('Vic Oct 2017'!K24-'Vic Oct 2017'!J24)*('Vic Oct 2017'!P24/100)*'Vic Oct 2017'!AI24))</f>
        <v>0</v>
      </c>
      <c r="G30" s="126">
        <f>IF($C$5*'Vic Oct 2017'!AK24/'Vic Oct 2017'!AI24&lt;'Vic Oct 2017'!K24,0,IF($C$5*'Vic Oct 2017'!AK24/'Vic Oct 2017'!AI24&lt;='Vic Oct 2017'!L24,($C$5*'Vic Oct 2017'!AK24/'Vic Oct 2017'!AI24-'Vic Oct 2017'!K24)*('Vic Oct 2017'!Q24/100)*'Vic Oct 2017'!AI24,('Vic Oct 2017'!L24-'Vic Oct 2017'!K24)*('Vic Oct 2017'!Q24/100)*'Vic Oct 2017'!AI24))</f>
        <v>0</v>
      </c>
      <c r="H30" s="127">
        <f>IF($C$5*'Vic Oct 2017'!AK24/'Vic Oct 2017'!AI24&lt;'Vic Oct 2017'!L24,0,IF($C$5*'Vic Oct 2017'!AK24/'Vic Oct 2017'!AI24&lt;='Vic Oct 2017'!M24,($C$5*'Vic Oct 2017'!AK24/'Vic Oct 2017'!AI24-'Vic Oct 2017'!L24)*('Vic Oct 2017'!R24/100)*'Vic Oct 2017'!AI24,('Vic Oct 2017'!M24-'Vic Oct 2017'!L24)*('Vic Oct 2017'!R24/100)*'Vic Oct 2017'!AI24))</f>
        <v>0</v>
      </c>
      <c r="I30" s="126">
        <f>IF(($C$5*'Vic Oct 2017'!AK24/'Vic Oct 2017'!AI24&gt;'Vic Oct 2017'!M24),($C$5*'Vic Oct 2017'!AK24/'Vic Oct 2017'!AI24-'Vic Oct 2017'!M24)*'Vic Oct 2017'!S24/100*'Vic Oct 2017'!AI24,0)</f>
        <v>0</v>
      </c>
      <c r="J30" s="126">
        <f>IF($C$5*'Vic Oct 2017'!AL24/'Vic Oct 2017'!AJ24&gt;='Vic Oct 2017'!J24,('Vic Oct 2017'!J24*'Vic Oct 2017'!U24/100)*'Vic Oct 2017'!AJ24,($C$5*'Vic Oct 2017'!AL24/'Vic Oct 2017'!AJ24*'Vic Oct 2017'!U24/100)*'Vic Oct 2017'!AJ24)</f>
        <v>4782.8549999999996</v>
      </c>
      <c r="K30" s="126">
        <f>IF($C$5*'Vic Oct 2017'!AL24/'Vic Oct 2017'!AJ24&lt;'Vic Oct 2017'!J24,0,IF($C$5*'Vic Oct 2017'!AL24/'Vic Oct 2017'!AJ24&lt;='Vic Oct 2017'!K24,($C$5*'Vic Oct 2017'!AL24/'Vic Oct 2017'!AJ24-'Vic Oct 2017'!J24)*('Vic Oct 2017'!V24/100)*'Vic Oct 2017'!AJ24,('Vic Oct 2017'!K24-'Vic Oct 2017'!J24)*('Vic Oct 2017'!V24/100)*'Vic Oct 2017'!AJ24))</f>
        <v>0</v>
      </c>
      <c r="L30" s="126">
        <f>IF($C$5*'Vic Oct 2017'!AL24/'Vic Oct 2017'!AJ24&lt;'Vic Oct 2017'!K24,0,IF($C$5*'Vic Oct 2017'!AL24/'Vic Oct 2017'!AJ24&lt;='Vic Oct 2017'!L24,($C$5*'Vic Oct 2017'!AL24/'Vic Oct 2017'!AJ24-'Vic Oct 2017'!K24)*('Vic Oct 2017'!W24/100)*'Vic Oct 2017'!AJ24,('Vic Oct 2017'!L24-'Vic Oct 2017'!K24)*('Vic Oct 2017'!W24/100)*'Vic Oct 2017'!AJ24))</f>
        <v>0</v>
      </c>
      <c r="M30" s="126">
        <f>IF($C$5*'Vic Oct 2017'!AL24/'Vic Oct 2017'!AJ24&lt;'Vic Oct 2017'!L24,0,IF($C$5*'Vic Oct 2017'!AL24/'Vic Oct 2017'!AJ24&lt;='Vic Oct 2017'!M24,($C$5*'Vic Oct 2017'!AL24/'Vic Oct 2017'!AJ24-'Vic Oct 2017'!L24)*('Vic Oct 2017'!X24/100)*'Vic Oct 2017'!AJ24,('Vic Oct 2017'!M24-'Vic Oct 2017'!L24)*('Vic Oct 2017'!X24/100)*'Vic Oct 2017'!AJ24))</f>
        <v>0</v>
      </c>
      <c r="N30" s="126">
        <f>IF(($C$5*'Vic Oct 2017'!AL24/'Vic Oct 2017'!AJ24&gt;'Vic Oct 2017'!M24),($C$5*'Vic Oct 2017'!AL24/'Vic Oct 2017'!AJ24-'Vic Oct 2017'!M24)*'Vic Oct 2017'!Y24/100*'Vic Oct 2017'!AJ24,0)</f>
        <v>0</v>
      </c>
      <c r="O30" s="129">
        <f t="shared" si="0"/>
        <v>7703.5559999999996</v>
      </c>
      <c r="P30" s="130">
        <f>'Vic Oct 2017'!AM24</f>
        <v>0</v>
      </c>
      <c r="Q30" s="130">
        <f>'Vic Oct 2017'!AN24</f>
        <v>15</v>
      </c>
      <c r="R30" s="130">
        <f>'Vic Oct 2017'!AO24</f>
        <v>0</v>
      </c>
      <c r="S30" s="130">
        <f>'Vic Oct 2017'!AP24</f>
        <v>0</v>
      </c>
      <c r="T30" s="129">
        <f>(O30-(O30-D30)*Q30/100)</f>
        <v>6599.4164249999994</v>
      </c>
      <c r="U30" s="129">
        <f t="shared" si="10"/>
        <v>6599.4164249999994</v>
      </c>
      <c r="V30" s="129">
        <f t="shared" si="1"/>
        <v>7259.3580675000003</v>
      </c>
      <c r="W30" s="129">
        <f t="shared" si="1"/>
        <v>7259.3580675000003</v>
      </c>
      <c r="X30" s="131">
        <f>'Vic Oct 2017'!AW24</f>
        <v>12</v>
      </c>
      <c r="Y30" s="132" t="str">
        <f>'Vic Oct 2017'!AX24</f>
        <v>y</v>
      </c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</row>
    <row r="31" spans="1:140" s="125" customFormat="1" ht="17" customHeight="1" thickTop="1" thickBot="1">
      <c r="A31" s="238"/>
      <c r="B31" s="142" t="str">
        <f>'Vic Oct 2017'!F25</f>
        <v>Simply Energy</v>
      </c>
      <c r="C31" s="142" t="str">
        <f>'Vic Oct 2017'!G25</f>
        <v>Business Save</v>
      </c>
      <c r="D31" s="145">
        <f>365*'Vic Oct 2017'!H25/100</f>
        <v>353.86750000000001</v>
      </c>
      <c r="E31" s="153">
        <f>IF($C$5*'Vic Oct 2017'!AK25/'Vic Oct 2017'!AI25&gt;='Vic Oct 2017'!J25,('Vic Oct 2017'!J25*'Vic Oct 2017'!O25/100)*'Vic Oct 2017'!AI25,($C$5*'Vic Oct 2017'!AK25/'Vic Oct 2017'!AI25*'Vic Oct 2017'!O25/100)*'Vic Oct 2017'!AI25)</f>
        <v>204.3888</v>
      </c>
      <c r="F31" s="143">
        <f>IF($C$5*'Vic Oct 2017'!AK25/'Vic Oct 2017'!AI25&lt;'Vic Oct 2017'!J25,0,IF($C$5*'Vic Oct 2017'!AK25/'Vic Oct 2017'!AI25&lt;='Vic Oct 2017'!K25,($C$5*'Vic Oct 2017'!AK25/'Vic Oct 2017'!AI25-'Vic Oct 2017'!J25)*('Vic Oct 2017'!P25/100)*'Vic Oct 2017'!AI25,('Vic Oct 2017'!K25-'Vic Oct 2017'!J25)*('Vic Oct 2017'!P25/100)*'Vic Oct 2017'!AI25))</f>
        <v>200.739</v>
      </c>
      <c r="G31" s="145">
        <f>IF($C$5*'Vic Oct 2017'!AK25/'Vic Oct 2017'!AI25&lt;'Vic Oct 2017'!K25,0,IF($C$5*'Vic Oct 2017'!AK25/'Vic Oct 2017'!AI25&lt;='Vic Oct 2017'!L25,($C$5*'Vic Oct 2017'!AK25/'Vic Oct 2017'!AI25-'Vic Oct 2017'!K25)*('Vic Oct 2017'!Q25/100)*'Vic Oct 2017'!AI25,('Vic Oct 2017'!L25-'Vic Oct 2017'!K25)*('Vic Oct 2017'!Q25/100)*'Vic Oct 2017'!AI25))</f>
        <v>2334.0151999999998</v>
      </c>
      <c r="H31" s="153">
        <f>IF($C$5*'Vic Oct 2017'!AK25/'Vic Oct 2017'!AI25&lt;'Vic Oct 2017'!L25,0,IF($C$5*'Vic Oct 2017'!AK25/'Vic Oct 2017'!AI25&lt;='Vic Oct 2017'!M25,($C$5*'Vic Oct 2017'!AK25/'Vic Oct 2017'!AI25-'Vic Oct 2017'!L25)*('Vic Oct 2017'!R25/100)*'Vic Oct 2017'!AI25,('Vic Oct 2017'!M25-'Vic Oct 2017'!L25)*('Vic Oct 2017'!R25/100)*'Vic Oct 2017'!AI25))</f>
        <v>0</v>
      </c>
      <c r="I31" s="145">
        <f>IF(($C$5*'Vic Oct 2017'!AK25/'Vic Oct 2017'!AI25&gt;'Vic Oct 2017'!M25),($C$5*'Vic Oct 2017'!AK25/'Vic Oct 2017'!AI25-'Vic Oct 2017'!M25)*'Vic Oct 2017'!S25/100*'Vic Oct 2017'!AI25,0)</f>
        <v>0</v>
      </c>
      <c r="J31" s="145">
        <f>IF($C$5*'Vic Oct 2017'!AL25/'Vic Oct 2017'!AJ25&gt;='Vic Oct 2017'!J25,('Vic Oct 2017'!J25*'Vic Oct 2017'!U25/100)*'Vic Oct 2017'!AJ25,($C$5*'Vic Oct 2017'!AL25/'Vic Oct 2017'!AJ25*'Vic Oct 2017'!U25/100)*'Vic Oct 2017'!AJ25)</f>
        <v>403.91119999999995</v>
      </c>
      <c r="K31" s="145">
        <f>IF($C$5*'Vic Oct 2017'!AL25/'Vic Oct 2017'!AJ25&lt;'Vic Oct 2017'!J25,0,IF($C$5*'Vic Oct 2017'!AL25/'Vic Oct 2017'!AJ25&lt;='Vic Oct 2017'!K25,($C$5*'Vic Oct 2017'!AL25/'Vic Oct 2017'!AJ25-'Vic Oct 2017'!J25)*('Vic Oct 2017'!V25/100)*'Vic Oct 2017'!AJ25,('Vic Oct 2017'!K25-'Vic Oct 2017'!J25)*('Vic Oct 2017'!V25/100)*'Vic Oct 2017'!AJ25))</f>
        <v>386.87880000000001</v>
      </c>
      <c r="L31" s="145">
        <f>IF($C$5*'Vic Oct 2017'!AL25/'Vic Oct 2017'!AJ25&lt;'Vic Oct 2017'!K25,0,IF($C$5*'Vic Oct 2017'!AL25/'Vic Oct 2017'!AJ25&lt;='Vic Oct 2017'!L25,($C$5*'Vic Oct 2017'!AL25/'Vic Oct 2017'!AJ25-'Vic Oct 2017'!K25)*('Vic Oct 2017'!W25/100)*'Vic Oct 2017'!AJ25,('Vic Oct 2017'!L25-'Vic Oct 2017'!K25)*('Vic Oct 2017'!W25/100)*'Vic Oct 2017'!AJ25))</f>
        <v>4468.7852000000003</v>
      </c>
      <c r="M31" s="145">
        <f>IF($C$5*'Vic Oct 2017'!AL25/'Vic Oct 2017'!AJ25&lt;'Vic Oct 2017'!L25,0,IF($C$5*'Vic Oct 2017'!AL25/'Vic Oct 2017'!AJ25&lt;='Vic Oct 2017'!M25,($C$5*'Vic Oct 2017'!AL25/'Vic Oct 2017'!AJ25-'Vic Oct 2017'!L25)*('Vic Oct 2017'!X25/100)*'Vic Oct 2017'!AJ25,('Vic Oct 2017'!M25-'Vic Oct 2017'!L25)*('Vic Oct 2017'!X25/100)*'Vic Oct 2017'!AJ25))</f>
        <v>0</v>
      </c>
      <c r="N31" s="145">
        <f>IF(($C$5*'Vic Oct 2017'!AL25/'Vic Oct 2017'!AJ25&gt;'Vic Oct 2017'!M25),($C$5*'Vic Oct 2017'!AL25/'Vic Oct 2017'!AJ25-'Vic Oct 2017'!M25)*'Vic Oct 2017'!Y25/100*'Vic Oct 2017'!AJ25,0)</f>
        <v>0</v>
      </c>
      <c r="O31" s="154">
        <f t="shared" ref="O31" si="11">SUM(D31:N31)</f>
        <v>8352.5856999999996</v>
      </c>
      <c r="P31" s="155">
        <f>'Vic Oct 2017'!AM25</f>
        <v>0</v>
      </c>
      <c r="Q31" s="155">
        <f>'Vic Oct 2017'!AN25</f>
        <v>30</v>
      </c>
      <c r="R31" s="155">
        <f>'Vic Oct 2017'!AO25</f>
        <v>0</v>
      </c>
      <c r="S31" s="155">
        <f>'Vic Oct 2017'!AP25</f>
        <v>0</v>
      </c>
      <c r="T31" s="154">
        <f>(O31-(O31-D31)*Q31/100)</f>
        <v>5952.9702400000006</v>
      </c>
      <c r="U31" s="154">
        <f t="shared" si="10"/>
        <v>5952.9702400000006</v>
      </c>
      <c r="V31" s="154">
        <f t="shared" ref="V31" si="12">T31*1.1</f>
        <v>6548.267264000001</v>
      </c>
      <c r="W31" s="154">
        <f t="shared" ref="W31" si="13">U31*1.1</f>
        <v>6548.267264000001</v>
      </c>
      <c r="X31" s="156">
        <f>'Vic Oct 2017'!AW25</f>
        <v>0</v>
      </c>
      <c r="Y31" s="157" t="str">
        <f>'Vic Oct 2017'!AX25</f>
        <v>n</v>
      </c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52"/>
      <c r="CJ31" s="152"/>
      <c r="CK31" s="152"/>
      <c r="CL31" s="152"/>
      <c r="CM31" s="152"/>
      <c r="CN31" s="152"/>
      <c r="CO31" s="152"/>
      <c r="CP31" s="152"/>
      <c r="CQ31" s="152"/>
      <c r="CR31" s="152"/>
      <c r="CS31" s="152"/>
      <c r="CT31" s="152"/>
      <c r="CU31" s="152"/>
      <c r="CV31" s="152"/>
      <c r="CW31" s="152"/>
      <c r="CX31" s="152"/>
      <c r="CY31" s="152"/>
      <c r="CZ31" s="152"/>
      <c r="DA31" s="152"/>
      <c r="DB31" s="152"/>
      <c r="DC31" s="152"/>
      <c r="DD31" s="152"/>
      <c r="DE31" s="152"/>
      <c r="DF31" s="152"/>
      <c r="DG31" s="152"/>
      <c r="DH31" s="152"/>
      <c r="DI31" s="152"/>
      <c r="DJ31" s="152"/>
      <c r="DK31" s="152"/>
      <c r="DL31" s="152"/>
      <c r="DM31" s="152"/>
      <c r="DN31" s="152"/>
      <c r="DO31" s="152"/>
      <c r="DP31" s="152"/>
      <c r="DQ31" s="152"/>
      <c r="DR31" s="152"/>
      <c r="DS31" s="152"/>
      <c r="DT31" s="152"/>
      <c r="DU31" s="152"/>
      <c r="DV31" s="152"/>
      <c r="DW31" s="152"/>
      <c r="DX31" s="152"/>
      <c r="DY31" s="152"/>
      <c r="DZ31" s="152"/>
      <c r="EA31" s="152"/>
      <c r="EB31" s="152"/>
      <c r="EC31" s="152"/>
      <c r="ED31" s="152"/>
      <c r="EE31" s="152"/>
      <c r="EF31" s="152"/>
      <c r="EG31" s="152"/>
      <c r="EH31" s="152"/>
      <c r="EI31" s="152"/>
      <c r="EJ31" s="152"/>
    </row>
    <row r="32" spans="1:140" s="134" customFormat="1" ht="17" customHeight="1" thickTop="1">
      <c r="A32" s="239" t="str">
        <f>'Vic Oct 2017'!D26</f>
        <v>Ausnet Central 2</v>
      </c>
      <c r="B32" s="125" t="str">
        <f>'Vic Oct 2017'!F26</f>
        <v>AGL</v>
      </c>
      <c r="C32" s="125" t="str">
        <f>'Vic Oct 2017'!G26</f>
        <v>Business Savers</v>
      </c>
      <c r="D32" s="126">
        <f>365*'Vic Oct 2017'!H26/100</f>
        <v>309.30099999999999</v>
      </c>
      <c r="E32" s="127">
        <f>IF($C$5*'Vic Oct 2017'!AK26/'Vic Oct 2017'!AI26&gt;='Vic Oct 2017'!J26,('Vic Oct 2017'!J26*'Vic Oct 2017'!O26/100)*'Vic Oct 2017'!AI26,($C$5*'Vic Oct 2017'!AK26/'Vic Oct 2017'!AI26*'Vic Oct 2017'!O26/100)*'Vic Oct 2017'!AI26)</f>
        <v>2701.3965000000003</v>
      </c>
      <c r="F32" s="128">
        <f>IF($C$5*'Vic Oct 2017'!AK26/'Vic Oct 2017'!AI26&lt;'Vic Oct 2017'!J26,0,IF($C$5*'Vic Oct 2017'!AK26/'Vic Oct 2017'!AI26&lt;='Vic Oct 2017'!K26,($C$5*'Vic Oct 2017'!AK26/'Vic Oct 2017'!AI26-'Vic Oct 2017'!J26)*('Vic Oct 2017'!P26/100)*'Vic Oct 2017'!AI26,('Vic Oct 2017'!K26-'Vic Oct 2017'!J26)*('Vic Oct 2017'!P26/100)*'Vic Oct 2017'!AI26))</f>
        <v>0</v>
      </c>
      <c r="G32" s="126">
        <f>IF($C$5*'Vic Oct 2017'!AK26/'Vic Oct 2017'!AI26&lt;'Vic Oct 2017'!K26,0,IF($C$5*'Vic Oct 2017'!AK26/'Vic Oct 2017'!AI26&lt;='Vic Oct 2017'!L26,($C$5*'Vic Oct 2017'!AK26/'Vic Oct 2017'!AI26-'Vic Oct 2017'!K26)*('Vic Oct 2017'!Q26/100)*'Vic Oct 2017'!AI26,('Vic Oct 2017'!L26-'Vic Oct 2017'!K26)*('Vic Oct 2017'!Q26/100)*'Vic Oct 2017'!AI26))</f>
        <v>0</v>
      </c>
      <c r="H32" s="127">
        <f>IF($C$5*'Vic Oct 2017'!AK26/'Vic Oct 2017'!AI26&lt;'Vic Oct 2017'!L26,0,IF($C$5*'Vic Oct 2017'!AK26/'Vic Oct 2017'!AI26&lt;='Vic Oct 2017'!M26,($C$5*'Vic Oct 2017'!AK26/'Vic Oct 2017'!AI26-'Vic Oct 2017'!L26)*('Vic Oct 2017'!R26/100)*'Vic Oct 2017'!AI26,('Vic Oct 2017'!M26-'Vic Oct 2017'!L26)*('Vic Oct 2017'!R26/100)*'Vic Oct 2017'!AI26))</f>
        <v>0</v>
      </c>
      <c r="I32" s="126">
        <f>IF(($C$5*'Vic Oct 2017'!AK26/'Vic Oct 2017'!AI26&gt;'Vic Oct 2017'!M26),($C$5*'Vic Oct 2017'!AK26/'Vic Oct 2017'!AI26-'Vic Oct 2017'!M26)*'Vic Oct 2017'!S26/100*'Vic Oct 2017'!AI26,0)</f>
        <v>0</v>
      </c>
      <c r="J32" s="126">
        <f>IF($C$5*'Vic Oct 2017'!AL26/'Vic Oct 2017'!AJ26&gt;='Vic Oct 2017'!J26,('Vic Oct 2017'!J26*'Vic Oct 2017'!U26/100)*'Vic Oct 2017'!AJ26,($C$5*'Vic Oct 2017'!AL26/'Vic Oct 2017'!AJ26*'Vic Oct 2017'!U26/100)*'Vic Oct 2017'!AJ26)</f>
        <v>5212.8119999999999</v>
      </c>
      <c r="K32" s="126">
        <f>IF($C$5*'Vic Oct 2017'!AL26/'Vic Oct 2017'!AJ26&lt;'Vic Oct 2017'!J26,0,IF($C$5*'Vic Oct 2017'!AL26/'Vic Oct 2017'!AJ26&lt;='Vic Oct 2017'!K26,($C$5*'Vic Oct 2017'!AL26/'Vic Oct 2017'!AJ26-'Vic Oct 2017'!J26)*('Vic Oct 2017'!V26/100)*'Vic Oct 2017'!AJ26,('Vic Oct 2017'!K26-'Vic Oct 2017'!J26)*('Vic Oct 2017'!V26/100)*'Vic Oct 2017'!AJ26))</f>
        <v>0</v>
      </c>
      <c r="L32" s="126">
        <f>IF($C$5*'Vic Oct 2017'!AL26/'Vic Oct 2017'!AJ26&lt;'Vic Oct 2017'!K26,0,IF($C$5*'Vic Oct 2017'!AL26/'Vic Oct 2017'!AJ26&lt;='Vic Oct 2017'!L26,($C$5*'Vic Oct 2017'!AL26/'Vic Oct 2017'!AJ26-'Vic Oct 2017'!K26)*('Vic Oct 2017'!W26/100)*'Vic Oct 2017'!AJ26,('Vic Oct 2017'!L26-'Vic Oct 2017'!K26)*('Vic Oct 2017'!W26/100)*'Vic Oct 2017'!AJ26))</f>
        <v>0</v>
      </c>
      <c r="M32" s="126">
        <f>IF($C$5*'Vic Oct 2017'!AL26/'Vic Oct 2017'!AJ26&lt;'Vic Oct 2017'!L26,0,IF($C$5*'Vic Oct 2017'!AL26/'Vic Oct 2017'!AJ26&lt;='Vic Oct 2017'!M26,($C$5*'Vic Oct 2017'!AL26/'Vic Oct 2017'!AJ26-'Vic Oct 2017'!L26)*('Vic Oct 2017'!X26/100)*'Vic Oct 2017'!AJ26,('Vic Oct 2017'!M26-'Vic Oct 2017'!L26)*('Vic Oct 2017'!X26/100)*'Vic Oct 2017'!AJ26))</f>
        <v>0</v>
      </c>
      <c r="N32" s="126">
        <f>IF(($C$5*'Vic Oct 2017'!AL26/'Vic Oct 2017'!AJ26&gt;'Vic Oct 2017'!M26),($C$5*'Vic Oct 2017'!AL26/'Vic Oct 2017'!AJ26-'Vic Oct 2017'!M26)*'Vic Oct 2017'!Y26/100*'Vic Oct 2017'!AJ26,0)</f>
        <v>0</v>
      </c>
      <c r="O32" s="129">
        <f t="shared" si="0"/>
        <v>8223.5095000000001</v>
      </c>
      <c r="P32" s="130">
        <f>'Vic Oct 2017'!AM26</f>
        <v>0</v>
      </c>
      <c r="Q32" s="130">
        <f>'Vic Oct 2017'!AN26</f>
        <v>20</v>
      </c>
      <c r="R32" s="130">
        <f>'Vic Oct 2017'!AO26</f>
        <v>0</v>
      </c>
      <c r="S32" s="130">
        <f>'Vic Oct 2017'!AP26</f>
        <v>0</v>
      </c>
      <c r="T32" s="129">
        <f>(O32-(O32-D32)*Q32/100)</f>
        <v>6640.6678000000002</v>
      </c>
      <c r="U32" s="129">
        <f t="shared" si="10"/>
        <v>6640.6678000000002</v>
      </c>
      <c r="V32" s="129">
        <f t="shared" si="1"/>
        <v>7304.7345800000012</v>
      </c>
      <c r="W32" s="129">
        <f t="shared" si="1"/>
        <v>7304.7345800000012</v>
      </c>
      <c r="X32" s="131">
        <f>'Vic Oct 2017'!AW26</f>
        <v>0</v>
      </c>
      <c r="Y32" s="132" t="str">
        <f>'Vic Oct 2017'!AX26</f>
        <v>n</v>
      </c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</row>
    <row r="33" spans="1:140" s="134" customFormat="1" ht="17" customHeight="1">
      <c r="A33" s="237"/>
      <c r="B33" s="125" t="str">
        <f>'Vic Oct 2017'!F27</f>
        <v>Click Energy</v>
      </c>
      <c r="C33" s="125" t="str">
        <f>'Vic Oct 2017'!G27</f>
        <v>Business Prime Gas</v>
      </c>
      <c r="D33" s="126">
        <f>365*'Vic Oct 2017'!H27/100</f>
        <v>375.95</v>
      </c>
      <c r="E33" s="127">
        <f>IF($C$5*'Vic Oct 2017'!AK27/'Vic Oct 2017'!AI27&gt;='Vic Oct 2017'!J27,('Vic Oct 2017'!J27*'Vic Oct 2017'!O27/100)*'Vic Oct 2017'!AI27,($C$5*'Vic Oct 2017'!AK27/'Vic Oct 2017'!AI27*'Vic Oct 2017'!O27/100)*'Vic Oct 2017'!AI27)</f>
        <v>247.2</v>
      </c>
      <c r="F33" s="128">
        <f>IF($C$5*'Vic Oct 2017'!AK27/'Vic Oct 2017'!AI27&lt;'Vic Oct 2017'!J27,0,IF($C$5*'Vic Oct 2017'!AK27/'Vic Oct 2017'!AI27&lt;='Vic Oct 2017'!K27,($C$5*'Vic Oct 2017'!AK27/'Vic Oct 2017'!AI27-'Vic Oct 2017'!J27)*('Vic Oct 2017'!P27/100)*'Vic Oct 2017'!AI27,('Vic Oct 2017'!K27-'Vic Oct 2017'!J27)*('Vic Oct 2017'!P27/100)*'Vic Oct 2017'!AI27))</f>
        <v>247.20000000000002</v>
      </c>
      <c r="G33" s="126">
        <f>IF($C$5*'Vic Oct 2017'!AK27/'Vic Oct 2017'!AI27&lt;'Vic Oct 2017'!K27,0,IF($C$5*'Vic Oct 2017'!AK27/'Vic Oct 2017'!AI27&lt;='Vic Oct 2017'!L27,($C$5*'Vic Oct 2017'!AK27/'Vic Oct 2017'!AI27-'Vic Oct 2017'!K27)*('Vic Oct 2017'!Q27/100)*'Vic Oct 2017'!AI27,('Vic Oct 2017'!L27-'Vic Oct 2017'!K27)*('Vic Oct 2017'!Q27/100)*'Vic Oct 2017'!AI27))</f>
        <v>2867.2649999999994</v>
      </c>
      <c r="H33" s="127">
        <f>IF($C$5*'Vic Oct 2017'!AK27/'Vic Oct 2017'!AI27&lt;'Vic Oct 2017'!L27,0,IF($C$5*'Vic Oct 2017'!AK27/'Vic Oct 2017'!AI27&lt;='Vic Oct 2017'!M27,($C$5*'Vic Oct 2017'!AK27/'Vic Oct 2017'!AI27-'Vic Oct 2017'!L27)*('Vic Oct 2017'!R27/100)*'Vic Oct 2017'!AI27,('Vic Oct 2017'!M27-'Vic Oct 2017'!L27)*('Vic Oct 2017'!R27/100)*'Vic Oct 2017'!AI27))</f>
        <v>0</v>
      </c>
      <c r="I33" s="126">
        <f>IF(($C$5*'Vic Oct 2017'!AK27/'Vic Oct 2017'!AI27&gt;'Vic Oct 2017'!M27),($C$5*'Vic Oct 2017'!AK27/'Vic Oct 2017'!AI27-'Vic Oct 2017'!M27)*'Vic Oct 2017'!S27/100*'Vic Oct 2017'!AI27,0)</f>
        <v>0</v>
      </c>
      <c r="J33" s="126">
        <f>IF($C$5*'Vic Oct 2017'!AL27/'Vic Oct 2017'!AJ27&gt;='Vic Oct 2017'!J27,('Vic Oct 2017'!J27*'Vic Oct 2017'!U27/100)*'Vic Oct 2017'!AJ27,($C$5*'Vic Oct 2017'!AL27/'Vic Oct 2017'!AJ27*'Vic Oct 2017'!U27/100)*'Vic Oct 2017'!AJ27)</f>
        <v>494.4</v>
      </c>
      <c r="K33" s="126">
        <f>IF($C$5*'Vic Oct 2017'!AL27/'Vic Oct 2017'!AJ27&lt;'Vic Oct 2017'!J27,0,IF($C$5*'Vic Oct 2017'!AL27/'Vic Oct 2017'!AJ27&lt;='Vic Oct 2017'!K27,($C$5*'Vic Oct 2017'!AL27/'Vic Oct 2017'!AJ27-'Vic Oct 2017'!J27)*('Vic Oct 2017'!V27/100)*'Vic Oct 2017'!AJ27,('Vic Oct 2017'!K27-'Vic Oct 2017'!J27)*('Vic Oct 2017'!V27/100)*'Vic Oct 2017'!AJ27))</f>
        <v>470.4</v>
      </c>
      <c r="L33" s="126">
        <f>IF($C$5*'Vic Oct 2017'!AL27/'Vic Oct 2017'!AJ27&lt;'Vic Oct 2017'!K27,0,IF($C$5*'Vic Oct 2017'!AL27/'Vic Oct 2017'!AJ27&lt;='Vic Oct 2017'!L27,($C$5*'Vic Oct 2017'!AL27/'Vic Oct 2017'!AJ27-'Vic Oct 2017'!K27)*('Vic Oct 2017'!W27/100)*'Vic Oct 2017'!AJ27,('Vic Oct 2017'!L27-'Vic Oct 2017'!K27)*('Vic Oct 2017'!W27/100)*'Vic Oct 2017'!AJ27))</f>
        <v>5449.23</v>
      </c>
      <c r="M33" s="126">
        <f>IF($C$5*'Vic Oct 2017'!AL27/'Vic Oct 2017'!AJ27&lt;'Vic Oct 2017'!L27,0,IF($C$5*'Vic Oct 2017'!AL27/'Vic Oct 2017'!AJ27&lt;='Vic Oct 2017'!M27,($C$5*'Vic Oct 2017'!AL27/'Vic Oct 2017'!AJ27-'Vic Oct 2017'!L27)*('Vic Oct 2017'!X27/100)*'Vic Oct 2017'!AJ27,('Vic Oct 2017'!M27-'Vic Oct 2017'!L27)*('Vic Oct 2017'!X27/100)*'Vic Oct 2017'!AJ27))</f>
        <v>0</v>
      </c>
      <c r="N33" s="126">
        <f>IF(($C$5*'Vic Oct 2017'!AL27/'Vic Oct 2017'!AJ27&gt;'Vic Oct 2017'!M27),($C$5*'Vic Oct 2017'!AL27/'Vic Oct 2017'!AJ27-'Vic Oct 2017'!M27)*'Vic Oct 2017'!Y27/100*'Vic Oct 2017'!AJ27,0)</f>
        <v>0</v>
      </c>
      <c r="O33" s="129">
        <f t="shared" si="0"/>
        <v>10151.644999999999</v>
      </c>
      <c r="P33" s="130">
        <f>'Vic Oct 2017'!AM27</f>
        <v>0</v>
      </c>
      <c r="Q33" s="130">
        <f>'Vic Oct 2017'!AN27</f>
        <v>0</v>
      </c>
      <c r="R33" s="130">
        <f>'Vic Oct 2017'!AO27</f>
        <v>10</v>
      </c>
      <c r="S33" s="130">
        <f>'Vic Oct 2017'!AP27</f>
        <v>0</v>
      </c>
      <c r="T33" s="129">
        <f>O33</f>
        <v>10151.644999999999</v>
      </c>
      <c r="U33" s="129">
        <f>T33-(T33*R33/100)</f>
        <v>9136.4804999999978</v>
      </c>
      <c r="V33" s="129">
        <f t="shared" si="1"/>
        <v>11166.809499999999</v>
      </c>
      <c r="W33" s="129">
        <f t="shared" si="1"/>
        <v>10050.128549999998</v>
      </c>
      <c r="X33" s="131">
        <f>'Vic Oct 2017'!AW27</f>
        <v>0</v>
      </c>
      <c r="Y33" s="132" t="str">
        <f>'Vic Oct 2017'!AX27</f>
        <v>n</v>
      </c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</row>
    <row r="34" spans="1:140" s="134" customFormat="1" ht="17" customHeight="1">
      <c r="A34" s="237"/>
      <c r="B34" s="125" t="str">
        <f>'Vic Oct 2017'!F28</f>
        <v>Covau</v>
      </c>
      <c r="C34" s="125" t="str">
        <f>'Vic Oct 2017'!G28</f>
        <v>Market offer</v>
      </c>
      <c r="D34" s="126">
        <f>365*'Vic Oct 2017'!H28/100</f>
        <v>313.17</v>
      </c>
      <c r="E34" s="127">
        <f>IF($C$5*'Vic Oct 2017'!AK28/'Vic Oct 2017'!AI28&gt;='Vic Oct 2017'!J28,('Vic Oct 2017'!J28*'Vic Oct 2017'!O28/100)*'Vic Oct 2017'!AI28,($C$5*'Vic Oct 2017'!AK28/'Vic Oct 2017'!AI28*'Vic Oct 2017'!O28/100)*'Vic Oct 2017'!AI28)</f>
        <v>361.79999999999995</v>
      </c>
      <c r="F34" s="128">
        <f>IF($C$5*'Vic Oct 2017'!AK28/'Vic Oct 2017'!AI28&lt;'Vic Oct 2017'!J28,0,IF($C$5*'Vic Oct 2017'!AK28/'Vic Oct 2017'!AI28&lt;='Vic Oct 2017'!K28,($C$5*'Vic Oct 2017'!AK28/'Vic Oct 2017'!AI28-'Vic Oct 2017'!J28)*('Vic Oct 2017'!P28/100)*'Vic Oct 2017'!AI28,('Vic Oct 2017'!K28-'Vic Oct 2017'!J28)*('Vic Oct 2017'!P28/100)*'Vic Oct 2017'!AI28))</f>
        <v>351</v>
      </c>
      <c r="G34" s="126">
        <f>IF($C$5*'Vic Oct 2017'!AK28/'Vic Oct 2017'!AI28&lt;'Vic Oct 2017'!K28,0,IF($C$5*'Vic Oct 2017'!AK28/'Vic Oct 2017'!AI28&lt;='Vic Oct 2017'!L28,($C$5*'Vic Oct 2017'!AK28/'Vic Oct 2017'!AI28-'Vic Oct 2017'!K28)*('Vic Oct 2017'!Q28/100)*'Vic Oct 2017'!AI28,('Vic Oct 2017'!L28-'Vic Oct 2017'!K28)*('Vic Oct 2017'!Q28/100)*'Vic Oct 2017'!AI28))</f>
        <v>4151.5999999999995</v>
      </c>
      <c r="H34" s="127">
        <f>IF($C$5*'Vic Oct 2017'!AK28/'Vic Oct 2017'!AI28&lt;'Vic Oct 2017'!L28,0,IF($C$5*'Vic Oct 2017'!AK28/'Vic Oct 2017'!AI28&lt;='Vic Oct 2017'!M28,($C$5*'Vic Oct 2017'!AK28/'Vic Oct 2017'!AI28-'Vic Oct 2017'!L28)*('Vic Oct 2017'!R28/100)*'Vic Oct 2017'!AI28,('Vic Oct 2017'!M28-'Vic Oct 2017'!L28)*('Vic Oct 2017'!R28/100)*'Vic Oct 2017'!AI28))</f>
        <v>0</v>
      </c>
      <c r="I34" s="126">
        <f>IF(($C$5*'Vic Oct 2017'!AK28/'Vic Oct 2017'!AI28&gt;'Vic Oct 2017'!M28),($C$5*'Vic Oct 2017'!AK28/'Vic Oct 2017'!AI28-'Vic Oct 2017'!M28)*'Vic Oct 2017'!S28/100*'Vic Oct 2017'!AI28,0)</f>
        <v>0</v>
      </c>
      <c r="J34" s="126">
        <f>IF($C$5*'Vic Oct 2017'!AL28/'Vic Oct 2017'!AJ28&gt;='Vic Oct 2017'!J28,('Vic Oct 2017'!J28*'Vic Oct 2017'!U28/100)*'Vic Oct 2017'!AJ28,($C$5*'Vic Oct 2017'!AL28/'Vic Oct 2017'!AJ28*'Vic Oct 2017'!U28/100)*'Vic Oct 2017'!AJ28)</f>
        <v>316.79999999999995</v>
      </c>
      <c r="K34" s="126">
        <f>IF($C$5*'Vic Oct 2017'!AL28/'Vic Oct 2017'!AJ28&lt;'Vic Oct 2017'!J28,0,IF($C$5*'Vic Oct 2017'!AL28/'Vic Oct 2017'!AJ28&lt;='Vic Oct 2017'!K28,($C$5*'Vic Oct 2017'!AL28/'Vic Oct 2017'!AJ28-'Vic Oct 2017'!J28)*('Vic Oct 2017'!V28/100)*'Vic Oct 2017'!AJ28,('Vic Oct 2017'!K28-'Vic Oct 2017'!J28)*('Vic Oct 2017'!V28/100)*'Vic Oct 2017'!AJ28))</f>
        <v>307.8</v>
      </c>
      <c r="L34" s="126">
        <f>IF($C$5*'Vic Oct 2017'!AL28/'Vic Oct 2017'!AJ28&lt;'Vic Oct 2017'!K28,0,IF($C$5*'Vic Oct 2017'!AL28/'Vic Oct 2017'!AJ28&lt;='Vic Oct 2017'!L28,($C$5*'Vic Oct 2017'!AL28/'Vic Oct 2017'!AJ28-'Vic Oct 2017'!K28)*('Vic Oct 2017'!W28/100)*'Vic Oct 2017'!AJ28,('Vic Oct 2017'!L28-'Vic Oct 2017'!K28)*('Vic Oct 2017'!W28/100)*'Vic Oct 2017'!AJ28))</f>
        <v>3573.8</v>
      </c>
      <c r="M34" s="126">
        <f>IF($C$5*'Vic Oct 2017'!AL28/'Vic Oct 2017'!AJ28&lt;'Vic Oct 2017'!L28,0,IF($C$5*'Vic Oct 2017'!AL28/'Vic Oct 2017'!AJ28&lt;='Vic Oct 2017'!M28,($C$5*'Vic Oct 2017'!AL28/'Vic Oct 2017'!AJ28-'Vic Oct 2017'!L28)*('Vic Oct 2017'!X28/100)*'Vic Oct 2017'!AJ28,('Vic Oct 2017'!M28-'Vic Oct 2017'!L28)*('Vic Oct 2017'!X28/100)*'Vic Oct 2017'!AJ28))</f>
        <v>0</v>
      </c>
      <c r="N34" s="126">
        <f>IF(($C$5*'Vic Oct 2017'!AL28/'Vic Oct 2017'!AJ28&gt;'Vic Oct 2017'!M28),($C$5*'Vic Oct 2017'!AL28/'Vic Oct 2017'!AJ28-'Vic Oct 2017'!M28)*'Vic Oct 2017'!Y28/100*'Vic Oct 2017'!AJ28,0)</f>
        <v>0</v>
      </c>
      <c r="O34" s="129">
        <f t="shared" si="0"/>
        <v>9375.9700000000012</v>
      </c>
      <c r="P34" s="130">
        <f>'Vic Oct 2017'!AM28</f>
        <v>0</v>
      </c>
      <c r="Q34" s="130">
        <f>'Vic Oct 2017'!AN28</f>
        <v>0</v>
      </c>
      <c r="R34" s="130">
        <f>'Vic Oct 2017'!AO28</f>
        <v>0</v>
      </c>
      <c r="S34" s="130">
        <f>'Vic Oct 2017'!AP28</f>
        <v>20</v>
      </c>
      <c r="T34" s="129">
        <f>O34</f>
        <v>9375.9700000000012</v>
      </c>
      <c r="U34" s="129">
        <f>(T34-(T34-D34)*S34/100)</f>
        <v>7563.4100000000008</v>
      </c>
      <c r="V34" s="129">
        <f t="shared" si="1"/>
        <v>10313.567000000003</v>
      </c>
      <c r="W34" s="129">
        <f t="shared" si="1"/>
        <v>8319.751000000002</v>
      </c>
      <c r="X34" s="131">
        <f>'Vic Oct 2017'!AW28</f>
        <v>12</v>
      </c>
      <c r="Y34" s="132" t="str">
        <f>'Vic Oct 2017'!AX28</f>
        <v>y</v>
      </c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</row>
    <row r="35" spans="1:140" s="134" customFormat="1" ht="17" customHeight="1">
      <c r="A35" s="237"/>
      <c r="B35" s="125" t="str">
        <f>'Vic Oct 2017'!F29</f>
        <v>EnergyAustralia</v>
      </c>
      <c r="C35" s="125" t="str">
        <f>'Vic Oct 2017'!G29</f>
        <v>Everyday Saver Business</v>
      </c>
      <c r="D35" s="126">
        <f>365*'Vic Oct 2017'!H29/100</f>
        <v>360.255</v>
      </c>
      <c r="E35" s="127">
        <f>IF($C$5*'Vic Oct 2017'!AK29/'Vic Oct 2017'!AI29&gt;='Vic Oct 2017'!J29,('Vic Oct 2017'!J29*'Vic Oct 2017'!O29/100)*'Vic Oct 2017'!AI29,($C$5*'Vic Oct 2017'!AK29/'Vic Oct 2017'!AI29*'Vic Oct 2017'!O29/100)*'Vic Oct 2017'!AI29)</f>
        <v>190.8</v>
      </c>
      <c r="F35" s="128">
        <f>IF($C$5*'Vic Oct 2017'!AK29/'Vic Oct 2017'!AI29&lt;'Vic Oct 2017'!J29,0,IF($C$5*'Vic Oct 2017'!AK29/'Vic Oct 2017'!AI29&lt;='Vic Oct 2017'!K29,($C$5*'Vic Oct 2017'!AK29/'Vic Oct 2017'!AI29-'Vic Oct 2017'!J29)*('Vic Oct 2017'!P29/100)*'Vic Oct 2017'!AI29,('Vic Oct 2017'!K29-'Vic Oct 2017'!J29)*('Vic Oct 2017'!P29/100)*'Vic Oct 2017'!AI29))</f>
        <v>186</v>
      </c>
      <c r="G35" s="126">
        <f>IF($C$5*'Vic Oct 2017'!AK29/'Vic Oct 2017'!AI29&lt;'Vic Oct 2017'!K29,0,IF($C$5*'Vic Oct 2017'!AK29/'Vic Oct 2017'!AI29&lt;='Vic Oct 2017'!L29,($C$5*'Vic Oct 2017'!AK29/'Vic Oct 2017'!AI29-'Vic Oct 2017'!K29)*('Vic Oct 2017'!Q29/100)*'Vic Oct 2017'!AI29,('Vic Oct 2017'!L29-'Vic Oct 2017'!K29)*('Vic Oct 2017'!Q29/100)*'Vic Oct 2017'!AI29))</f>
        <v>2182.5450000000001</v>
      </c>
      <c r="H35" s="127">
        <f>IF($C$5*'Vic Oct 2017'!AK29/'Vic Oct 2017'!AI29&lt;'Vic Oct 2017'!L29,0,IF($C$5*'Vic Oct 2017'!AK29/'Vic Oct 2017'!AI29&lt;='Vic Oct 2017'!M29,($C$5*'Vic Oct 2017'!AK29/'Vic Oct 2017'!AI29-'Vic Oct 2017'!L29)*('Vic Oct 2017'!R29/100)*'Vic Oct 2017'!AI29,('Vic Oct 2017'!M29-'Vic Oct 2017'!L29)*('Vic Oct 2017'!R29/100)*'Vic Oct 2017'!AI29))</f>
        <v>0</v>
      </c>
      <c r="I35" s="126">
        <f>IF(($C$5*'Vic Oct 2017'!AK29/'Vic Oct 2017'!AI29&gt;'Vic Oct 2017'!M29),($C$5*'Vic Oct 2017'!AK29/'Vic Oct 2017'!AI29-'Vic Oct 2017'!M29)*'Vic Oct 2017'!S29/100*'Vic Oct 2017'!AI29,0)</f>
        <v>0</v>
      </c>
      <c r="J35" s="126">
        <f>IF($C$5*'Vic Oct 2017'!AL29/'Vic Oct 2017'!AJ29&gt;='Vic Oct 2017'!J29,('Vic Oct 2017'!J29*'Vic Oct 2017'!U29/100)*'Vic Oct 2017'!AJ29,($C$5*'Vic Oct 2017'!AL29/'Vic Oct 2017'!AJ29*'Vic Oct 2017'!U29/100)*'Vic Oct 2017'!AJ29)</f>
        <v>379.2</v>
      </c>
      <c r="K35" s="126">
        <f>IF($C$5*'Vic Oct 2017'!AL29/'Vic Oct 2017'!AJ29&lt;'Vic Oct 2017'!J29,0,IF($C$5*'Vic Oct 2017'!AL29/'Vic Oct 2017'!AJ29&lt;='Vic Oct 2017'!K29,($C$5*'Vic Oct 2017'!AL29/'Vic Oct 2017'!AJ29-'Vic Oct 2017'!J29)*('Vic Oct 2017'!V29/100)*'Vic Oct 2017'!AJ29,('Vic Oct 2017'!K29-'Vic Oct 2017'!J29)*('Vic Oct 2017'!V29/100)*'Vic Oct 2017'!AJ29))</f>
        <v>352.8</v>
      </c>
      <c r="L35" s="126">
        <f>IF($C$5*'Vic Oct 2017'!AL29/'Vic Oct 2017'!AJ29&lt;'Vic Oct 2017'!K29,0,IF($C$5*'Vic Oct 2017'!AL29/'Vic Oct 2017'!AJ29&lt;='Vic Oct 2017'!L29,($C$5*'Vic Oct 2017'!AL29/'Vic Oct 2017'!AJ29-'Vic Oct 2017'!K29)*('Vic Oct 2017'!W29/100)*'Vic Oct 2017'!AJ29,('Vic Oct 2017'!L29-'Vic Oct 2017'!K29)*('Vic Oct 2017'!W29/100)*'Vic Oct 2017'!AJ29))</f>
        <v>4079.79</v>
      </c>
      <c r="M35" s="126">
        <f>IF($C$5*'Vic Oct 2017'!AL29/'Vic Oct 2017'!AJ29&lt;'Vic Oct 2017'!L29,0,IF($C$5*'Vic Oct 2017'!AL29/'Vic Oct 2017'!AJ29&lt;='Vic Oct 2017'!M29,($C$5*'Vic Oct 2017'!AL29/'Vic Oct 2017'!AJ29-'Vic Oct 2017'!L29)*('Vic Oct 2017'!X29/100)*'Vic Oct 2017'!AJ29,('Vic Oct 2017'!M29-'Vic Oct 2017'!L29)*('Vic Oct 2017'!X29/100)*'Vic Oct 2017'!AJ29))</f>
        <v>0</v>
      </c>
      <c r="N35" s="126">
        <f>IF(($C$5*'Vic Oct 2017'!AL29/'Vic Oct 2017'!AJ29&gt;'Vic Oct 2017'!M29),($C$5*'Vic Oct 2017'!AL29/'Vic Oct 2017'!AJ29-'Vic Oct 2017'!M29)*'Vic Oct 2017'!Y29/100*'Vic Oct 2017'!AJ29,0)</f>
        <v>0</v>
      </c>
      <c r="O35" s="129">
        <f t="shared" si="0"/>
        <v>7731.39</v>
      </c>
      <c r="P35" s="130">
        <f>'Vic Oct 2017'!AM29</f>
        <v>0</v>
      </c>
      <c r="Q35" s="130">
        <f>'Vic Oct 2017'!AN29</f>
        <v>20</v>
      </c>
      <c r="R35" s="130">
        <f>'Vic Oct 2017'!AO29</f>
        <v>0</v>
      </c>
      <c r="S35" s="130">
        <f>'Vic Oct 2017'!AP29</f>
        <v>0</v>
      </c>
      <c r="T35" s="129">
        <f>(O35-(O35-D35)*Q35/100)</f>
        <v>6257.1630000000005</v>
      </c>
      <c r="U35" s="129">
        <f t="shared" ref="U35:U40" si="14">T35</f>
        <v>6257.1630000000005</v>
      </c>
      <c r="V35" s="129">
        <f t="shared" si="1"/>
        <v>6882.8793000000014</v>
      </c>
      <c r="W35" s="129">
        <f t="shared" si="1"/>
        <v>6882.8793000000014</v>
      </c>
      <c r="X35" s="131">
        <f>'Vic Oct 2017'!AW29</f>
        <v>24</v>
      </c>
      <c r="Y35" s="132" t="str">
        <f>'Vic Oct 2017'!AX29</f>
        <v>y</v>
      </c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</row>
    <row r="36" spans="1:140" s="134" customFormat="1" ht="17" customHeight="1">
      <c r="A36" s="237"/>
      <c r="B36" s="125" t="str">
        <f>'Vic Oct 2017'!F30</f>
        <v>Lumo Energy</v>
      </c>
      <c r="C36" s="125" t="str">
        <f>'Vic Oct 2017'!G30</f>
        <v>Business Premium</v>
      </c>
      <c r="D36" s="126">
        <f>365*'Vic Oct 2017'!H30/100</f>
        <v>288.78800000000001</v>
      </c>
      <c r="E36" s="127">
        <f>IF($C$5*'Vic Oct 2017'!AK30/'Vic Oct 2017'!AI30&gt;='Vic Oct 2017'!J30,('Vic Oct 2017'!J30*'Vic Oct 2017'!O30/100)*'Vic Oct 2017'!AI30,($C$5*'Vic Oct 2017'!AK30/'Vic Oct 2017'!AI30*'Vic Oct 2017'!O30/100)*'Vic Oct 2017'!AI30)</f>
        <v>143.55879999999999</v>
      </c>
      <c r="F36" s="128">
        <f>IF($C$5*'Vic Oct 2017'!AK30/'Vic Oct 2017'!AI30&lt;'Vic Oct 2017'!J30,0,IF($C$5*'Vic Oct 2017'!AK30/'Vic Oct 2017'!AI30&lt;='Vic Oct 2017'!K30,($C$5*'Vic Oct 2017'!AK30/'Vic Oct 2017'!AI30-'Vic Oct 2017'!J30)*('Vic Oct 2017'!P30/100)*'Vic Oct 2017'!AI30,('Vic Oct 2017'!K30-'Vic Oct 2017'!J30)*('Vic Oct 2017'!P30/100)*'Vic Oct 2017'!AI30))</f>
        <v>141.73390000000001</v>
      </c>
      <c r="G36" s="126">
        <f>IF($C$5*'Vic Oct 2017'!AK30/'Vic Oct 2017'!AI30&lt;'Vic Oct 2017'!K30,0,IF($C$5*'Vic Oct 2017'!AK30/'Vic Oct 2017'!AI30&lt;='Vic Oct 2017'!L30,($C$5*'Vic Oct 2017'!AK30/'Vic Oct 2017'!AI30-'Vic Oct 2017'!K30)*('Vic Oct 2017'!Q30/100)*'Vic Oct 2017'!AI30,('Vic Oct 2017'!L30-'Vic Oct 2017'!K30)*('Vic Oct 2017'!Q30/100)*'Vic Oct 2017'!AI30))</f>
        <v>1630.9642799999999</v>
      </c>
      <c r="H36" s="127">
        <f>IF($C$5*'Vic Oct 2017'!AK30/'Vic Oct 2017'!AI30&lt;'Vic Oct 2017'!L30,0,IF($C$5*'Vic Oct 2017'!AK30/'Vic Oct 2017'!AI30&lt;='Vic Oct 2017'!M30,($C$5*'Vic Oct 2017'!AK30/'Vic Oct 2017'!AI30-'Vic Oct 2017'!L30)*('Vic Oct 2017'!R30/100)*'Vic Oct 2017'!AI30,('Vic Oct 2017'!M30-'Vic Oct 2017'!L30)*('Vic Oct 2017'!R30/100)*'Vic Oct 2017'!AI30))</f>
        <v>0</v>
      </c>
      <c r="I36" s="126">
        <f>IF(($C$5*'Vic Oct 2017'!AK30/'Vic Oct 2017'!AI30&gt;'Vic Oct 2017'!M30),($C$5*'Vic Oct 2017'!AK30/'Vic Oct 2017'!AI30-'Vic Oct 2017'!M30)*'Vic Oct 2017'!S30/100*'Vic Oct 2017'!AI30,0)</f>
        <v>0</v>
      </c>
      <c r="J36" s="126">
        <f>IF($C$5*'Vic Oct 2017'!AL30/'Vic Oct 2017'!AJ30&gt;='Vic Oct 2017'!J30,('Vic Oct 2017'!J30*'Vic Oct 2017'!U30/100)*'Vic Oct 2017'!AJ30,($C$5*'Vic Oct 2017'!AL30/'Vic Oct 2017'!AJ30*'Vic Oct 2017'!U30/100)*'Vic Oct 2017'!AJ30)</f>
        <v>285.41435999999999</v>
      </c>
      <c r="K36" s="126">
        <f>IF($C$5*'Vic Oct 2017'!AL30/'Vic Oct 2017'!AJ30&lt;'Vic Oct 2017'!J30,0,IF($C$5*'Vic Oct 2017'!AL30/'Vic Oct 2017'!AJ30&lt;='Vic Oct 2017'!K30,($C$5*'Vic Oct 2017'!AL30/'Vic Oct 2017'!AJ30-'Vic Oct 2017'!J30)*('Vic Oct 2017'!V30/100)*'Vic Oct 2017'!AJ30,('Vic Oct 2017'!K30-'Vic Oct 2017'!J30)*('Vic Oct 2017'!V30/100)*'Vic Oct 2017'!AJ30))</f>
        <v>271.54512000000005</v>
      </c>
      <c r="L36" s="126">
        <f>IF($C$5*'Vic Oct 2017'!AL30/'Vic Oct 2017'!AJ30&lt;'Vic Oct 2017'!K30,0,IF($C$5*'Vic Oct 2017'!AL30/'Vic Oct 2017'!AJ30&lt;='Vic Oct 2017'!L30,($C$5*'Vic Oct 2017'!AL30/'Vic Oct 2017'!AJ30-'Vic Oct 2017'!K30)*('Vic Oct 2017'!W30/100)*'Vic Oct 2017'!AJ30,('Vic Oct 2017'!L30-'Vic Oct 2017'!K30)*('Vic Oct 2017'!W30/100)*'Vic Oct 2017'!AJ30))</f>
        <v>3105.3787600000001</v>
      </c>
      <c r="M36" s="126">
        <f>IF($C$5*'Vic Oct 2017'!AL30/'Vic Oct 2017'!AJ30&lt;'Vic Oct 2017'!L30,0,IF($C$5*'Vic Oct 2017'!AL30/'Vic Oct 2017'!AJ30&lt;='Vic Oct 2017'!M30,($C$5*'Vic Oct 2017'!AL30/'Vic Oct 2017'!AJ30-'Vic Oct 2017'!L30)*('Vic Oct 2017'!X30/100)*'Vic Oct 2017'!AJ30,('Vic Oct 2017'!M30-'Vic Oct 2017'!L30)*('Vic Oct 2017'!X30/100)*'Vic Oct 2017'!AJ30))</f>
        <v>0</v>
      </c>
      <c r="N36" s="126">
        <f>IF(($C$5*'Vic Oct 2017'!AL30/'Vic Oct 2017'!AJ30&gt;'Vic Oct 2017'!M30),($C$5*'Vic Oct 2017'!AL30/'Vic Oct 2017'!AJ30-'Vic Oct 2017'!M30)*'Vic Oct 2017'!Y30/100*'Vic Oct 2017'!AJ30,0)</f>
        <v>0</v>
      </c>
      <c r="O36" s="129">
        <f t="shared" si="0"/>
        <v>5867.3832199999997</v>
      </c>
      <c r="P36" s="130">
        <f>'Vic Oct 2017'!AM30</f>
        <v>0</v>
      </c>
      <c r="Q36" s="130">
        <f>'Vic Oct 2017'!AN30</f>
        <v>0</v>
      </c>
      <c r="R36" s="130">
        <f>'Vic Oct 2017'!AO30</f>
        <v>0</v>
      </c>
      <c r="S36" s="130">
        <f>'Vic Oct 2017'!AP30</f>
        <v>0</v>
      </c>
      <c r="T36" s="129">
        <f>O36</f>
        <v>5867.3832199999997</v>
      </c>
      <c r="U36" s="129">
        <f t="shared" si="14"/>
        <v>5867.3832199999997</v>
      </c>
      <c r="V36" s="129">
        <f t="shared" si="1"/>
        <v>6454.1215419999999</v>
      </c>
      <c r="W36" s="129">
        <f t="shared" si="1"/>
        <v>6454.1215419999999</v>
      </c>
      <c r="X36" s="131">
        <f>'Vic Oct 2017'!AW30</f>
        <v>36</v>
      </c>
      <c r="Y36" s="132" t="str">
        <f>'Vic Oct 2017'!AX30</f>
        <v>n</v>
      </c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</row>
    <row r="37" spans="1:140" s="134" customFormat="1" ht="17" customHeight="1">
      <c r="A37" s="237"/>
      <c r="B37" s="125" t="str">
        <f>'Vic Oct 2017'!F31</f>
        <v>Momentum Energy</v>
      </c>
      <c r="C37" s="125" t="str">
        <f>'Vic Oct 2017'!G31</f>
        <v>Market offer</v>
      </c>
      <c r="D37" s="126">
        <f>365*'Vic Oct 2017'!H31/100</f>
        <v>335.98250000000002</v>
      </c>
      <c r="E37" s="127">
        <f>IF($C$5*'Vic Oct 2017'!AK31/'Vic Oct 2017'!AI31&gt;='Vic Oct 2017'!J31,('Vic Oct 2017'!J31*'Vic Oct 2017'!O31/100)*'Vic Oct 2017'!AI31,($C$5*'Vic Oct 2017'!AK31/'Vic Oct 2017'!AI31*'Vic Oct 2017'!O31/100)*'Vic Oct 2017'!AI31)</f>
        <v>154.32</v>
      </c>
      <c r="F37" s="128">
        <f>IF($C$5*'Vic Oct 2017'!AK31/'Vic Oct 2017'!AI31&lt;'Vic Oct 2017'!J31,0,IF($C$5*'Vic Oct 2017'!AK31/'Vic Oct 2017'!AI31&lt;='Vic Oct 2017'!K31,($C$5*'Vic Oct 2017'!AK31/'Vic Oct 2017'!AI31-'Vic Oct 2017'!J31)*('Vic Oct 2017'!P31/100)*'Vic Oct 2017'!AI31,('Vic Oct 2017'!K31-'Vic Oct 2017'!J31)*('Vic Oct 2017'!P31/100)*'Vic Oct 2017'!AI31))</f>
        <v>153.35999999999999</v>
      </c>
      <c r="G37" s="126">
        <f>IF($C$5*'Vic Oct 2017'!AK31/'Vic Oct 2017'!AI31&lt;'Vic Oct 2017'!K31,0,IF($C$5*'Vic Oct 2017'!AK31/'Vic Oct 2017'!AI31&lt;='Vic Oct 2017'!L31,($C$5*'Vic Oct 2017'!AK31/'Vic Oct 2017'!AI31-'Vic Oct 2017'!K31)*('Vic Oct 2017'!Q31/100)*'Vic Oct 2017'!AI31,('Vic Oct 2017'!L31-'Vic Oct 2017'!K31)*('Vic Oct 2017'!Q31/100)*'Vic Oct 2017'!AI31))</f>
        <v>1800.2429999999999</v>
      </c>
      <c r="H37" s="127">
        <f>IF($C$5*'Vic Oct 2017'!AK31/'Vic Oct 2017'!AI31&lt;'Vic Oct 2017'!L31,0,IF($C$5*'Vic Oct 2017'!AK31/'Vic Oct 2017'!AI31&lt;='Vic Oct 2017'!M31,($C$5*'Vic Oct 2017'!AK31/'Vic Oct 2017'!AI31-'Vic Oct 2017'!L31)*('Vic Oct 2017'!R31/100)*'Vic Oct 2017'!AI31,('Vic Oct 2017'!M31-'Vic Oct 2017'!L31)*('Vic Oct 2017'!R31/100)*'Vic Oct 2017'!AI31))</f>
        <v>0</v>
      </c>
      <c r="I37" s="126">
        <f>IF(($C$5*'Vic Oct 2017'!AK31/'Vic Oct 2017'!AI31&gt;'Vic Oct 2017'!M31),($C$5*'Vic Oct 2017'!AK31/'Vic Oct 2017'!AI31-'Vic Oct 2017'!M31)*'Vic Oct 2017'!S31/100*'Vic Oct 2017'!AI31,0)</f>
        <v>0</v>
      </c>
      <c r="J37" s="126">
        <f>IF($C$5*'Vic Oct 2017'!AL31/'Vic Oct 2017'!AJ31&gt;='Vic Oct 2017'!J31,('Vic Oct 2017'!J31*'Vic Oct 2017'!U31/100)*'Vic Oct 2017'!AJ31,($C$5*'Vic Oct 2017'!AL31/'Vic Oct 2017'!AJ31*'Vic Oct 2017'!U31/100)*'Vic Oct 2017'!AJ31)</f>
        <v>289.68</v>
      </c>
      <c r="K37" s="126">
        <f>IF($C$5*'Vic Oct 2017'!AL31/'Vic Oct 2017'!AJ31&lt;'Vic Oct 2017'!J31,0,IF($C$5*'Vic Oct 2017'!AL31/'Vic Oct 2017'!AJ31&lt;='Vic Oct 2017'!K31,($C$5*'Vic Oct 2017'!AL31/'Vic Oct 2017'!AJ31-'Vic Oct 2017'!J31)*('Vic Oct 2017'!V31/100)*'Vic Oct 2017'!AJ31,('Vic Oct 2017'!K31-'Vic Oct 2017'!J31)*('Vic Oct 2017'!V31/100)*'Vic Oct 2017'!AJ31))</f>
        <v>278.87999999999994</v>
      </c>
      <c r="L37" s="126">
        <f>IF($C$5*'Vic Oct 2017'!AL31/'Vic Oct 2017'!AJ31&lt;'Vic Oct 2017'!K31,0,IF($C$5*'Vic Oct 2017'!AL31/'Vic Oct 2017'!AJ31&lt;='Vic Oct 2017'!L31,($C$5*'Vic Oct 2017'!AL31/'Vic Oct 2017'!AJ31-'Vic Oct 2017'!K31)*('Vic Oct 2017'!W31/100)*'Vic Oct 2017'!AJ31,('Vic Oct 2017'!L31-'Vic Oct 2017'!K31)*('Vic Oct 2017'!W31/100)*'Vic Oct 2017'!AJ31))</f>
        <v>3260.9790000000003</v>
      </c>
      <c r="M37" s="126">
        <f>IF($C$5*'Vic Oct 2017'!AL31/'Vic Oct 2017'!AJ31&lt;'Vic Oct 2017'!L31,0,IF($C$5*'Vic Oct 2017'!AL31/'Vic Oct 2017'!AJ31&lt;='Vic Oct 2017'!M31,($C$5*'Vic Oct 2017'!AL31/'Vic Oct 2017'!AJ31-'Vic Oct 2017'!L31)*('Vic Oct 2017'!X31/100)*'Vic Oct 2017'!AJ31,('Vic Oct 2017'!M31-'Vic Oct 2017'!L31)*('Vic Oct 2017'!X31/100)*'Vic Oct 2017'!AJ31))</f>
        <v>0</v>
      </c>
      <c r="N37" s="126">
        <f>IF(($C$5*'Vic Oct 2017'!AL31/'Vic Oct 2017'!AJ31&gt;'Vic Oct 2017'!M31),($C$5*'Vic Oct 2017'!AL31/'Vic Oct 2017'!AJ31-'Vic Oct 2017'!M31)*'Vic Oct 2017'!Y31/100*'Vic Oct 2017'!AJ31,0)</f>
        <v>0</v>
      </c>
      <c r="O37" s="129">
        <f t="shared" si="0"/>
        <v>6273.4444999999996</v>
      </c>
      <c r="P37" s="130">
        <f>'Vic Oct 2017'!AM31</f>
        <v>0</v>
      </c>
      <c r="Q37" s="130">
        <f>'Vic Oct 2017'!AN31</f>
        <v>0</v>
      </c>
      <c r="R37" s="130">
        <f>'Vic Oct 2017'!AO31</f>
        <v>0</v>
      </c>
      <c r="S37" s="130">
        <f>'Vic Oct 2017'!AP31</f>
        <v>0</v>
      </c>
      <c r="T37" s="129">
        <f>O37</f>
        <v>6273.4444999999996</v>
      </c>
      <c r="U37" s="129">
        <f t="shared" si="14"/>
        <v>6273.4444999999996</v>
      </c>
      <c r="V37" s="129">
        <f t="shared" si="1"/>
        <v>6900.7889500000001</v>
      </c>
      <c r="W37" s="129">
        <f t="shared" si="1"/>
        <v>6900.7889500000001</v>
      </c>
      <c r="X37" s="131">
        <f>'Vic Oct 2017'!AW31</f>
        <v>0</v>
      </c>
      <c r="Y37" s="132" t="str">
        <f>'Vic Oct 2017'!AX31</f>
        <v>n</v>
      </c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</row>
    <row r="38" spans="1:140" s="142" customFormat="1" ht="17" customHeight="1" thickBot="1">
      <c r="A38" s="237"/>
      <c r="B38" s="125" t="str">
        <f>'Vic Oct 2017'!F32</f>
        <v>Origin Energy</v>
      </c>
      <c r="C38" s="125" t="str">
        <f>'Vic Oct 2017'!G32</f>
        <v>Business Saver</v>
      </c>
      <c r="D38" s="126">
        <f>365*'Vic Oct 2017'!H32/100</f>
        <v>342.62550000000005</v>
      </c>
      <c r="E38" s="127">
        <f>IF($C$5*'Vic Oct 2017'!AK32/'Vic Oct 2017'!AI32&gt;='Vic Oct 2017'!J32,('Vic Oct 2017'!J32*'Vic Oct 2017'!O32/100)*'Vic Oct 2017'!AI32,($C$5*'Vic Oct 2017'!AK32/'Vic Oct 2017'!AI32*'Vic Oct 2017'!O32/100)*'Vic Oct 2017'!AI32)</f>
        <v>2578.0754999999999</v>
      </c>
      <c r="F38" s="128">
        <f>IF($C$5*'Vic Oct 2017'!AK32/'Vic Oct 2017'!AI32&lt;'Vic Oct 2017'!J32,0,IF($C$5*'Vic Oct 2017'!AK32/'Vic Oct 2017'!AI32&lt;='Vic Oct 2017'!K32,($C$5*'Vic Oct 2017'!AK32/'Vic Oct 2017'!AI32-'Vic Oct 2017'!J32)*('Vic Oct 2017'!P32/100)*'Vic Oct 2017'!AI32,('Vic Oct 2017'!K32-'Vic Oct 2017'!J32)*('Vic Oct 2017'!P32/100)*'Vic Oct 2017'!AI32))</f>
        <v>0</v>
      </c>
      <c r="G38" s="126">
        <f>IF($C$5*'Vic Oct 2017'!AK32/'Vic Oct 2017'!AI32&lt;'Vic Oct 2017'!K32,0,IF($C$5*'Vic Oct 2017'!AK32/'Vic Oct 2017'!AI32&lt;='Vic Oct 2017'!L32,($C$5*'Vic Oct 2017'!AK32/'Vic Oct 2017'!AI32-'Vic Oct 2017'!K32)*('Vic Oct 2017'!Q32/100)*'Vic Oct 2017'!AI32,('Vic Oct 2017'!L32-'Vic Oct 2017'!K32)*('Vic Oct 2017'!Q32/100)*'Vic Oct 2017'!AI32))</f>
        <v>0</v>
      </c>
      <c r="H38" s="127">
        <f>IF($C$5*'Vic Oct 2017'!AK32/'Vic Oct 2017'!AI32&lt;'Vic Oct 2017'!L32,0,IF($C$5*'Vic Oct 2017'!AK32/'Vic Oct 2017'!AI32&lt;='Vic Oct 2017'!M32,($C$5*'Vic Oct 2017'!AK32/'Vic Oct 2017'!AI32-'Vic Oct 2017'!L32)*('Vic Oct 2017'!R32/100)*'Vic Oct 2017'!AI32,('Vic Oct 2017'!M32-'Vic Oct 2017'!L32)*('Vic Oct 2017'!R32/100)*'Vic Oct 2017'!AI32))</f>
        <v>0</v>
      </c>
      <c r="I38" s="126">
        <f>IF(($C$5*'Vic Oct 2017'!AK32/'Vic Oct 2017'!AI32&gt;'Vic Oct 2017'!M32),($C$5*'Vic Oct 2017'!AK32/'Vic Oct 2017'!AI32-'Vic Oct 2017'!M32)*'Vic Oct 2017'!S32/100*'Vic Oct 2017'!AI32,0)</f>
        <v>0</v>
      </c>
      <c r="J38" s="126">
        <f>IF($C$5*'Vic Oct 2017'!AL32/'Vic Oct 2017'!AJ32&gt;='Vic Oct 2017'!J32,('Vic Oct 2017'!J32*'Vic Oct 2017'!U32/100)*'Vic Oct 2017'!AJ32,($C$5*'Vic Oct 2017'!AL32/'Vic Oct 2017'!AJ32*'Vic Oct 2017'!U32/100)*'Vic Oct 2017'!AJ32)</f>
        <v>4782.8549999999996</v>
      </c>
      <c r="K38" s="126">
        <f>IF($C$5*'Vic Oct 2017'!AL32/'Vic Oct 2017'!AJ32&lt;'Vic Oct 2017'!J32,0,IF($C$5*'Vic Oct 2017'!AL32/'Vic Oct 2017'!AJ32&lt;='Vic Oct 2017'!K32,($C$5*'Vic Oct 2017'!AL32/'Vic Oct 2017'!AJ32-'Vic Oct 2017'!J32)*('Vic Oct 2017'!V32/100)*'Vic Oct 2017'!AJ32,('Vic Oct 2017'!K32-'Vic Oct 2017'!J32)*('Vic Oct 2017'!V32/100)*'Vic Oct 2017'!AJ32))</f>
        <v>0</v>
      </c>
      <c r="L38" s="126">
        <f>IF($C$5*'Vic Oct 2017'!AL32/'Vic Oct 2017'!AJ32&lt;'Vic Oct 2017'!K32,0,IF($C$5*'Vic Oct 2017'!AL32/'Vic Oct 2017'!AJ32&lt;='Vic Oct 2017'!L32,($C$5*'Vic Oct 2017'!AL32/'Vic Oct 2017'!AJ32-'Vic Oct 2017'!K32)*('Vic Oct 2017'!W32/100)*'Vic Oct 2017'!AJ32,('Vic Oct 2017'!L32-'Vic Oct 2017'!K32)*('Vic Oct 2017'!W32/100)*'Vic Oct 2017'!AJ32))</f>
        <v>0</v>
      </c>
      <c r="M38" s="126">
        <f>IF($C$5*'Vic Oct 2017'!AL32/'Vic Oct 2017'!AJ32&lt;'Vic Oct 2017'!L32,0,IF($C$5*'Vic Oct 2017'!AL32/'Vic Oct 2017'!AJ32&lt;='Vic Oct 2017'!M32,($C$5*'Vic Oct 2017'!AL32/'Vic Oct 2017'!AJ32-'Vic Oct 2017'!L32)*('Vic Oct 2017'!X32/100)*'Vic Oct 2017'!AJ32,('Vic Oct 2017'!M32-'Vic Oct 2017'!L32)*('Vic Oct 2017'!X32/100)*'Vic Oct 2017'!AJ32))</f>
        <v>0</v>
      </c>
      <c r="N38" s="126">
        <f>IF(($C$5*'Vic Oct 2017'!AL32/'Vic Oct 2017'!AJ32&gt;'Vic Oct 2017'!M32),($C$5*'Vic Oct 2017'!AL32/'Vic Oct 2017'!AJ32-'Vic Oct 2017'!M32)*'Vic Oct 2017'!Y32/100*'Vic Oct 2017'!AJ32,0)</f>
        <v>0</v>
      </c>
      <c r="O38" s="129">
        <f t="shared" si="0"/>
        <v>7703.5559999999996</v>
      </c>
      <c r="P38" s="130">
        <f>'Vic Oct 2017'!AM32</f>
        <v>0</v>
      </c>
      <c r="Q38" s="130">
        <f>'Vic Oct 2017'!AN32</f>
        <v>15</v>
      </c>
      <c r="R38" s="130">
        <f>'Vic Oct 2017'!AO32</f>
        <v>0</v>
      </c>
      <c r="S38" s="130">
        <f>'Vic Oct 2017'!AP32</f>
        <v>0</v>
      </c>
      <c r="T38" s="129">
        <f>(O38-(O38-D38)*Q38/100)</f>
        <v>6599.4164249999994</v>
      </c>
      <c r="U38" s="129">
        <f t="shared" si="14"/>
        <v>6599.4164249999994</v>
      </c>
      <c r="V38" s="129">
        <f t="shared" si="1"/>
        <v>7259.3580675000003</v>
      </c>
      <c r="W38" s="129">
        <f t="shared" si="1"/>
        <v>7259.3580675000003</v>
      </c>
      <c r="X38" s="131">
        <f>'Vic Oct 2017'!AW32</f>
        <v>12</v>
      </c>
      <c r="Y38" s="132" t="str">
        <f>'Vic Oct 2017'!AX32</f>
        <v>y</v>
      </c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</row>
    <row r="39" spans="1:140" s="125" customFormat="1" ht="17" customHeight="1" thickTop="1" thickBot="1">
      <c r="A39" s="238"/>
      <c r="B39" s="142" t="str">
        <f>'Vic Oct 2017'!F33</f>
        <v>Simply Energy</v>
      </c>
      <c r="C39" s="142" t="str">
        <f>'Vic Oct 2017'!G33</f>
        <v>Business Save</v>
      </c>
      <c r="D39" s="145">
        <f>365*'Vic Oct 2017'!H33/100</f>
        <v>353.86750000000001</v>
      </c>
      <c r="E39" s="153">
        <f>IF($C$5*'Vic Oct 2017'!AK33/'Vic Oct 2017'!AI33&gt;='Vic Oct 2017'!J33,('Vic Oct 2017'!J33*'Vic Oct 2017'!O33/100)*'Vic Oct 2017'!AI33,($C$5*'Vic Oct 2017'!AK33/'Vic Oct 2017'!AI33*'Vic Oct 2017'!O33/100)*'Vic Oct 2017'!AI33)</f>
        <v>204.3888</v>
      </c>
      <c r="F39" s="143">
        <f>IF($C$5*'Vic Oct 2017'!AK33/'Vic Oct 2017'!AI33&lt;'Vic Oct 2017'!J33,0,IF($C$5*'Vic Oct 2017'!AK33/'Vic Oct 2017'!AI33&lt;='Vic Oct 2017'!K33,($C$5*'Vic Oct 2017'!AK33/'Vic Oct 2017'!AI33-'Vic Oct 2017'!J33)*('Vic Oct 2017'!P33/100)*'Vic Oct 2017'!AI33,('Vic Oct 2017'!K33-'Vic Oct 2017'!J33)*('Vic Oct 2017'!P33/100)*'Vic Oct 2017'!AI33))</f>
        <v>200.739</v>
      </c>
      <c r="G39" s="145">
        <f>IF($C$5*'Vic Oct 2017'!AK33/'Vic Oct 2017'!AI33&lt;'Vic Oct 2017'!K33,0,IF($C$5*'Vic Oct 2017'!AK33/'Vic Oct 2017'!AI33&lt;='Vic Oct 2017'!L33,($C$5*'Vic Oct 2017'!AK33/'Vic Oct 2017'!AI33-'Vic Oct 2017'!K33)*('Vic Oct 2017'!Q33/100)*'Vic Oct 2017'!AI33,('Vic Oct 2017'!L33-'Vic Oct 2017'!K33)*('Vic Oct 2017'!Q33/100)*'Vic Oct 2017'!AI33))</f>
        <v>2334.0151999999998</v>
      </c>
      <c r="H39" s="153">
        <f>IF($C$5*'Vic Oct 2017'!AK33/'Vic Oct 2017'!AI33&lt;'Vic Oct 2017'!L33,0,IF($C$5*'Vic Oct 2017'!AK33/'Vic Oct 2017'!AI33&lt;='Vic Oct 2017'!M33,($C$5*'Vic Oct 2017'!AK33/'Vic Oct 2017'!AI33-'Vic Oct 2017'!L33)*('Vic Oct 2017'!R33/100)*'Vic Oct 2017'!AI33,('Vic Oct 2017'!M33-'Vic Oct 2017'!L33)*('Vic Oct 2017'!R33/100)*'Vic Oct 2017'!AI33))</f>
        <v>0</v>
      </c>
      <c r="I39" s="145">
        <f>IF(($C$5*'Vic Oct 2017'!AK33/'Vic Oct 2017'!AI33&gt;'Vic Oct 2017'!M33),($C$5*'Vic Oct 2017'!AK33/'Vic Oct 2017'!AI33-'Vic Oct 2017'!M33)*'Vic Oct 2017'!S33/100*'Vic Oct 2017'!AI33,0)</f>
        <v>0</v>
      </c>
      <c r="J39" s="145">
        <f>IF($C$5*'Vic Oct 2017'!AL33/'Vic Oct 2017'!AJ33&gt;='Vic Oct 2017'!J33,('Vic Oct 2017'!J33*'Vic Oct 2017'!U33/100)*'Vic Oct 2017'!AJ33,($C$5*'Vic Oct 2017'!AL33/'Vic Oct 2017'!AJ33*'Vic Oct 2017'!U33/100)*'Vic Oct 2017'!AJ33)</f>
        <v>403.91119999999995</v>
      </c>
      <c r="K39" s="145">
        <f>IF($C$5*'Vic Oct 2017'!AL33/'Vic Oct 2017'!AJ33&lt;'Vic Oct 2017'!J33,0,IF($C$5*'Vic Oct 2017'!AL33/'Vic Oct 2017'!AJ33&lt;='Vic Oct 2017'!K33,($C$5*'Vic Oct 2017'!AL33/'Vic Oct 2017'!AJ33-'Vic Oct 2017'!J33)*('Vic Oct 2017'!V33/100)*'Vic Oct 2017'!AJ33,('Vic Oct 2017'!K33-'Vic Oct 2017'!J33)*('Vic Oct 2017'!V33/100)*'Vic Oct 2017'!AJ33))</f>
        <v>386.87880000000001</v>
      </c>
      <c r="L39" s="145">
        <f>IF($C$5*'Vic Oct 2017'!AL33/'Vic Oct 2017'!AJ33&lt;'Vic Oct 2017'!K33,0,IF($C$5*'Vic Oct 2017'!AL33/'Vic Oct 2017'!AJ33&lt;='Vic Oct 2017'!L33,($C$5*'Vic Oct 2017'!AL33/'Vic Oct 2017'!AJ33-'Vic Oct 2017'!K33)*('Vic Oct 2017'!W33/100)*'Vic Oct 2017'!AJ33,('Vic Oct 2017'!L33-'Vic Oct 2017'!K33)*('Vic Oct 2017'!W33/100)*'Vic Oct 2017'!AJ33))</f>
        <v>4468.7852000000003</v>
      </c>
      <c r="M39" s="145">
        <f>IF($C$5*'Vic Oct 2017'!AL33/'Vic Oct 2017'!AJ33&lt;'Vic Oct 2017'!L33,0,IF($C$5*'Vic Oct 2017'!AL33/'Vic Oct 2017'!AJ33&lt;='Vic Oct 2017'!M33,($C$5*'Vic Oct 2017'!AL33/'Vic Oct 2017'!AJ33-'Vic Oct 2017'!L33)*('Vic Oct 2017'!X33/100)*'Vic Oct 2017'!AJ33,('Vic Oct 2017'!M33-'Vic Oct 2017'!L33)*('Vic Oct 2017'!X33/100)*'Vic Oct 2017'!AJ33))</f>
        <v>0</v>
      </c>
      <c r="N39" s="145">
        <f>IF(($C$5*'Vic Oct 2017'!AL33/'Vic Oct 2017'!AJ33&gt;'Vic Oct 2017'!M33),($C$5*'Vic Oct 2017'!AL33/'Vic Oct 2017'!AJ33-'Vic Oct 2017'!M33)*'Vic Oct 2017'!Y33/100*'Vic Oct 2017'!AJ33,0)</f>
        <v>0</v>
      </c>
      <c r="O39" s="154">
        <f t="shared" ref="O39" si="15">SUM(D39:N39)</f>
        <v>8352.5856999999996</v>
      </c>
      <c r="P39" s="155">
        <f>'Vic Oct 2017'!AM33</f>
        <v>0</v>
      </c>
      <c r="Q39" s="155">
        <f>'Vic Oct 2017'!AN33</f>
        <v>30</v>
      </c>
      <c r="R39" s="155">
        <f>'Vic Oct 2017'!AO33</f>
        <v>0</v>
      </c>
      <c r="S39" s="155">
        <f>'Vic Oct 2017'!AP33</f>
        <v>0</v>
      </c>
      <c r="T39" s="154">
        <f>(O39-(O39-D39)*Q39/100)</f>
        <v>5952.9702400000006</v>
      </c>
      <c r="U39" s="154">
        <f t="shared" si="14"/>
        <v>5952.9702400000006</v>
      </c>
      <c r="V39" s="154">
        <f t="shared" ref="V39" si="16">T39*1.1</f>
        <v>6548.267264000001</v>
      </c>
      <c r="W39" s="154">
        <f t="shared" ref="W39" si="17">U39*1.1</f>
        <v>6548.267264000001</v>
      </c>
      <c r="X39" s="156">
        <f>'Vic Oct 2017'!AW33</f>
        <v>0</v>
      </c>
      <c r="Y39" s="157" t="str">
        <f>'Vic Oct 2017'!AX33</f>
        <v>n</v>
      </c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52"/>
      <c r="CJ39" s="152"/>
      <c r="CK39" s="152"/>
      <c r="CL39" s="152"/>
      <c r="CM39" s="152"/>
      <c r="CN39" s="152"/>
      <c r="CO39" s="152"/>
      <c r="CP39" s="152"/>
      <c r="CQ39" s="152"/>
      <c r="CR39" s="152"/>
      <c r="CS39" s="152"/>
      <c r="CT39" s="152"/>
      <c r="CU39" s="152"/>
      <c r="CV39" s="152"/>
      <c r="CW39" s="152"/>
      <c r="CX39" s="152"/>
      <c r="CY39" s="152"/>
      <c r="CZ39" s="152"/>
      <c r="DA39" s="152"/>
      <c r="DB39" s="152"/>
      <c r="DC39" s="152"/>
      <c r="DD39" s="152"/>
      <c r="DE39" s="152"/>
      <c r="DF39" s="152"/>
      <c r="DG39" s="152"/>
      <c r="DH39" s="152"/>
      <c r="DI39" s="152"/>
      <c r="DJ39" s="152"/>
      <c r="DK39" s="152"/>
      <c r="DL39" s="152"/>
      <c r="DM39" s="152"/>
      <c r="DN39" s="152"/>
      <c r="DO39" s="152"/>
      <c r="DP39" s="152"/>
      <c r="DQ39" s="152"/>
      <c r="DR39" s="152"/>
      <c r="DS39" s="152"/>
      <c r="DT39" s="152"/>
      <c r="DU39" s="152"/>
      <c r="DV39" s="152"/>
      <c r="DW39" s="152"/>
      <c r="DX39" s="152"/>
      <c r="DY39" s="152"/>
      <c r="DZ39" s="152"/>
      <c r="EA39" s="152"/>
      <c r="EB39" s="152"/>
      <c r="EC39" s="152"/>
      <c r="ED39" s="152"/>
      <c r="EE39" s="152"/>
      <c r="EF39" s="152"/>
      <c r="EG39" s="152"/>
      <c r="EH39" s="152"/>
      <c r="EI39" s="152"/>
      <c r="EJ39" s="152"/>
    </row>
    <row r="40" spans="1:140" s="134" customFormat="1" ht="17" customHeight="1" thickTop="1">
      <c r="A40" s="239" t="str">
        <f>'Vic Oct 2017'!D34</f>
        <v>Ausnet West</v>
      </c>
      <c r="B40" s="125" t="str">
        <f>'Vic Oct 2017'!F34</f>
        <v>AGL</v>
      </c>
      <c r="C40" s="125" t="str">
        <f>'Vic Oct 2017'!G34</f>
        <v>Business Savers</v>
      </c>
      <c r="D40" s="126">
        <f>365*'Vic Oct 2017'!H34/100</f>
        <v>327.916</v>
      </c>
      <c r="E40" s="127">
        <f>IF($C$5*'Vic Oct 2017'!AK34/'Vic Oct 2017'!AI34&gt;='Vic Oct 2017'!J34,('Vic Oct 2017'!J34*'Vic Oct 2017'!O34/100)*'Vic Oct 2017'!AI34,($C$5*'Vic Oct 2017'!AK34/'Vic Oct 2017'!AI34*'Vic Oct 2017'!O34/100)*'Vic Oct 2017'!AI34)</f>
        <v>227.16</v>
      </c>
      <c r="F40" s="128">
        <f>IF($C$5*'Vic Oct 2017'!AK34/'Vic Oct 2017'!AI34&lt;'Vic Oct 2017'!J34,0,IF($C$5*'Vic Oct 2017'!AK34/'Vic Oct 2017'!AI34&lt;='Vic Oct 2017'!K34,($C$5*'Vic Oct 2017'!AK34/'Vic Oct 2017'!AI34-'Vic Oct 2017'!J34)*('Vic Oct 2017'!P34/100)*'Vic Oct 2017'!AI34,('Vic Oct 2017'!K34-'Vic Oct 2017'!J34)*('Vic Oct 2017'!P34/100)*'Vic Oct 2017'!AI34))</f>
        <v>215.04000000000002</v>
      </c>
      <c r="G40" s="126">
        <f>IF($C$5*'Vic Oct 2017'!AK34/'Vic Oct 2017'!AI34&lt;'Vic Oct 2017'!K34,0,IF($C$5*'Vic Oct 2017'!AK34/'Vic Oct 2017'!AI34&lt;='Vic Oct 2017'!L34,($C$5*'Vic Oct 2017'!AK34/'Vic Oct 2017'!AI34-'Vic Oct 2017'!K34)*('Vic Oct 2017'!Q34/100)*'Vic Oct 2017'!AI34,('Vic Oct 2017'!L34-'Vic Oct 2017'!K34)*('Vic Oct 2017'!Q34/100)*'Vic Oct 2017'!AI34))</f>
        <v>2422.1969999999997</v>
      </c>
      <c r="H40" s="127">
        <f>IF($C$5*'Vic Oct 2017'!AK34/'Vic Oct 2017'!AI34&lt;'Vic Oct 2017'!L34,0,IF($C$5*'Vic Oct 2017'!AK34/'Vic Oct 2017'!AI34&lt;='Vic Oct 2017'!M34,($C$5*'Vic Oct 2017'!AK34/'Vic Oct 2017'!AI34-'Vic Oct 2017'!L34)*('Vic Oct 2017'!R34/100)*'Vic Oct 2017'!AI34,('Vic Oct 2017'!M34-'Vic Oct 2017'!L34)*('Vic Oct 2017'!R34/100)*'Vic Oct 2017'!AI34))</f>
        <v>0</v>
      </c>
      <c r="I40" s="126">
        <f>IF(($C$5*'Vic Oct 2017'!AK34/'Vic Oct 2017'!AI34&gt;'Vic Oct 2017'!M34),($C$5*'Vic Oct 2017'!AK34/'Vic Oct 2017'!AI34-'Vic Oct 2017'!M34)*'Vic Oct 2017'!S34/100*'Vic Oct 2017'!AI34,0)</f>
        <v>0</v>
      </c>
      <c r="J40" s="126">
        <f>IF($C$5*'Vic Oct 2017'!AL34/'Vic Oct 2017'!AJ34&gt;='Vic Oct 2017'!J34,('Vic Oct 2017'!J34*'Vic Oct 2017'!U34/100)*'Vic Oct 2017'!AJ34,($C$5*'Vic Oct 2017'!AL34/'Vic Oct 2017'!AJ34*'Vic Oct 2017'!U34/100)*'Vic Oct 2017'!AJ34)</f>
        <v>439.44</v>
      </c>
      <c r="K40" s="126">
        <f>IF($C$5*'Vic Oct 2017'!AL34/'Vic Oct 2017'!AJ34&lt;'Vic Oct 2017'!J34,0,IF($C$5*'Vic Oct 2017'!AL34/'Vic Oct 2017'!AJ34&lt;='Vic Oct 2017'!K34,($C$5*'Vic Oct 2017'!AL34/'Vic Oct 2017'!AJ34-'Vic Oct 2017'!J34)*('Vic Oct 2017'!V34/100)*'Vic Oct 2017'!AJ34,('Vic Oct 2017'!K34-'Vic Oct 2017'!J34)*('Vic Oct 2017'!V34/100)*'Vic Oct 2017'!AJ34))</f>
        <v>424.8</v>
      </c>
      <c r="L40" s="126">
        <f>IF($C$5*'Vic Oct 2017'!AL34/'Vic Oct 2017'!AJ34&lt;'Vic Oct 2017'!K34,0,IF($C$5*'Vic Oct 2017'!AL34/'Vic Oct 2017'!AJ34&lt;='Vic Oct 2017'!L34,($C$5*'Vic Oct 2017'!AL34/'Vic Oct 2017'!AJ34-'Vic Oct 2017'!K34)*('Vic Oct 2017'!W34/100)*'Vic Oct 2017'!AJ34,('Vic Oct 2017'!L34-'Vic Oct 2017'!K34)*('Vic Oct 2017'!W34/100)*'Vic Oct 2017'!AJ34))</f>
        <v>4656.0959999999995</v>
      </c>
      <c r="M40" s="126">
        <f>IF($C$5*'Vic Oct 2017'!AL34/'Vic Oct 2017'!AJ34&lt;'Vic Oct 2017'!L34,0,IF($C$5*'Vic Oct 2017'!AL34/'Vic Oct 2017'!AJ34&lt;='Vic Oct 2017'!M34,($C$5*'Vic Oct 2017'!AL34/'Vic Oct 2017'!AJ34-'Vic Oct 2017'!L34)*('Vic Oct 2017'!X34/100)*'Vic Oct 2017'!AJ34,('Vic Oct 2017'!M34-'Vic Oct 2017'!L34)*('Vic Oct 2017'!X34/100)*'Vic Oct 2017'!AJ34))</f>
        <v>0</v>
      </c>
      <c r="N40" s="126">
        <f>IF(($C$5*'Vic Oct 2017'!AL34/'Vic Oct 2017'!AJ34&gt;'Vic Oct 2017'!M34),($C$5*'Vic Oct 2017'!AL34/'Vic Oct 2017'!AJ34-'Vic Oct 2017'!M34)*'Vic Oct 2017'!Y34/100*'Vic Oct 2017'!AJ34,0)</f>
        <v>0</v>
      </c>
      <c r="O40" s="129">
        <f t="shared" si="0"/>
        <v>8712.6489999999994</v>
      </c>
      <c r="P40" s="130">
        <f>'Vic Oct 2017'!AM34</f>
        <v>0</v>
      </c>
      <c r="Q40" s="130">
        <f>'Vic Oct 2017'!AN34</f>
        <v>20</v>
      </c>
      <c r="R40" s="130">
        <f>'Vic Oct 2017'!AO34</f>
        <v>0</v>
      </c>
      <c r="S40" s="130">
        <f>'Vic Oct 2017'!AP34</f>
        <v>0</v>
      </c>
      <c r="T40" s="129">
        <f>(O40-(O40-D40)*Q40/100)</f>
        <v>7035.7023999999992</v>
      </c>
      <c r="U40" s="129">
        <f t="shared" si="14"/>
        <v>7035.7023999999992</v>
      </c>
      <c r="V40" s="129">
        <f t="shared" si="1"/>
        <v>7739.2726400000001</v>
      </c>
      <c r="W40" s="129">
        <f t="shared" si="1"/>
        <v>7739.2726400000001</v>
      </c>
      <c r="X40" s="131">
        <f>'Vic Oct 2017'!AW34</f>
        <v>0</v>
      </c>
      <c r="Y40" s="132" t="str">
        <f>'Vic Oct 2017'!AX34</f>
        <v>n</v>
      </c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</row>
    <row r="41" spans="1:140" s="134" customFormat="1" ht="17" customHeight="1">
      <c r="A41" s="237"/>
      <c r="B41" s="125" t="str">
        <f>'Vic Oct 2017'!F35</f>
        <v>Click Energy</v>
      </c>
      <c r="C41" s="125" t="str">
        <f>'Vic Oct 2017'!G35</f>
        <v>Business Prime Gas</v>
      </c>
      <c r="D41" s="126">
        <f>365*'Vic Oct 2017'!H35/100</f>
        <v>375.95</v>
      </c>
      <c r="E41" s="127">
        <f>IF($C$5*'Vic Oct 2017'!AK35/'Vic Oct 2017'!AI35&gt;='Vic Oct 2017'!J35,('Vic Oct 2017'!J35*'Vic Oct 2017'!O35/100)*'Vic Oct 2017'!AI35,($C$5*'Vic Oct 2017'!AK35/'Vic Oct 2017'!AI35*'Vic Oct 2017'!O35/100)*'Vic Oct 2017'!AI35)</f>
        <v>265.2</v>
      </c>
      <c r="F41" s="128">
        <f>IF($C$5*'Vic Oct 2017'!AK35/'Vic Oct 2017'!AI35&lt;'Vic Oct 2017'!J35,0,IF($C$5*'Vic Oct 2017'!AK35/'Vic Oct 2017'!AI35&lt;='Vic Oct 2017'!K35,($C$5*'Vic Oct 2017'!AK35/'Vic Oct 2017'!AI35-'Vic Oct 2017'!J35)*('Vic Oct 2017'!P35/100)*'Vic Oct 2017'!AI35,('Vic Oct 2017'!K35-'Vic Oct 2017'!J35)*('Vic Oct 2017'!P35/100)*'Vic Oct 2017'!AI35))</f>
        <v>259.2</v>
      </c>
      <c r="G41" s="126">
        <f>IF($C$5*'Vic Oct 2017'!AK35/'Vic Oct 2017'!AI35&lt;'Vic Oct 2017'!K35,0,IF($C$5*'Vic Oct 2017'!AK35/'Vic Oct 2017'!AI35&lt;='Vic Oct 2017'!L35,($C$5*'Vic Oct 2017'!AK35/'Vic Oct 2017'!AI35-'Vic Oct 2017'!K35)*('Vic Oct 2017'!Q35/100)*'Vic Oct 2017'!AI35,('Vic Oct 2017'!L35-'Vic Oct 2017'!K35)*('Vic Oct 2017'!Q35/100)*'Vic Oct 2017'!AI35))</f>
        <v>2938.59</v>
      </c>
      <c r="H41" s="127">
        <f>IF($C$5*'Vic Oct 2017'!AK35/'Vic Oct 2017'!AI35&lt;'Vic Oct 2017'!L35,0,IF($C$5*'Vic Oct 2017'!AK35/'Vic Oct 2017'!AI35&lt;='Vic Oct 2017'!M35,($C$5*'Vic Oct 2017'!AK35/'Vic Oct 2017'!AI35-'Vic Oct 2017'!L35)*('Vic Oct 2017'!R35/100)*'Vic Oct 2017'!AI35,('Vic Oct 2017'!M35-'Vic Oct 2017'!L35)*('Vic Oct 2017'!R35/100)*'Vic Oct 2017'!AI35))</f>
        <v>0</v>
      </c>
      <c r="I41" s="126">
        <f>IF(($C$5*'Vic Oct 2017'!AK35/'Vic Oct 2017'!AI35&gt;'Vic Oct 2017'!M35),($C$5*'Vic Oct 2017'!AK35/'Vic Oct 2017'!AI35-'Vic Oct 2017'!M35)*'Vic Oct 2017'!S35/100*'Vic Oct 2017'!AI35,0)</f>
        <v>0</v>
      </c>
      <c r="J41" s="126">
        <f>IF($C$5*'Vic Oct 2017'!AL35/'Vic Oct 2017'!AJ35&gt;='Vic Oct 2017'!J35,('Vic Oct 2017'!J35*'Vic Oct 2017'!U35/100)*'Vic Oct 2017'!AJ35,($C$5*'Vic Oct 2017'!AL35/'Vic Oct 2017'!AJ35*'Vic Oct 2017'!U35/100)*'Vic Oct 2017'!AJ35)</f>
        <v>494.4</v>
      </c>
      <c r="K41" s="126">
        <f>IF($C$5*'Vic Oct 2017'!AL35/'Vic Oct 2017'!AJ35&lt;'Vic Oct 2017'!J35,0,IF($C$5*'Vic Oct 2017'!AL35/'Vic Oct 2017'!AJ35&lt;='Vic Oct 2017'!K35,($C$5*'Vic Oct 2017'!AL35/'Vic Oct 2017'!AJ35-'Vic Oct 2017'!J35)*('Vic Oct 2017'!V35/100)*'Vic Oct 2017'!AJ35,('Vic Oct 2017'!K35-'Vic Oct 2017'!J35)*('Vic Oct 2017'!V35/100)*'Vic Oct 2017'!AJ35))</f>
        <v>482.39999999999992</v>
      </c>
      <c r="L41" s="126">
        <f>IF($C$5*'Vic Oct 2017'!AL35/'Vic Oct 2017'!AJ35&lt;'Vic Oct 2017'!K35,0,IF($C$5*'Vic Oct 2017'!AL35/'Vic Oct 2017'!AJ35&lt;='Vic Oct 2017'!L35,($C$5*'Vic Oct 2017'!AL35/'Vic Oct 2017'!AJ35-'Vic Oct 2017'!K35)*('Vic Oct 2017'!W35/100)*'Vic Oct 2017'!AJ35,('Vic Oct 2017'!L35-'Vic Oct 2017'!K35)*('Vic Oct 2017'!W35/100)*'Vic Oct 2017'!AJ35))</f>
        <v>5591.88</v>
      </c>
      <c r="M41" s="126">
        <f>IF($C$5*'Vic Oct 2017'!AL35/'Vic Oct 2017'!AJ35&lt;'Vic Oct 2017'!L35,0,IF($C$5*'Vic Oct 2017'!AL35/'Vic Oct 2017'!AJ35&lt;='Vic Oct 2017'!M35,($C$5*'Vic Oct 2017'!AL35/'Vic Oct 2017'!AJ35-'Vic Oct 2017'!L35)*('Vic Oct 2017'!X35/100)*'Vic Oct 2017'!AJ35,('Vic Oct 2017'!M35-'Vic Oct 2017'!L35)*('Vic Oct 2017'!X35/100)*'Vic Oct 2017'!AJ35))</f>
        <v>0</v>
      </c>
      <c r="N41" s="126">
        <f>IF(($C$5*'Vic Oct 2017'!AL35/'Vic Oct 2017'!AJ35&gt;'Vic Oct 2017'!M35),($C$5*'Vic Oct 2017'!AL35/'Vic Oct 2017'!AJ35-'Vic Oct 2017'!M35)*'Vic Oct 2017'!Y35/100*'Vic Oct 2017'!AJ35,0)</f>
        <v>0</v>
      </c>
      <c r="O41" s="129">
        <f t="shared" si="0"/>
        <v>10407.619999999999</v>
      </c>
      <c r="P41" s="130">
        <f>'Vic Oct 2017'!AM35</f>
        <v>0</v>
      </c>
      <c r="Q41" s="130">
        <f>'Vic Oct 2017'!AN35</f>
        <v>0</v>
      </c>
      <c r="R41" s="130">
        <f>'Vic Oct 2017'!AO35</f>
        <v>10</v>
      </c>
      <c r="S41" s="130">
        <f>'Vic Oct 2017'!AP35</f>
        <v>0</v>
      </c>
      <c r="T41" s="129">
        <f>O41</f>
        <v>10407.619999999999</v>
      </c>
      <c r="U41" s="129">
        <f>T41-(T41*R41/100)</f>
        <v>9366.8580000000002</v>
      </c>
      <c r="V41" s="129">
        <f t="shared" si="1"/>
        <v>11448.382</v>
      </c>
      <c r="W41" s="129">
        <f t="shared" si="1"/>
        <v>10303.543800000001</v>
      </c>
      <c r="X41" s="131">
        <f>'Vic Oct 2017'!AW35</f>
        <v>0</v>
      </c>
      <c r="Y41" s="132" t="str">
        <f>'Vic Oct 2017'!AX35</f>
        <v>n</v>
      </c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</row>
    <row r="42" spans="1:140" s="134" customFormat="1" ht="17" customHeight="1">
      <c r="A42" s="237"/>
      <c r="B42" s="125" t="str">
        <f>'Vic Oct 2017'!F36</f>
        <v>Covau</v>
      </c>
      <c r="C42" s="125" t="str">
        <f>'Vic Oct 2017'!G36</f>
        <v>Market offer</v>
      </c>
      <c r="D42" s="126">
        <f>365*'Vic Oct 2017'!H36/100</f>
        <v>321.2</v>
      </c>
      <c r="E42" s="127">
        <f>IF($C$5*'Vic Oct 2017'!AK36/'Vic Oct 2017'!AI36&gt;='Vic Oct 2017'!J36,('Vic Oct 2017'!J36*'Vic Oct 2017'!O36/100)*'Vic Oct 2017'!AI36,($C$5*'Vic Oct 2017'!AK36/'Vic Oct 2017'!AI36*'Vic Oct 2017'!O36/100)*'Vic Oct 2017'!AI36)</f>
        <v>394.20000000000005</v>
      </c>
      <c r="F42" s="128">
        <f>IF($C$5*'Vic Oct 2017'!AK36/'Vic Oct 2017'!AI36&lt;'Vic Oct 2017'!J36,0,IF($C$5*'Vic Oct 2017'!AK36/'Vic Oct 2017'!AI36&lt;='Vic Oct 2017'!K36,($C$5*'Vic Oct 2017'!AK36/'Vic Oct 2017'!AI36-'Vic Oct 2017'!J36)*('Vic Oct 2017'!P36/100)*'Vic Oct 2017'!AI36,('Vic Oct 2017'!K36-'Vic Oct 2017'!J36)*('Vic Oct 2017'!P36/100)*'Vic Oct 2017'!AI36))</f>
        <v>372.6</v>
      </c>
      <c r="G42" s="126">
        <f>IF($C$5*'Vic Oct 2017'!AK36/'Vic Oct 2017'!AI36&lt;'Vic Oct 2017'!K36,0,IF($C$5*'Vic Oct 2017'!AK36/'Vic Oct 2017'!AI36&lt;='Vic Oct 2017'!L36,($C$5*'Vic Oct 2017'!AK36/'Vic Oct 2017'!AI36-'Vic Oct 2017'!K36)*('Vic Oct 2017'!Q36/100)*'Vic Oct 2017'!AI36,('Vic Oct 2017'!L36-'Vic Oct 2017'!K36)*('Vic Oct 2017'!Q36/100)*'Vic Oct 2017'!AI36))</f>
        <v>4001.8</v>
      </c>
      <c r="H42" s="127">
        <f>IF($C$5*'Vic Oct 2017'!AK36/'Vic Oct 2017'!AI36&lt;'Vic Oct 2017'!L36,0,IF($C$5*'Vic Oct 2017'!AK36/'Vic Oct 2017'!AI36&lt;='Vic Oct 2017'!M36,($C$5*'Vic Oct 2017'!AK36/'Vic Oct 2017'!AI36-'Vic Oct 2017'!L36)*('Vic Oct 2017'!R36/100)*'Vic Oct 2017'!AI36,('Vic Oct 2017'!M36-'Vic Oct 2017'!L36)*('Vic Oct 2017'!R36/100)*'Vic Oct 2017'!AI36))</f>
        <v>0</v>
      </c>
      <c r="I42" s="126">
        <f>IF(($C$5*'Vic Oct 2017'!AK36/'Vic Oct 2017'!AI36&gt;'Vic Oct 2017'!M36),($C$5*'Vic Oct 2017'!AK36/'Vic Oct 2017'!AI36-'Vic Oct 2017'!M36)*'Vic Oct 2017'!S36/100*'Vic Oct 2017'!AI36,0)</f>
        <v>0</v>
      </c>
      <c r="J42" s="126">
        <f>IF($C$5*'Vic Oct 2017'!AL36/'Vic Oct 2017'!AJ36&gt;='Vic Oct 2017'!J36,('Vic Oct 2017'!J36*'Vic Oct 2017'!U36/100)*'Vic Oct 2017'!AJ36,($C$5*'Vic Oct 2017'!AL36/'Vic Oct 2017'!AJ36*'Vic Oct 2017'!U36/100)*'Vic Oct 2017'!AJ36)</f>
        <v>327.60000000000002</v>
      </c>
      <c r="K42" s="126">
        <f>IF($C$5*'Vic Oct 2017'!AL36/'Vic Oct 2017'!AJ36&lt;'Vic Oct 2017'!J36,0,IF($C$5*'Vic Oct 2017'!AL36/'Vic Oct 2017'!AJ36&lt;='Vic Oct 2017'!K36,($C$5*'Vic Oct 2017'!AL36/'Vic Oct 2017'!AJ36-'Vic Oct 2017'!J36)*('Vic Oct 2017'!V36/100)*'Vic Oct 2017'!AJ36,('Vic Oct 2017'!K36-'Vic Oct 2017'!J36)*('Vic Oct 2017'!V36/100)*'Vic Oct 2017'!AJ36))</f>
        <v>313.2</v>
      </c>
      <c r="L42" s="126">
        <f>IF($C$5*'Vic Oct 2017'!AL36/'Vic Oct 2017'!AJ36&lt;'Vic Oct 2017'!K36,0,IF($C$5*'Vic Oct 2017'!AL36/'Vic Oct 2017'!AJ36&lt;='Vic Oct 2017'!L36,($C$5*'Vic Oct 2017'!AL36/'Vic Oct 2017'!AJ36-'Vic Oct 2017'!K36)*('Vic Oct 2017'!W36/100)*'Vic Oct 2017'!AJ36,('Vic Oct 2017'!L36-'Vic Oct 2017'!K36)*('Vic Oct 2017'!W36/100)*'Vic Oct 2017'!AJ36))</f>
        <v>3509.599999999999</v>
      </c>
      <c r="M42" s="126">
        <f>IF($C$5*'Vic Oct 2017'!AL36/'Vic Oct 2017'!AJ36&lt;'Vic Oct 2017'!L36,0,IF($C$5*'Vic Oct 2017'!AL36/'Vic Oct 2017'!AJ36&lt;='Vic Oct 2017'!M36,($C$5*'Vic Oct 2017'!AL36/'Vic Oct 2017'!AJ36-'Vic Oct 2017'!L36)*('Vic Oct 2017'!X36/100)*'Vic Oct 2017'!AJ36,('Vic Oct 2017'!M36-'Vic Oct 2017'!L36)*('Vic Oct 2017'!X36/100)*'Vic Oct 2017'!AJ36))</f>
        <v>0</v>
      </c>
      <c r="N42" s="126">
        <f>IF(($C$5*'Vic Oct 2017'!AL36/'Vic Oct 2017'!AJ36&gt;'Vic Oct 2017'!M36),($C$5*'Vic Oct 2017'!AL36/'Vic Oct 2017'!AJ36-'Vic Oct 2017'!M36)*'Vic Oct 2017'!Y36/100*'Vic Oct 2017'!AJ36,0)</f>
        <v>0</v>
      </c>
      <c r="O42" s="129">
        <f t="shared" si="0"/>
        <v>9240.1999999999989</v>
      </c>
      <c r="P42" s="130">
        <f>'Vic Oct 2017'!AM36</f>
        <v>0</v>
      </c>
      <c r="Q42" s="130">
        <f>'Vic Oct 2017'!AN36</f>
        <v>0</v>
      </c>
      <c r="R42" s="130">
        <f>'Vic Oct 2017'!AO36</f>
        <v>0</v>
      </c>
      <c r="S42" s="130">
        <f>'Vic Oct 2017'!AP36</f>
        <v>20</v>
      </c>
      <c r="T42" s="129">
        <f>O42</f>
        <v>9240.1999999999989</v>
      </c>
      <c r="U42" s="129">
        <f>(T42-(T42-D42)*S42/100)</f>
        <v>7456.4</v>
      </c>
      <c r="V42" s="129">
        <f t="shared" si="1"/>
        <v>10164.219999999999</v>
      </c>
      <c r="W42" s="129">
        <f t="shared" si="1"/>
        <v>8202.0400000000009</v>
      </c>
      <c r="X42" s="131">
        <f>'Vic Oct 2017'!AW36</f>
        <v>12</v>
      </c>
      <c r="Y42" s="132" t="str">
        <f>'Vic Oct 2017'!AX36</f>
        <v>y</v>
      </c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</row>
    <row r="43" spans="1:140" s="134" customFormat="1" ht="17" customHeight="1">
      <c r="A43" s="237"/>
      <c r="B43" s="125" t="str">
        <f>'Vic Oct 2017'!F37</f>
        <v>EnergyAustralia</v>
      </c>
      <c r="C43" s="125" t="str">
        <f>'Vic Oct 2017'!G37</f>
        <v>Everyday Saver Business</v>
      </c>
      <c r="D43" s="126">
        <f>365*'Vic Oct 2017'!H37/100</f>
        <v>385.80500000000001</v>
      </c>
      <c r="E43" s="127">
        <f>IF($C$5*'Vic Oct 2017'!AK37/'Vic Oct 2017'!AI37&gt;='Vic Oct 2017'!J37,('Vic Oct 2017'!J37*'Vic Oct 2017'!O37/100)*'Vic Oct 2017'!AI37,($C$5*'Vic Oct 2017'!AK37/'Vic Oct 2017'!AI37*'Vic Oct 2017'!O37/100)*'Vic Oct 2017'!AI37)</f>
        <v>234</v>
      </c>
      <c r="F43" s="128">
        <f>IF($C$5*'Vic Oct 2017'!AK37/'Vic Oct 2017'!AI37&lt;'Vic Oct 2017'!J37,0,IF($C$5*'Vic Oct 2017'!AK37/'Vic Oct 2017'!AI37&lt;='Vic Oct 2017'!K37,($C$5*'Vic Oct 2017'!AK37/'Vic Oct 2017'!AI37-'Vic Oct 2017'!J37)*('Vic Oct 2017'!P37/100)*'Vic Oct 2017'!AI37,('Vic Oct 2017'!K37-'Vic Oct 2017'!J37)*('Vic Oct 2017'!P37/100)*'Vic Oct 2017'!AI37))</f>
        <v>222.00000000000003</v>
      </c>
      <c r="G43" s="126">
        <f>IF($C$5*'Vic Oct 2017'!AK37/'Vic Oct 2017'!AI37&lt;'Vic Oct 2017'!K37,0,IF($C$5*'Vic Oct 2017'!AK37/'Vic Oct 2017'!AI37&lt;='Vic Oct 2017'!L37,($C$5*'Vic Oct 2017'!AK37/'Vic Oct 2017'!AI37-'Vic Oct 2017'!K37)*('Vic Oct 2017'!Q37/100)*'Vic Oct 2017'!AI37,('Vic Oct 2017'!L37-'Vic Oct 2017'!K37)*('Vic Oct 2017'!Q37/100)*'Vic Oct 2017'!AI37))</f>
        <v>2310.9300000000003</v>
      </c>
      <c r="H43" s="127">
        <f>IF($C$5*'Vic Oct 2017'!AK37/'Vic Oct 2017'!AI37&lt;'Vic Oct 2017'!L37,0,IF($C$5*'Vic Oct 2017'!AK37/'Vic Oct 2017'!AI37&lt;='Vic Oct 2017'!M37,($C$5*'Vic Oct 2017'!AK37/'Vic Oct 2017'!AI37-'Vic Oct 2017'!L37)*('Vic Oct 2017'!R37/100)*'Vic Oct 2017'!AI37,('Vic Oct 2017'!M37-'Vic Oct 2017'!L37)*('Vic Oct 2017'!R37/100)*'Vic Oct 2017'!AI37))</f>
        <v>0</v>
      </c>
      <c r="I43" s="126">
        <f>IF(($C$5*'Vic Oct 2017'!AK37/'Vic Oct 2017'!AI37&gt;'Vic Oct 2017'!M37),($C$5*'Vic Oct 2017'!AK37/'Vic Oct 2017'!AI37-'Vic Oct 2017'!M37)*'Vic Oct 2017'!S37/100*'Vic Oct 2017'!AI37,0)</f>
        <v>0</v>
      </c>
      <c r="J43" s="126">
        <f>IF($C$5*'Vic Oct 2017'!AL37/'Vic Oct 2017'!AJ37&gt;='Vic Oct 2017'!J37,('Vic Oct 2017'!J37*'Vic Oct 2017'!U37/100)*'Vic Oct 2017'!AJ37,($C$5*'Vic Oct 2017'!AL37/'Vic Oct 2017'!AJ37*'Vic Oct 2017'!U37/100)*'Vic Oct 2017'!AJ37)</f>
        <v>386.4</v>
      </c>
      <c r="K43" s="126">
        <f>IF($C$5*'Vic Oct 2017'!AL37/'Vic Oct 2017'!AJ37&lt;'Vic Oct 2017'!J37,0,IF($C$5*'Vic Oct 2017'!AL37/'Vic Oct 2017'!AJ37&lt;='Vic Oct 2017'!K37,($C$5*'Vic Oct 2017'!AL37/'Vic Oct 2017'!AJ37-'Vic Oct 2017'!J37)*('Vic Oct 2017'!V37/100)*'Vic Oct 2017'!AJ37,('Vic Oct 2017'!K37-'Vic Oct 2017'!J37)*('Vic Oct 2017'!V37/100)*'Vic Oct 2017'!AJ37))</f>
        <v>374.40000000000003</v>
      </c>
      <c r="L43" s="126">
        <f>IF($C$5*'Vic Oct 2017'!AL37/'Vic Oct 2017'!AJ37&lt;'Vic Oct 2017'!K37,0,IF($C$5*'Vic Oct 2017'!AL37/'Vic Oct 2017'!AJ37&lt;='Vic Oct 2017'!L37,($C$5*'Vic Oct 2017'!AL37/'Vic Oct 2017'!AJ37-'Vic Oct 2017'!K37)*('Vic Oct 2017'!W37/100)*'Vic Oct 2017'!AJ37,('Vic Oct 2017'!L37-'Vic Oct 2017'!K37)*('Vic Oct 2017'!W37/100)*'Vic Oct 2017'!AJ37))</f>
        <v>4165.38</v>
      </c>
      <c r="M43" s="126">
        <f>IF($C$5*'Vic Oct 2017'!AL37/'Vic Oct 2017'!AJ37&lt;'Vic Oct 2017'!L37,0,IF($C$5*'Vic Oct 2017'!AL37/'Vic Oct 2017'!AJ37&lt;='Vic Oct 2017'!M37,($C$5*'Vic Oct 2017'!AL37/'Vic Oct 2017'!AJ37-'Vic Oct 2017'!L37)*('Vic Oct 2017'!X37/100)*'Vic Oct 2017'!AJ37,('Vic Oct 2017'!M37-'Vic Oct 2017'!L37)*('Vic Oct 2017'!X37/100)*'Vic Oct 2017'!AJ37))</f>
        <v>0</v>
      </c>
      <c r="N43" s="126">
        <f>IF(($C$5*'Vic Oct 2017'!AL37/'Vic Oct 2017'!AJ37&gt;'Vic Oct 2017'!M37),($C$5*'Vic Oct 2017'!AL37/'Vic Oct 2017'!AJ37-'Vic Oct 2017'!M37)*'Vic Oct 2017'!Y37/100*'Vic Oct 2017'!AJ37,0)</f>
        <v>0</v>
      </c>
      <c r="O43" s="129">
        <f t="shared" si="0"/>
        <v>8078.9150000000009</v>
      </c>
      <c r="P43" s="130">
        <f>'Vic Oct 2017'!AM37</f>
        <v>0</v>
      </c>
      <c r="Q43" s="130">
        <f>'Vic Oct 2017'!AN37</f>
        <v>20</v>
      </c>
      <c r="R43" s="130">
        <f>'Vic Oct 2017'!AO37</f>
        <v>0</v>
      </c>
      <c r="S43" s="130">
        <f>'Vic Oct 2017'!AP37</f>
        <v>0</v>
      </c>
      <c r="T43" s="129">
        <f>(O43-(O43-D43)*Q43/100)</f>
        <v>6540.2930000000006</v>
      </c>
      <c r="U43" s="129">
        <f t="shared" ref="U43:U48" si="18">T43</f>
        <v>6540.2930000000006</v>
      </c>
      <c r="V43" s="129">
        <f t="shared" si="1"/>
        <v>7194.3223000000016</v>
      </c>
      <c r="W43" s="129">
        <f t="shared" si="1"/>
        <v>7194.3223000000016</v>
      </c>
      <c r="X43" s="131">
        <f>'Vic Oct 2017'!AW37</f>
        <v>24</v>
      </c>
      <c r="Y43" s="132" t="str">
        <f>'Vic Oct 2017'!AX37</f>
        <v>y</v>
      </c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22"/>
      <c r="BZ43" s="122"/>
      <c r="CA43" s="122"/>
      <c r="CB43" s="122"/>
      <c r="CC43" s="122"/>
      <c r="CD43" s="122"/>
      <c r="CE43" s="122"/>
      <c r="CF43" s="122"/>
      <c r="CG43" s="122"/>
      <c r="CH43" s="122"/>
      <c r="CI43" s="133"/>
      <c r="CJ43" s="133"/>
      <c r="CK43" s="133"/>
      <c r="CL43" s="133"/>
      <c r="CM43" s="133"/>
      <c r="CN43" s="133"/>
      <c r="CO43" s="133"/>
      <c r="CP43" s="133"/>
      <c r="CQ43" s="133"/>
      <c r="CR43" s="133"/>
      <c r="CS43" s="133"/>
      <c r="CT43" s="133"/>
      <c r="CU43" s="133"/>
      <c r="CV43" s="133"/>
      <c r="CW43" s="133"/>
      <c r="CX43" s="133"/>
      <c r="CY43" s="133"/>
      <c r="CZ43" s="133"/>
      <c r="DA43" s="133"/>
      <c r="DB43" s="133"/>
      <c r="DC43" s="133"/>
      <c r="DD43" s="133"/>
      <c r="DE43" s="133"/>
      <c r="DF43" s="133"/>
      <c r="DG43" s="133"/>
      <c r="DH43" s="133"/>
      <c r="DI43" s="133"/>
      <c r="DJ43" s="133"/>
      <c r="DK43" s="133"/>
      <c r="DL43" s="133"/>
      <c r="DM43" s="133"/>
      <c r="DN43" s="133"/>
      <c r="DO43" s="133"/>
      <c r="DP43" s="133"/>
      <c r="DQ43" s="133"/>
      <c r="DR43" s="133"/>
      <c r="DS43" s="133"/>
      <c r="DT43" s="133"/>
      <c r="DU43" s="133"/>
      <c r="DV43" s="133"/>
      <c r="DW43" s="133"/>
      <c r="DX43" s="133"/>
      <c r="DY43" s="133"/>
      <c r="DZ43" s="133"/>
      <c r="EA43" s="133"/>
      <c r="EB43" s="133"/>
      <c r="EC43" s="133"/>
      <c r="ED43" s="133"/>
      <c r="EE43" s="133"/>
      <c r="EF43" s="133"/>
      <c r="EG43" s="133"/>
      <c r="EH43" s="133"/>
      <c r="EI43" s="133"/>
      <c r="EJ43" s="133"/>
    </row>
    <row r="44" spans="1:140" s="134" customFormat="1" ht="17" customHeight="1">
      <c r="A44" s="237"/>
      <c r="B44" s="125" t="str">
        <f>'Vic Oct 2017'!F38</f>
        <v>Lumo Energy</v>
      </c>
      <c r="C44" s="125" t="str">
        <f>'Vic Oct 2017'!G38</f>
        <v>Business Premium</v>
      </c>
      <c r="D44" s="126">
        <f>365*'Vic Oct 2017'!H38/100</f>
        <v>288.78800000000001</v>
      </c>
      <c r="E44" s="127">
        <f>IF($C$5*'Vic Oct 2017'!AK38/'Vic Oct 2017'!AI38&gt;='Vic Oct 2017'!J38,('Vic Oct 2017'!J38*'Vic Oct 2017'!O38/100)*'Vic Oct 2017'!AI38,($C$5*'Vic Oct 2017'!AK38/'Vic Oct 2017'!AI38*'Vic Oct 2017'!O38/100)*'Vic Oct 2017'!AI38)</f>
        <v>162.17277999999999</v>
      </c>
      <c r="F44" s="128">
        <f>IF($C$5*'Vic Oct 2017'!AK38/'Vic Oct 2017'!AI38&lt;'Vic Oct 2017'!J38,0,IF($C$5*'Vic Oct 2017'!AK38/'Vic Oct 2017'!AI38&lt;='Vic Oct 2017'!K38,($C$5*'Vic Oct 2017'!AK38/'Vic Oct 2017'!AI38-'Vic Oct 2017'!J38)*('Vic Oct 2017'!P38/100)*'Vic Oct 2017'!AI38,('Vic Oct 2017'!K38-'Vic Oct 2017'!J38)*('Vic Oct 2017'!P38/100)*'Vic Oct 2017'!AI38))</f>
        <v>156.57641999999998</v>
      </c>
      <c r="G44" s="126">
        <f>IF($C$5*'Vic Oct 2017'!AK38/'Vic Oct 2017'!AI38&lt;'Vic Oct 2017'!K38,0,IF($C$5*'Vic Oct 2017'!AK38/'Vic Oct 2017'!AI38&lt;='Vic Oct 2017'!L38,($C$5*'Vic Oct 2017'!AK38/'Vic Oct 2017'!AI38-'Vic Oct 2017'!K38)*('Vic Oct 2017'!Q38/100)*'Vic Oct 2017'!AI38,('Vic Oct 2017'!L38-'Vic Oct 2017'!K38)*('Vic Oct 2017'!Q38/100)*'Vic Oct 2017'!AI38))</f>
        <v>1682.1987599999998</v>
      </c>
      <c r="H44" s="127">
        <f>IF($C$5*'Vic Oct 2017'!AK38/'Vic Oct 2017'!AI38&lt;'Vic Oct 2017'!L38,0,IF($C$5*'Vic Oct 2017'!AK38/'Vic Oct 2017'!AI38&lt;='Vic Oct 2017'!M38,($C$5*'Vic Oct 2017'!AK38/'Vic Oct 2017'!AI38-'Vic Oct 2017'!L38)*('Vic Oct 2017'!R38/100)*'Vic Oct 2017'!AI38,('Vic Oct 2017'!M38-'Vic Oct 2017'!L38)*('Vic Oct 2017'!R38/100)*'Vic Oct 2017'!AI38))</f>
        <v>0</v>
      </c>
      <c r="I44" s="126">
        <f>IF(($C$5*'Vic Oct 2017'!AK38/'Vic Oct 2017'!AI38&gt;'Vic Oct 2017'!M38),($C$5*'Vic Oct 2017'!AK38/'Vic Oct 2017'!AI38-'Vic Oct 2017'!M38)*'Vic Oct 2017'!S38/100*'Vic Oct 2017'!AI38,0)</f>
        <v>0</v>
      </c>
      <c r="J44" s="126">
        <f>IF($C$5*'Vic Oct 2017'!AL38/'Vic Oct 2017'!AJ38&gt;='Vic Oct 2017'!J38,('Vic Oct 2017'!J38*'Vic Oct 2017'!U38/100)*'Vic Oct 2017'!AJ38,($C$5*'Vic Oct 2017'!AL38/'Vic Oct 2017'!AJ38*'Vic Oct 2017'!U38/100)*'Vic Oct 2017'!AJ38)</f>
        <v>283.71111999999999</v>
      </c>
      <c r="K44" s="126">
        <f>IF($C$5*'Vic Oct 2017'!AL38/'Vic Oct 2017'!AJ38&lt;'Vic Oct 2017'!J38,0,IF($C$5*'Vic Oct 2017'!AL38/'Vic Oct 2017'!AJ38&lt;='Vic Oct 2017'!K38,($C$5*'Vic Oct 2017'!AL38/'Vic Oct 2017'!AJ38-'Vic Oct 2017'!J38)*('Vic Oct 2017'!V38/100)*'Vic Oct 2017'!AJ38,('Vic Oct 2017'!K38-'Vic Oct 2017'!J38)*('Vic Oct 2017'!V38/100)*'Vic Oct 2017'!AJ38))</f>
        <v>280.54795999999999</v>
      </c>
      <c r="L44" s="126">
        <f>IF($C$5*'Vic Oct 2017'!AL38/'Vic Oct 2017'!AJ38&lt;'Vic Oct 2017'!K38,0,IF($C$5*'Vic Oct 2017'!AL38/'Vic Oct 2017'!AJ38&lt;='Vic Oct 2017'!L38,($C$5*'Vic Oct 2017'!AL38/'Vic Oct 2017'!AJ38-'Vic Oct 2017'!K38)*('Vic Oct 2017'!W38/100)*'Vic Oct 2017'!AJ38,('Vic Oct 2017'!L38-'Vic Oct 2017'!K38)*('Vic Oct 2017'!W38/100)*'Vic Oct 2017'!AJ38))</f>
        <v>3153.7668800000006</v>
      </c>
      <c r="M44" s="126">
        <f>IF($C$5*'Vic Oct 2017'!AL38/'Vic Oct 2017'!AJ38&lt;'Vic Oct 2017'!L38,0,IF($C$5*'Vic Oct 2017'!AL38/'Vic Oct 2017'!AJ38&lt;='Vic Oct 2017'!M38,($C$5*'Vic Oct 2017'!AL38/'Vic Oct 2017'!AJ38-'Vic Oct 2017'!L38)*('Vic Oct 2017'!X38/100)*'Vic Oct 2017'!AJ38,('Vic Oct 2017'!M38-'Vic Oct 2017'!L38)*('Vic Oct 2017'!X38/100)*'Vic Oct 2017'!AJ38))</f>
        <v>0</v>
      </c>
      <c r="N44" s="126">
        <f>IF(($C$5*'Vic Oct 2017'!AL38/'Vic Oct 2017'!AJ38&gt;'Vic Oct 2017'!M38),($C$5*'Vic Oct 2017'!AL38/'Vic Oct 2017'!AJ38-'Vic Oct 2017'!M38)*'Vic Oct 2017'!Y38/100*'Vic Oct 2017'!AJ38,0)</f>
        <v>0</v>
      </c>
      <c r="O44" s="129">
        <f>SUM(D44:N44)</f>
        <v>6007.7619200000008</v>
      </c>
      <c r="P44" s="130">
        <f>'Vic Oct 2017'!AM38</f>
        <v>0</v>
      </c>
      <c r="Q44" s="130">
        <f>'Vic Oct 2017'!AN38</f>
        <v>0</v>
      </c>
      <c r="R44" s="130">
        <f>'Vic Oct 2017'!AO38</f>
        <v>0</v>
      </c>
      <c r="S44" s="130">
        <f>'Vic Oct 2017'!AP38</f>
        <v>0</v>
      </c>
      <c r="T44" s="129">
        <f>O44</f>
        <v>6007.7619200000008</v>
      </c>
      <c r="U44" s="129">
        <f t="shared" si="18"/>
        <v>6007.7619200000008</v>
      </c>
      <c r="V44" s="129">
        <f t="shared" si="1"/>
        <v>6608.5381120000011</v>
      </c>
      <c r="W44" s="129">
        <f t="shared" si="1"/>
        <v>6608.5381120000011</v>
      </c>
      <c r="X44" s="131">
        <f>'Vic Oct 2017'!AW38</f>
        <v>36</v>
      </c>
      <c r="Y44" s="132" t="str">
        <f>'Vic Oct 2017'!AX38</f>
        <v>n</v>
      </c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  <c r="BX44" s="122"/>
      <c r="BY44" s="122"/>
      <c r="BZ44" s="122"/>
      <c r="CA44" s="122"/>
      <c r="CB44" s="122"/>
      <c r="CC44" s="122"/>
      <c r="CD44" s="122"/>
      <c r="CE44" s="122"/>
      <c r="CF44" s="122"/>
      <c r="CG44" s="122"/>
      <c r="CH44" s="122"/>
      <c r="CI44" s="133"/>
      <c r="CJ44" s="133"/>
      <c r="CK44" s="133"/>
      <c r="CL44" s="133"/>
      <c r="CM44" s="133"/>
      <c r="CN44" s="133"/>
      <c r="CO44" s="133"/>
      <c r="CP44" s="133"/>
      <c r="CQ44" s="133"/>
      <c r="CR44" s="133"/>
      <c r="CS44" s="133"/>
      <c r="CT44" s="133"/>
      <c r="CU44" s="133"/>
      <c r="CV44" s="133"/>
      <c r="CW44" s="133"/>
      <c r="CX44" s="133"/>
      <c r="CY44" s="133"/>
      <c r="CZ44" s="133"/>
      <c r="DA44" s="133"/>
      <c r="DB44" s="133"/>
      <c r="DC44" s="133"/>
      <c r="DD44" s="133"/>
      <c r="DE44" s="133"/>
      <c r="DF44" s="133"/>
      <c r="DG44" s="133"/>
      <c r="DH44" s="133"/>
      <c r="DI44" s="133"/>
      <c r="DJ44" s="133"/>
      <c r="DK44" s="133"/>
      <c r="DL44" s="133"/>
      <c r="DM44" s="133"/>
      <c r="DN44" s="133"/>
      <c r="DO44" s="133"/>
      <c r="DP44" s="133"/>
      <c r="DQ44" s="133"/>
      <c r="DR44" s="133"/>
      <c r="DS44" s="133"/>
      <c r="DT44" s="133"/>
      <c r="DU44" s="133"/>
      <c r="DV44" s="133"/>
      <c r="DW44" s="133"/>
      <c r="DX44" s="133"/>
      <c r="DY44" s="133"/>
      <c r="DZ44" s="133"/>
      <c r="EA44" s="133"/>
      <c r="EB44" s="133"/>
      <c r="EC44" s="133"/>
      <c r="ED44" s="133"/>
      <c r="EE44" s="133"/>
      <c r="EF44" s="133"/>
      <c r="EG44" s="133"/>
      <c r="EH44" s="133"/>
      <c r="EI44" s="133"/>
      <c r="EJ44" s="133"/>
    </row>
    <row r="45" spans="1:140" s="134" customFormat="1" ht="17" customHeight="1">
      <c r="A45" s="237"/>
      <c r="B45" s="125" t="str">
        <f>'Vic Oct 2017'!F39</f>
        <v>Momentum Energy</v>
      </c>
      <c r="C45" s="125" t="str">
        <f>'Vic Oct 2017'!G39</f>
        <v>Market offer</v>
      </c>
      <c r="D45" s="126">
        <f>365*'Vic Oct 2017'!H39/100</f>
        <v>332.07700000000006</v>
      </c>
      <c r="E45" s="127">
        <f>IF($C$5*'Vic Oct 2017'!AK39/'Vic Oct 2017'!AI39&gt;='Vic Oct 2017'!J39,('Vic Oct 2017'!J39*'Vic Oct 2017'!O39/100)*'Vic Oct 2017'!AI39,($C$5*'Vic Oct 2017'!AK39/'Vic Oct 2017'!AI39*'Vic Oct 2017'!O39/100)*'Vic Oct 2017'!AI39)</f>
        <v>172.2</v>
      </c>
      <c r="F45" s="128">
        <f>IF($C$5*'Vic Oct 2017'!AK39/'Vic Oct 2017'!AI39&lt;'Vic Oct 2017'!J39,0,IF($C$5*'Vic Oct 2017'!AK39/'Vic Oct 2017'!AI39&lt;='Vic Oct 2017'!K39,($C$5*'Vic Oct 2017'!AK39/'Vic Oct 2017'!AI39-'Vic Oct 2017'!J39)*('Vic Oct 2017'!P39/100)*'Vic Oct 2017'!AI39,('Vic Oct 2017'!K39-'Vic Oct 2017'!J39)*('Vic Oct 2017'!P39/100)*'Vic Oct 2017'!AI39))</f>
        <v>167.16</v>
      </c>
      <c r="G45" s="126">
        <f>IF($C$5*'Vic Oct 2017'!AK39/'Vic Oct 2017'!AI39&lt;'Vic Oct 2017'!K39,0,IF($C$5*'Vic Oct 2017'!AK39/'Vic Oct 2017'!AI39&lt;='Vic Oct 2017'!L39,($C$5*'Vic Oct 2017'!AK39/'Vic Oct 2017'!AI39-'Vic Oct 2017'!K39)*('Vic Oct 2017'!Q39/100)*'Vic Oct 2017'!AI39,('Vic Oct 2017'!L39-'Vic Oct 2017'!K39)*('Vic Oct 2017'!Q39/100)*'Vic Oct 2017'!AI39))</f>
        <v>1847.3174999999999</v>
      </c>
      <c r="H45" s="127">
        <f>IF($C$5*'Vic Oct 2017'!AK39/'Vic Oct 2017'!AI39&lt;'Vic Oct 2017'!L39,0,IF($C$5*'Vic Oct 2017'!AK39/'Vic Oct 2017'!AI39&lt;='Vic Oct 2017'!M39,($C$5*'Vic Oct 2017'!AK39/'Vic Oct 2017'!AI39-'Vic Oct 2017'!L39)*('Vic Oct 2017'!R39/100)*'Vic Oct 2017'!AI39,('Vic Oct 2017'!M39-'Vic Oct 2017'!L39)*('Vic Oct 2017'!R39/100)*'Vic Oct 2017'!AI39))</f>
        <v>0</v>
      </c>
      <c r="I45" s="126">
        <f>IF(($C$5*'Vic Oct 2017'!AK39/'Vic Oct 2017'!AI39&gt;'Vic Oct 2017'!M39),($C$5*'Vic Oct 2017'!AK39/'Vic Oct 2017'!AI39-'Vic Oct 2017'!M39)*'Vic Oct 2017'!S39/100*'Vic Oct 2017'!AI39,0)</f>
        <v>0</v>
      </c>
      <c r="J45" s="126">
        <f>IF($C$5*'Vic Oct 2017'!AL39/'Vic Oct 2017'!AJ39&gt;='Vic Oct 2017'!J39,('Vic Oct 2017'!J39*'Vic Oct 2017'!U39/100)*'Vic Oct 2017'!AJ39,($C$5*'Vic Oct 2017'!AL39/'Vic Oct 2017'!AJ39*'Vic Oct 2017'!U39/100)*'Vic Oct 2017'!AJ39)</f>
        <v>290.88</v>
      </c>
      <c r="K45" s="126">
        <f>IF($C$5*'Vic Oct 2017'!AL39/'Vic Oct 2017'!AJ39&lt;'Vic Oct 2017'!J39,0,IF($C$5*'Vic Oct 2017'!AL39/'Vic Oct 2017'!AJ39&lt;='Vic Oct 2017'!K39,($C$5*'Vic Oct 2017'!AL39/'Vic Oct 2017'!AJ39-'Vic Oct 2017'!J39)*('Vic Oct 2017'!V39/100)*'Vic Oct 2017'!AJ39,('Vic Oct 2017'!K39-'Vic Oct 2017'!J39)*('Vic Oct 2017'!V39/100)*'Vic Oct 2017'!AJ39))</f>
        <v>286.8</v>
      </c>
      <c r="L45" s="126">
        <f>IF($C$5*'Vic Oct 2017'!AL39/'Vic Oct 2017'!AJ39&lt;'Vic Oct 2017'!K39,0,IF($C$5*'Vic Oct 2017'!AL39/'Vic Oct 2017'!AJ39&lt;='Vic Oct 2017'!L39,($C$5*'Vic Oct 2017'!AL39/'Vic Oct 2017'!AJ39-'Vic Oct 2017'!K39)*('Vic Oct 2017'!W39/100)*'Vic Oct 2017'!AJ39,('Vic Oct 2017'!L39-'Vic Oct 2017'!K39)*('Vic Oct 2017'!W39/100)*'Vic Oct 2017'!AJ39))</f>
        <v>3289.509</v>
      </c>
      <c r="M45" s="126">
        <f>IF($C$5*'Vic Oct 2017'!AL39/'Vic Oct 2017'!AJ39&lt;'Vic Oct 2017'!L39,0,IF($C$5*'Vic Oct 2017'!AL39/'Vic Oct 2017'!AJ39&lt;='Vic Oct 2017'!M39,($C$5*'Vic Oct 2017'!AL39/'Vic Oct 2017'!AJ39-'Vic Oct 2017'!L39)*('Vic Oct 2017'!X39/100)*'Vic Oct 2017'!AJ39,('Vic Oct 2017'!M39-'Vic Oct 2017'!L39)*('Vic Oct 2017'!X39/100)*'Vic Oct 2017'!AJ39))</f>
        <v>0</v>
      </c>
      <c r="N45" s="126">
        <f>IF(($C$5*'Vic Oct 2017'!AL39/'Vic Oct 2017'!AJ39&gt;'Vic Oct 2017'!M39),($C$5*'Vic Oct 2017'!AL39/'Vic Oct 2017'!AJ39-'Vic Oct 2017'!M39)*'Vic Oct 2017'!Y39/100*'Vic Oct 2017'!AJ39,0)</f>
        <v>0</v>
      </c>
      <c r="O45" s="129">
        <f t="shared" si="0"/>
        <v>6385.9435000000003</v>
      </c>
      <c r="P45" s="130">
        <f>'Vic Oct 2017'!AM39</f>
        <v>0</v>
      </c>
      <c r="Q45" s="130">
        <f>'Vic Oct 2017'!AN39</f>
        <v>0</v>
      </c>
      <c r="R45" s="130">
        <f>'Vic Oct 2017'!AO39</f>
        <v>0</v>
      </c>
      <c r="S45" s="130">
        <f>'Vic Oct 2017'!AP39</f>
        <v>0</v>
      </c>
      <c r="T45" s="129">
        <f>O45</f>
        <v>6385.9435000000003</v>
      </c>
      <c r="U45" s="129">
        <f t="shared" si="18"/>
        <v>6385.9435000000003</v>
      </c>
      <c r="V45" s="129">
        <f t="shared" si="1"/>
        <v>7024.5378500000006</v>
      </c>
      <c r="W45" s="129">
        <f t="shared" si="1"/>
        <v>7024.5378500000006</v>
      </c>
      <c r="X45" s="131">
        <f>'Vic Oct 2017'!AW39</f>
        <v>0</v>
      </c>
      <c r="Y45" s="132" t="str">
        <f>'Vic Oct 2017'!AX39</f>
        <v>n</v>
      </c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22"/>
      <c r="BZ45" s="122"/>
      <c r="CA45" s="122"/>
      <c r="CB45" s="122"/>
      <c r="CC45" s="122"/>
      <c r="CD45" s="122"/>
      <c r="CE45" s="122"/>
      <c r="CF45" s="122"/>
      <c r="CG45" s="122"/>
      <c r="CH45" s="122"/>
      <c r="CI45" s="133"/>
      <c r="CJ45" s="133"/>
      <c r="CK45" s="133"/>
      <c r="CL45" s="133"/>
      <c r="CM45" s="133"/>
      <c r="CN45" s="133"/>
      <c r="CO45" s="133"/>
      <c r="CP45" s="133"/>
      <c r="CQ45" s="133"/>
      <c r="CR45" s="133"/>
      <c r="CS45" s="133"/>
      <c r="CT45" s="133"/>
      <c r="CU45" s="133"/>
      <c r="CV45" s="133"/>
      <c r="CW45" s="133"/>
      <c r="CX45" s="133"/>
      <c r="CY45" s="133"/>
      <c r="CZ45" s="133"/>
      <c r="DA45" s="133"/>
      <c r="DB45" s="133"/>
      <c r="DC45" s="133"/>
      <c r="DD45" s="133"/>
      <c r="DE45" s="133"/>
      <c r="DF45" s="133"/>
      <c r="DG45" s="133"/>
      <c r="DH45" s="133"/>
      <c r="DI45" s="133"/>
      <c r="DJ45" s="133"/>
      <c r="DK45" s="133"/>
      <c r="DL45" s="133"/>
      <c r="DM45" s="133"/>
      <c r="DN45" s="133"/>
      <c r="DO45" s="133"/>
      <c r="DP45" s="133"/>
      <c r="DQ45" s="133"/>
      <c r="DR45" s="133"/>
      <c r="DS45" s="133"/>
      <c r="DT45" s="133"/>
      <c r="DU45" s="133"/>
      <c r="DV45" s="133"/>
      <c r="DW45" s="133"/>
      <c r="DX45" s="133"/>
      <c r="DY45" s="133"/>
      <c r="DZ45" s="133"/>
      <c r="EA45" s="133"/>
      <c r="EB45" s="133"/>
      <c r="EC45" s="133"/>
      <c r="ED45" s="133"/>
      <c r="EE45" s="133"/>
      <c r="EF45" s="133"/>
      <c r="EG45" s="133"/>
      <c r="EH45" s="133"/>
      <c r="EI45" s="133"/>
      <c r="EJ45" s="133"/>
    </row>
    <row r="46" spans="1:140" s="125" customFormat="1" ht="17" customHeight="1">
      <c r="A46" s="237"/>
      <c r="B46" s="125" t="str">
        <f>'Vic Oct 2017'!F40</f>
        <v>Origin Energy</v>
      </c>
      <c r="C46" s="125" t="str">
        <f>'Vic Oct 2017'!G40</f>
        <v>Business Saver</v>
      </c>
      <c r="D46" s="126">
        <f>365*'Vic Oct 2017'!H40/100</f>
        <v>346.20249999999999</v>
      </c>
      <c r="E46" s="127">
        <f>IF($C$5*'Vic Oct 2017'!AK40/'Vic Oct 2017'!AI40&gt;='Vic Oct 2017'!J40,('Vic Oct 2017'!J40*'Vic Oct 2017'!O40/100)*'Vic Oct 2017'!AI40,($C$5*'Vic Oct 2017'!AK40/'Vic Oct 2017'!AI40*'Vic Oct 2017'!O40/100)*'Vic Oct 2017'!AI40)</f>
        <v>2763.0570000000002</v>
      </c>
      <c r="F46" s="128">
        <f>IF($C$5*'Vic Oct 2017'!AK40/'Vic Oct 2017'!AI40&lt;'Vic Oct 2017'!J40,0,IF($C$5*'Vic Oct 2017'!AK40/'Vic Oct 2017'!AI40&lt;='Vic Oct 2017'!K40,($C$5*'Vic Oct 2017'!AK40/'Vic Oct 2017'!AI40-'Vic Oct 2017'!J40)*('Vic Oct 2017'!P40/100)*'Vic Oct 2017'!AI40,('Vic Oct 2017'!K40-'Vic Oct 2017'!J40)*('Vic Oct 2017'!P40/100)*'Vic Oct 2017'!AI40))</f>
        <v>0</v>
      </c>
      <c r="G46" s="126">
        <f>IF($C$5*'Vic Oct 2017'!AK40/'Vic Oct 2017'!AI40&lt;'Vic Oct 2017'!K40,0,IF($C$5*'Vic Oct 2017'!AK40/'Vic Oct 2017'!AI40&lt;='Vic Oct 2017'!L40,($C$5*'Vic Oct 2017'!AK40/'Vic Oct 2017'!AI40-'Vic Oct 2017'!K40)*('Vic Oct 2017'!Q40/100)*'Vic Oct 2017'!AI40,('Vic Oct 2017'!L40-'Vic Oct 2017'!K40)*('Vic Oct 2017'!Q40/100)*'Vic Oct 2017'!AI40))</f>
        <v>0</v>
      </c>
      <c r="H46" s="127">
        <f>IF($C$5*'Vic Oct 2017'!AK40/'Vic Oct 2017'!AI40&lt;'Vic Oct 2017'!L40,0,IF($C$5*'Vic Oct 2017'!AK40/'Vic Oct 2017'!AI40&lt;='Vic Oct 2017'!M40,($C$5*'Vic Oct 2017'!AK40/'Vic Oct 2017'!AI40-'Vic Oct 2017'!L40)*('Vic Oct 2017'!R40/100)*'Vic Oct 2017'!AI40,('Vic Oct 2017'!M40-'Vic Oct 2017'!L40)*('Vic Oct 2017'!R40/100)*'Vic Oct 2017'!AI40))</f>
        <v>0</v>
      </c>
      <c r="I46" s="126">
        <f>IF(($C$5*'Vic Oct 2017'!AK40/'Vic Oct 2017'!AI40&gt;'Vic Oct 2017'!M40),($C$5*'Vic Oct 2017'!AK40/'Vic Oct 2017'!AI40-'Vic Oct 2017'!M40)*'Vic Oct 2017'!S40/100*'Vic Oct 2017'!AI40,0)</f>
        <v>0</v>
      </c>
      <c r="J46" s="126">
        <f>IF($C$5*'Vic Oct 2017'!AL40/'Vic Oct 2017'!AJ40&gt;='Vic Oct 2017'!J40,('Vic Oct 2017'!J40*'Vic Oct 2017'!U40/100)*'Vic Oct 2017'!AJ40,($C$5*'Vic Oct 2017'!AL40/'Vic Oct 2017'!AJ40*'Vic Oct 2017'!U40/100)*'Vic Oct 2017'!AJ40)</f>
        <v>4946.1720000000005</v>
      </c>
      <c r="K46" s="126">
        <f>IF($C$5*'Vic Oct 2017'!AL40/'Vic Oct 2017'!AJ40&lt;'Vic Oct 2017'!J40,0,IF($C$5*'Vic Oct 2017'!AL40/'Vic Oct 2017'!AJ40&lt;='Vic Oct 2017'!K40,($C$5*'Vic Oct 2017'!AL40/'Vic Oct 2017'!AJ40-'Vic Oct 2017'!J40)*('Vic Oct 2017'!V40/100)*'Vic Oct 2017'!AJ40,('Vic Oct 2017'!K40-'Vic Oct 2017'!J40)*('Vic Oct 2017'!V40/100)*'Vic Oct 2017'!AJ40))</f>
        <v>0</v>
      </c>
      <c r="L46" s="126">
        <f>IF($C$5*'Vic Oct 2017'!AL40/'Vic Oct 2017'!AJ40&lt;'Vic Oct 2017'!K40,0,IF($C$5*'Vic Oct 2017'!AL40/'Vic Oct 2017'!AJ40&lt;='Vic Oct 2017'!L40,($C$5*'Vic Oct 2017'!AL40/'Vic Oct 2017'!AJ40-'Vic Oct 2017'!K40)*('Vic Oct 2017'!W40/100)*'Vic Oct 2017'!AJ40,('Vic Oct 2017'!L40-'Vic Oct 2017'!K40)*('Vic Oct 2017'!W40/100)*'Vic Oct 2017'!AJ40))</f>
        <v>0</v>
      </c>
      <c r="M46" s="126">
        <f>IF($C$5*'Vic Oct 2017'!AL40/'Vic Oct 2017'!AJ40&lt;'Vic Oct 2017'!L40,0,IF($C$5*'Vic Oct 2017'!AL40/'Vic Oct 2017'!AJ40&lt;='Vic Oct 2017'!M40,($C$5*'Vic Oct 2017'!AL40/'Vic Oct 2017'!AJ40-'Vic Oct 2017'!L40)*('Vic Oct 2017'!X40/100)*'Vic Oct 2017'!AJ40,('Vic Oct 2017'!M40-'Vic Oct 2017'!L40)*('Vic Oct 2017'!X40/100)*'Vic Oct 2017'!AJ40))</f>
        <v>0</v>
      </c>
      <c r="N46" s="126">
        <f>IF(($C$5*'Vic Oct 2017'!AL40/'Vic Oct 2017'!AJ40&gt;'Vic Oct 2017'!M40),($C$5*'Vic Oct 2017'!AL40/'Vic Oct 2017'!AJ40-'Vic Oct 2017'!M40)*'Vic Oct 2017'!Y40/100*'Vic Oct 2017'!AJ40,0)</f>
        <v>0</v>
      </c>
      <c r="O46" s="129">
        <f t="shared" si="0"/>
        <v>8055.4315000000006</v>
      </c>
      <c r="P46" s="130">
        <f>'Vic Oct 2017'!AM40</f>
        <v>0</v>
      </c>
      <c r="Q46" s="130">
        <f>'Vic Oct 2017'!AN40</f>
        <v>15</v>
      </c>
      <c r="R46" s="130">
        <f>'Vic Oct 2017'!AO40</f>
        <v>0</v>
      </c>
      <c r="S46" s="130">
        <f>'Vic Oct 2017'!AP40</f>
        <v>0</v>
      </c>
      <c r="T46" s="129">
        <f>(O46-(O46-D46)*Q46/100)</f>
        <v>6899.0471500000003</v>
      </c>
      <c r="U46" s="129">
        <f t="shared" si="18"/>
        <v>6899.0471500000003</v>
      </c>
      <c r="V46" s="129">
        <f t="shared" si="1"/>
        <v>7588.9518650000009</v>
      </c>
      <c r="W46" s="129">
        <f t="shared" si="1"/>
        <v>7588.9518650000009</v>
      </c>
      <c r="X46" s="131">
        <f>'Vic Oct 2017'!AW40</f>
        <v>12</v>
      </c>
      <c r="Y46" s="132" t="str">
        <f>'Vic Oct 2017'!AX40</f>
        <v>y</v>
      </c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22"/>
      <c r="BZ46" s="122"/>
      <c r="CA46" s="122"/>
      <c r="CB46" s="122"/>
      <c r="CC46" s="122"/>
      <c r="CD46" s="122"/>
      <c r="CE46" s="122"/>
      <c r="CF46" s="122"/>
      <c r="CG46" s="122"/>
      <c r="CH46" s="122"/>
      <c r="CI46" s="152"/>
      <c r="CJ46" s="152"/>
      <c r="CK46" s="152"/>
      <c r="CL46" s="152"/>
      <c r="CM46" s="152"/>
      <c r="CN46" s="152"/>
      <c r="CO46" s="152"/>
      <c r="CP46" s="152"/>
      <c r="CQ46" s="152"/>
      <c r="CR46" s="152"/>
      <c r="CS46" s="152"/>
      <c r="CT46" s="152"/>
      <c r="CU46" s="152"/>
      <c r="CV46" s="152"/>
      <c r="CW46" s="152"/>
      <c r="CX46" s="152"/>
      <c r="CY46" s="152"/>
      <c r="CZ46" s="152"/>
      <c r="DA46" s="152"/>
      <c r="DB46" s="152"/>
      <c r="DC46" s="152"/>
      <c r="DD46" s="152"/>
      <c r="DE46" s="152"/>
      <c r="DF46" s="152"/>
      <c r="DG46" s="152"/>
      <c r="DH46" s="152"/>
      <c r="DI46" s="152"/>
      <c r="DJ46" s="152"/>
      <c r="DK46" s="152"/>
      <c r="DL46" s="152"/>
      <c r="DM46" s="152"/>
      <c r="DN46" s="152"/>
      <c r="DO46" s="152"/>
      <c r="DP46" s="152"/>
      <c r="DQ46" s="152"/>
      <c r="DR46" s="152"/>
      <c r="DS46" s="152"/>
      <c r="DT46" s="152"/>
      <c r="DU46" s="152"/>
      <c r="DV46" s="152"/>
      <c r="DW46" s="152"/>
      <c r="DX46" s="152"/>
      <c r="DY46" s="152"/>
      <c r="DZ46" s="152"/>
      <c r="EA46" s="152"/>
      <c r="EB46" s="152"/>
      <c r="EC46" s="152"/>
      <c r="ED46" s="152"/>
      <c r="EE46" s="152"/>
      <c r="EF46" s="152"/>
      <c r="EG46" s="152"/>
      <c r="EH46" s="152"/>
      <c r="EI46" s="152"/>
      <c r="EJ46" s="152"/>
    </row>
    <row r="47" spans="1:140" s="125" customFormat="1" ht="17" customHeight="1" thickBot="1">
      <c r="A47" s="238"/>
      <c r="B47" s="142" t="str">
        <f>'Vic Oct 2017'!F41</f>
        <v>Simply Energy</v>
      </c>
      <c r="C47" s="142" t="str">
        <f>'Vic Oct 2017'!G41</f>
        <v>Business Save</v>
      </c>
      <c r="D47" s="145">
        <f>365*'Vic Oct 2017'!H41/100</f>
        <v>353.86750000000001</v>
      </c>
      <c r="E47" s="153">
        <f>IF($C$5*'Vic Oct 2017'!AK41/'Vic Oct 2017'!AI41&gt;='Vic Oct 2017'!J41,('Vic Oct 2017'!J41*'Vic Oct 2017'!O41/100)*'Vic Oct 2017'!AI41,($C$5*'Vic Oct 2017'!AK41/'Vic Oct 2017'!AI41*'Vic Oct 2017'!O41/100)*'Vic Oct 2017'!AI41)</f>
        <v>204.3888</v>
      </c>
      <c r="F47" s="143">
        <f>IF($C$5*'Vic Oct 2017'!AK41/'Vic Oct 2017'!AI41&lt;'Vic Oct 2017'!J41,0,IF($C$5*'Vic Oct 2017'!AK41/'Vic Oct 2017'!AI41&lt;='Vic Oct 2017'!K41,($C$5*'Vic Oct 2017'!AK41/'Vic Oct 2017'!AI41-'Vic Oct 2017'!J41)*('Vic Oct 2017'!P41/100)*'Vic Oct 2017'!AI41,('Vic Oct 2017'!K41-'Vic Oct 2017'!J41)*('Vic Oct 2017'!P41/100)*'Vic Oct 2017'!AI41))</f>
        <v>200.739</v>
      </c>
      <c r="G47" s="145">
        <f>IF($C$5*'Vic Oct 2017'!AK41/'Vic Oct 2017'!AI41&lt;'Vic Oct 2017'!K41,0,IF($C$5*'Vic Oct 2017'!AK41/'Vic Oct 2017'!AI41&lt;='Vic Oct 2017'!L41,($C$5*'Vic Oct 2017'!AK41/'Vic Oct 2017'!AI41-'Vic Oct 2017'!K41)*('Vic Oct 2017'!Q41/100)*'Vic Oct 2017'!AI41,('Vic Oct 2017'!L41-'Vic Oct 2017'!K41)*('Vic Oct 2017'!Q41/100)*'Vic Oct 2017'!AI41))</f>
        <v>2334.0151999999998</v>
      </c>
      <c r="H47" s="153">
        <f>IF($C$5*'Vic Oct 2017'!AK41/'Vic Oct 2017'!AI41&lt;'Vic Oct 2017'!L41,0,IF($C$5*'Vic Oct 2017'!AK41/'Vic Oct 2017'!AI41&lt;='Vic Oct 2017'!M41,($C$5*'Vic Oct 2017'!AK41/'Vic Oct 2017'!AI41-'Vic Oct 2017'!L41)*('Vic Oct 2017'!R41/100)*'Vic Oct 2017'!AI41,('Vic Oct 2017'!M41-'Vic Oct 2017'!L41)*('Vic Oct 2017'!R41/100)*'Vic Oct 2017'!AI41))</f>
        <v>0</v>
      </c>
      <c r="I47" s="145">
        <f>IF(($C$5*'Vic Oct 2017'!AK41/'Vic Oct 2017'!AI41&gt;'Vic Oct 2017'!M41),($C$5*'Vic Oct 2017'!AK41/'Vic Oct 2017'!AI41-'Vic Oct 2017'!M41)*'Vic Oct 2017'!S41/100*'Vic Oct 2017'!AI41,0)</f>
        <v>0</v>
      </c>
      <c r="J47" s="145">
        <f>IF($C$5*'Vic Oct 2017'!AL41/'Vic Oct 2017'!AJ41&gt;='Vic Oct 2017'!J41,('Vic Oct 2017'!J41*'Vic Oct 2017'!U41/100)*'Vic Oct 2017'!AJ41,($C$5*'Vic Oct 2017'!AL41/'Vic Oct 2017'!AJ41*'Vic Oct 2017'!U41/100)*'Vic Oct 2017'!AJ41)</f>
        <v>403.91119999999995</v>
      </c>
      <c r="K47" s="145">
        <f>IF($C$5*'Vic Oct 2017'!AL41/'Vic Oct 2017'!AJ41&lt;'Vic Oct 2017'!J41,0,IF($C$5*'Vic Oct 2017'!AL41/'Vic Oct 2017'!AJ41&lt;='Vic Oct 2017'!K41,($C$5*'Vic Oct 2017'!AL41/'Vic Oct 2017'!AJ41-'Vic Oct 2017'!J41)*('Vic Oct 2017'!V41/100)*'Vic Oct 2017'!AJ41,('Vic Oct 2017'!K41-'Vic Oct 2017'!J41)*('Vic Oct 2017'!V41/100)*'Vic Oct 2017'!AJ41))</f>
        <v>386.87880000000001</v>
      </c>
      <c r="L47" s="145">
        <f>IF($C$5*'Vic Oct 2017'!AL41/'Vic Oct 2017'!AJ41&lt;'Vic Oct 2017'!K41,0,IF($C$5*'Vic Oct 2017'!AL41/'Vic Oct 2017'!AJ41&lt;='Vic Oct 2017'!L41,($C$5*'Vic Oct 2017'!AL41/'Vic Oct 2017'!AJ41-'Vic Oct 2017'!K41)*('Vic Oct 2017'!W41/100)*'Vic Oct 2017'!AJ41,('Vic Oct 2017'!L41-'Vic Oct 2017'!K41)*('Vic Oct 2017'!W41/100)*'Vic Oct 2017'!AJ41))</f>
        <v>4468.7852000000003</v>
      </c>
      <c r="M47" s="145">
        <f>IF($C$5*'Vic Oct 2017'!AL41/'Vic Oct 2017'!AJ41&lt;'Vic Oct 2017'!L41,0,IF($C$5*'Vic Oct 2017'!AL41/'Vic Oct 2017'!AJ41&lt;='Vic Oct 2017'!M41,($C$5*'Vic Oct 2017'!AL41/'Vic Oct 2017'!AJ41-'Vic Oct 2017'!L41)*('Vic Oct 2017'!X41/100)*'Vic Oct 2017'!AJ41,('Vic Oct 2017'!M41-'Vic Oct 2017'!L41)*('Vic Oct 2017'!X41/100)*'Vic Oct 2017'!AJ41))</f>
        <v>0</v>
      </c>
      <c r="N47" s="145">
        <f>IF(($C$5*'Vic Oct 2017'!AL41/'Vic Oct 2017'!AJ41&gt;'Vic Oct 2017'!M41),($C$5*'Vic Oct 2017'!AL41/'Vic Oct 2017'!AJ41-'Vic Oct 2017'!M41)*'Vic Oct 2017'!Y41/100*'Vic Oct 2017'!AJ41,0)</f>
        <v>0</v>
      </c>
      <c r="O47" s="154">
        <f t="shared" ref="O47" si="19">SUM(D47:N47)</f>
        <v>8352.5856999999996</v>
      </c>
      <c r="P47" s="155">
        <f>'Vic Oct 2017'!AM41</f>
        <v>0</v>
      </c>
      <c r="Q47" s="155">
        <f>'Vic Oct 2017'!AN41</f>
        <v>30</v>
      </c>
      <c r="R47" s="155">
        <f>'Vic Oct 2017'!AO41</f>
        <v>0</v>
      </c>
      <c r="S47" s="155">
        <f>'Vic Oct 2017'!AP41</f>
        <v>0</v>
      </c>
      <c r="T47" s="154">
        <f>(O47-(O47-D47)*Q47/100)</f>
        <v>5952.9702400000006</v>
      </c>
      <c r="U47" s="154">
        <f t="shared" si="18"/>
        <v>5952.9702400000006</v>
      </c>
      <c r="V47" s="154">
        <f t="shared" ref="V47" si="20">T47*1.1</f>
        <v>6548.267264000001</v>
      </c>
      <c r="W47" s="154">
        <f t="shared" ref="W47" si="21">U47*1.1</f>
        <v>6548.267264000001</v>
      </c>
      <c r="X47" s="156">
        <f>'Vic Oct 2017'!AW41</f>
        <v>0</v>
      </c>
      <c r="Y47" s="157" t="str">
        <f>'Vic Oct 2017'!AX41</f>
        <v>n</v>
      </c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  <c r="BI47" s="158"/>
      <c r="BJ47" s="158"/>
      <c r="BK47" s="158"/>
      <c r="BL47" s="158"/>
      <c r="BM47" s="158"/>
      <c r="BN47" s="158"/>
      <c r="BO47" s="158"/>
      <c r="BP47" s="158"/>
      <c r="BQ47" s="158"/>
      <c r="BR47" s="158"/>
      <c r="BS47" s="158"/>
      <c r="BT47" s="158"/>
      <c r="BU47" s="158"/>
      <c r="BV47" s="158"/>
      <c r="BW47" s="158"/>
      <c r="BX47" s="158"/>
      <c r="BY47" s="158"/>
      <c r="BZ47" s="158"/>
      <c r="CA47" s="158"/>
      <c r="CB47" s="158"/>
      <c r="CC47" s="158"/>
      <c r="CD47" s="158"/>
      <c r="CE47" s="158"/>
      <c r="CF47" s="158"/>
      <c r="CG47" s="158"/>
      <c r="CH47" s="158"/>
      <c r="CI47" s="152"/>
      <c r="CJ47" s="152"/>
      <c r="CK47" s="152"/>
      <c r="CL47" s="152"/>
      <c r="CM47" s="152"/>
      <c r="CN47" s="152"/>
      <c r="CO47" s="152"/>
      <c r="CP47" s="152"/>
      <c r="CQ47" s="152"/>
      <c r="CR47" s="152"/>
      <c r="CS47" s="152"/>
      <c r="CT47" s="152"/>
      <c r="CU47" s="152"/>
      <c r="CV47" s="152"/>
      <c r="CW47" s="152"/>
      <c r="CX47" s="152"/>
      <c r="CY47" s="152"/>
      <c r="CZ47" s="152"/>
      <c r="DA47" s="152"/>
      <c r="DB47" s="152"/>
      <c r="DC47" s="152"/>
      <c r="DD47" s="152"/>
      <c r="DE47" s="152"/>
      <c r="DF47" s="152"/>
      <c r="DG47" s="152"/>
      <c r="DH47" s="152"/>
      <c r="DI47" s="152"/>
      <c r="DJ47" s="152"/>
      <c r="DK47" s="152"/>
      <c r="DL47" s="152"/>
      <c r="DM47" s="152"/>
      <c r="DN47" s="152"/>
      <c r="DO47" s="152"/>
      <c r="DP47" s="152"/>
      <c r="DQ47" s="152"/>
      <c r="DR47" s="152"/>
      <c r="DS47" s="152"/>
      <c r="DT47" s="152"/>
      <c r="DU47" s="152"/>
      <c r="DV47" s="152"/>
      <c r="DW47" s="152"/>
      <c r="DX47" s="152"/>
      <c r="DY47" s="152"/>
      <c r="DZ47" s="152"/>
      <c r="EA47" s="152"/>
      <c r="EB47" s="152"/>
      <c r="EC47" s="152"/>
      <c r="ED47" s="152"/>
      <c r="EE47" s="152"/>
      <c r="EF47" s="152"/>
      <c r="EG47" s="152"/>
      <c r="EH47" s="152"/>
      <c r="EI47" s="152"/>
      <c r="EJ47" s="152"/>
    </row>
    <row r="48" spans="1:140" s="134" customFormat="1" ht="17" customHeight="1" thickTop="1">
      <c r="A48" s="239" t="str">
        <f>'Vic Oct 2017'!D42</f>
        <v>Envestra Central 1</v>
      </c>
      <c r="B48" s="125" t="str">
        <f>'Vic Oct 2017'!F42</f>
        <v>AGL</v>
      </c>
      <c r="C48" s="125" t="str">
        <f>'Vic Oct 2017'!G42</f>
        <v>Business Savers</v>
      </c>
      <c r="D48" s="126">
        <f>365*'Vic Oct 2017'!H42/100</f>
        <v>338.93900000000002</v>
      </c>
      <c r="E48" s="127">
        <f>IF($C$5*'Vic Oct 2017'!AK42/'Vic Oct 2017'!AI42&gt;='Vic Oct 2017'!J42,('Vic Oct 2017'!J42*'Vic Oct 2017'!O42/100)*'Vic Oct 2017'!AI42,($C$5*'Vic Oct 2017'!AK42/'Vic Oct 2017'!AI42*'Vic Oct 2017'!O42/100)*'Vic Oct 2017'!AI42)</f>
        <v>199.53000000000003</v>
      </c>
      <c r="F48" s="128">
        <f>IF($C$5*'Vic Oct 2017'!AK42/'Vic Oct 2017'!AI42&lt;'Vic Oct 2017'!J42,0,IF($C$5*'Vic Oct 2017'!AK42/'Vic Oct 2017'!AI42&lt;='Vic Oct 2017'!K42,($C$5*'Vic Oct 2017'!AK42/'Vic Oct 2017'!AI42-'Vic Oct 2017'!J42)*('Vic Oct 2017'!P42/100)*'Vic Oct 2017'!AI42,('Vic Oct 2017'!K42-'Vic Oct 2017'!J42)*('Vic Oct 2017'!P42/100)*'Vic Oct 2017'!AI42))</f>
        <v>1564.1999999999998</v>
      </c>
      <c r="G48" s="126">
        <f>IF($C$5*'Vic Oct 2017'!AK42/'Vic Oct 2017'!AI42&lt;'Vic Oct 2017'!K42,0,IF($C$5*'Vic Oct 2017'!AK42/'Vic Oct 2017'!AI42&lt;='Vic Oct 2017'!L42,($C$5*'Vic Oct 2017'!AK42/'Vic Oct 2017'!AI42-'Vic Oct 2017'!K42)*('Vic Oct 2017'!Q42/100)*'Vic Oct 2017'!AI42,('Vic Oct 2017'!L42-'Vic Oct 2017'!K42)*('Vic Oct 2017'!Q42/100)*'Vic Oct 2017'!AI42))</f>
        <v>2354.2199999999998</v>
      </c>
      <c r="H48" s="127">
        <f>IF($C$5*'Vic Oct 2017'!AK42/'Vic Oct 2017'!AI42&lt;'Vic Oct 2017'!L42,0,IF($C$5*'Vic Oct 2017'!AK42/'Vic Oct 2017'!AI42&lt;='Vic Oct 2017'!M42,($C$5*'Vic Oct 2017'!AK42/'Vic Oct 2017'!AI42-'Vic Oct 2017'!L42)*('Vic Oct 2017'!R42/100)*'Vic Oct 2017'!AI42,('Vic Oct 2017'!M42-'Vic Oct 2017'!L42)*('Vic Oct 2017'!R42/100)*'Vic Oct 2017'!AI42))</f>
        <v>0</v>
      </c>
      <c r="I48" s="126">
        <f>IF(($C$5*'Vic Oct 2017'!AK42/'Vic Oct 2017'!AI42&gt;'Vic Oct 2017'!M42),($C$5*'Vic Oct 2017'!AK42/'Vic Oct 2017'!AI42-'Vic Oct 2017'!M42)*'Vic Oct 2017'!S42/100*'Vic Oct 2017'!AI42,0)</f>
        <v>45.593999999999795</v>
      </c>
      <c r="J48" s="126">
        <f>IF($C$5*'Vic Oct 2017'!AL42/'Vic Oct 2017'!AJ42&gt;='Vic Oct 2017'!J42,('Vic Oct 2017'!J42*'Vic Oct 2017'!U42/100)*'Vic Oct 2017'!AJ42,($C$5*'Vic Oct 2017'!AL42/'Vic Oct 2017'!AJ42*'Vic Oct 2017'!U42/100)*'Vic Oct 2017'!AJ42)</f>
        <v>199.53000000000003</v>
      </c>
      <c r="K48" s="126">
        <f>IF($C$5*'Vic Oct 2017'!AL42/'Vic Oct 2017'!AJ42&lt;'Vic Oct 2017'!J42,0,IF($C$5*'Vic Oct 2017'!AL42/'Vic Oct 2017'!AJ42&lt;='Vic Oct 2017'!K42,($C$5*'Vic Oct 2017'!AL42/'Vic Oct 2017'!AJ42-'Vic Oct 2017'!J42)*('Vic Oct 2017'!V42/100)*'Vic Oct 2017'!AJ42,('Vic Oct 2017'!K42-'Vic Oct 2017'!J42)*('Vic Oct 2017'!V42/100)*'Vic Oct 2017'!AJ42))</f>
        <v>1564.1999999999998</v>
      </c>
      <c r="L48" s="126">
        <f>IF($C$5*'Vic Oct 2017'!AL42/'Vic Oct 2017'!AJ42&lt;'Vic Oct 2017'!K42,0,IF($C$5*'Vic Oct 2017'!AL42/'Vic Oct 2017'!AJ42&lt;='Vic Oct 2017'!L42,($C$5*'Vic Oct 2017'!AL42/'Vic Oct 2017'!AJ42-'Vic Oct 2017'!K42)*('Vic Oct 2017'!W42/100)*'Vic Oct 2017'!AJ42,('Vic Oct 2017'!L42-'Vic Oct 2017'!K42)*('Vic Oct 2017'!W42/100)*'Vic Oct 2017'!AJ42))</f>
        <v>2354.2199999999998</v>
      </c>
      <c r="M48" s="126">
        <f>IF($C$5*'Vic Oct 2017'!AL42/'Vic Oct 2017'!AJ42&lt;'Vic Oct 2017'!L42,0,IF($C$5*'Vic Oct 2017'!AL42/'Vic Oct 2017'!AJ42&lt;='Vic Oct 2017'!M42,($C$5*'Vic Oct 2017'!AL42/'Vic Oct 2017'!AJ42-'Vic Oct 2017'!L42)*('Vic Oct 2017'!X42/100)*'Vic Oct 2017'!AJ42,('Vic Oct 2017'!M42-'Vic Oct 2017'!L42)*('Vic Oct 2017'!X42/100)*'Vic Oct 2017'!AJ42))</f>
        <v>0</v>
      </c>
      <c r="N48" s="126">
        <f>IF(($C$5*'Vic Oct 2017'!AL42/'Vic Oct 2017'!AJ42&gt;'Vic Oct 2017'!M42),($C$5*'Vic Oct 2017'!AL42/'Vic Oct 2017'!AJ42-'Vic Oct 2017'!M42)*'Vic Oct 2017'!Y42/100*'Vic Oct 2017'!AJ42,0)</f>
        <v>45.593999999999795</v>
      </c>
      <c r="O48" s="129">
        <f t="shared" si="0"/>
        <v>8666.0269999999982</v>
      </c>
      <c r="P48" s="130">
        <f>'Vic Oct 2017'!AM42</f>
        <v>0</v>
      </c>
      <c r="Q48" s="130">
        <f>'Vic Oct 2017'!AN42</f>
        <v>20</v>
      </c>
      <c r="R48" s="130">
        <f>'Vic Oct 2017'!AO42</f>
        <v>0</v>
      </c>
      <c r="S48" s="130">
        <f>'Vic Oct 2017'!AP42</f>
        <v>0</v>
      </c>
      <c r="T48" s="129">
        <f>(O48-(O48-D48)*Q48/100)</f>
        <v>7000.6093999999985</v>
      </c>
      <c r="U48" s="129">
        <f t="shared" si="18"/>
        <v>7000.6093999999985</v>
      </c>
      <c r="V48" s="129">
        <f t="shared" si="1"/>
        <v>7700.6703399999988</v>
      </c>
      <c r="W48" s="129">
        <f t="shared" si="1"/>
        <v>7700.6703399999988</v>
      </c>
      <c r="X48" s="131">
        <f>'Vic Oct 2017'!AW42</f>
        <v>0</v>
      </c>
      <c r="Y48" s="132" t="str">
        <f>'Vic Oct 2017'!AX42</f>
        <v>n</v>
      </c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22"/>
      <c r="BZ48" s="122"/>
      <c r="CA48" s="122"/>
      <c r="CB48" s="122"/>
      <c r="CC48" s="122"/>
      <c r="CD48" s="122"/>
      <c r="CE48" s="122"/>
      <c r="CF48" s="122"/>
      <c r="CG48" s="122"/>
      <c r="CH48" s="122"/>
      <c r="CI48" s="133"/>
      <c r="CJ48" s="133"/>
      <c r="CK48" s="133"/>
      <c r="CL48" s="133"/>
      <c r="CM48" s="133"/>
      <c r="CN48" s="133"/>
      <c r="CO48" s="133"/>
      <c r="CP48" s="133"/>
      <c r="CQ48" s="133"/>
      <c r="CR48" s="133"/>
      <c r="CS48" s="133"/>
      <c r="CT48" s="133"/>
      <c r="CU48" s="133"/>
      <c r="CV48" s="133"/>
      <c r="CW48" s="133"/>
      <c r="CX48" s="133"/>
      <c r="CY48" s="133"/>
      <c r="CZ48" s="133"/>
      <c r="DA48" s="133"/>
      <c r="DB48" s="133"/>
      <c r="DC48" s="133"/>
      <c r="DD48" s="133"/>
      <c r="DE48" s="133"/>
      <c r="DF48" s="133"/>
      <c r="DG48" s="133"/>
      <c r="DH48" s="133"/>
      <c r="DI48" s="133"/>
      <c r="DJ48" s="133"/>
      <c r="DK48" s="133"/>
      <c r="DL48" s="133"/>
      <c r="DM48" s="133"/>
      <c r="DN48" s="133"/>
      <c r="DO48" s="133"/>
      <c r="DP48" s="133"/>
      <c r="DQ48" s="133"/>
      <c r="DR48" s="133"/>
      <c r="DS48" s="133"/>
      <c r="DT48" s="133"/>
      <c r="DU48" s="133"/>
      <c r="DV48" s="133"/>
      <c r="DW48" s="133"/>
      <c r="DX48" s="133"/>
      <c r="DY48" s="133"/>
      <c r="DZ48" s="133"/>
      <c r="EA48" s="133"/>
      <c r="EB48" s="133"/>
      <c r="EC48" s="133"/>
      <c r="ED48" s="133"/>
      <c r="EE48" s="133"/>
      <c r="EF48" s="133"/>
      <c r="EG48" s="133"/>
      <c r="EH48" s="133"/>
      <c r="EI48" s="133"/>
      <c r="EJ48" s="133"/>
    </row>
    <row r="49" spans="1:140" s="134" customFormat="1" ht="17" customHeight="1">
      <c r="A49" s="237"/>
      <c r="B49" s="125" t="str">
        <f>'Vic Oct 2017'!F43</f>
        <v>Click Energy</v>
      </c>
      <c r="C49" s="125" t="str">
        <f>'Vic Oct 2017'!G43</f>
        <v>Business Prime Gas</v>
      </c>
      <c r="D49" s="126">
        <f>365*'Vic Oct 2017'!H43/100</f>
        <v>313.17</v>
      </c>
      <c r="E49" s="127">
        <f>IF($C$5*'Vic Oct 2017'!AK43/'Vic Oct 2017'!AI43&gt;='Vic Oct 2017'!J43,('Vic Oct 2017'!J43*'Vic Oct 2017'!O43/100)*'Vic Oct 2017'!AI43,($C$5*'Vic Oct 2017'!AK43/'Vic Oct 2017'!AI43*'Vic Oct 2017'!O43/100)*'Vic Oct 2017'!AI43)</f>
        <v>261.89999999999998</v>
      </c>
      <c r="F49" s="128">
        <f>IF($C$5*'Vic Oct 2017'!AK43/'Vic Oct 2017'!AI43&lt;'Vic Oct 2017'!J43,0,IF($C$5*'Vic Oct 2017'!AK43/'Vic Oct 2017'!AI43&lt;='Vic Oct 2017'!K43,($C$5*'Vic Oct 2017'!AK43/'Vic Oct 2017'!AI43-'Vic Oct 2017'!J43)*('Vic Oct 2017'!P43/100)*'Vic Oct 2017'!AI43,('Vic Oct 2017'!K43-'Vic Oct 2017'!J43)*('Vic Oct 2017'!P43/100)*'Vic Oct 2017'!AI43))</f>
        <v>2034</v>
      </c>
      <c r="G49" s="126">
        <f>IF($C$5*'Vic Oct 2017'!AK43/'Vic Oct 2017'!AI43&lt;'Vic Oct 2017'!K43,0,IF($C$5*'Vic Oct 2017'!AK43/'Vic Oct 2017'!AI43&lt;='Vic Oct 2017'!L43,($C$5*'Vic Oct 2017'!AK43/'Vic Oct 2017'!AI43-'Vic Oct 2017'!K43)*('Vic Oct 2017'!Q43/100)*'Vic Oct 2017'!AI43,('Vic Oct 2017'!L43-'Vic Oct 2017'!K43)*('Vic Oct 2017'!Q43/100)*'Vic Oct 2017'!AI43))</f>
        <v>3188.16</v>
      </c>
      <c r="H49" s="127">
        <f>IF($C$5*'Vic Oct 2017'!AK43/'Vic Oct 2017'!AI43&lt;'Vic Oct 2017'!L43,0,IF($C$5*'Vic Oct 2017'!AK43/'Vic Oct 2017'!AI43&lt;='Vic Oct 2017'!M43,($C$5*'Vic Oct 2017'!AK43/'Vic Oct 2017'!AI43-'Vic Oct 2017'!L43)*('Vic Oct 2017'!R43/100)*'Vic Oct 2017'!AI43,('Vic Oct 2017'!M43-'Vic Oct 2017'!L43)*('Vic Oct 2017'!R43/100)*'Vic Oct 2017'!AI43))</f>
        <v>0</v>
      </c>
      <c r="I49" s="126">
        <f>IF(($C$5*'Vic Oct 2017'!AK43/'Vic Oct 2017'!AI43&gt;'Vic Oct 2017'!M43),($C$5*'Vic Oct 2017'!AK43/'Vic Oct 2017'!AI43-'Vic Oct 2017'!M43)*'Vic Oct 2017'!S43/100*'Vic Oct 2017'!AI43,0)</f>
        <v>64.939999999999728</v>
      </c>
      <c r="J49" s="126">
        <f>IF($C$5*'Vic Oct 2017'!AL43/'Vic Oct 2017'!AJ43&gt;='Vic Oct 2017'!J43,('Vic Oct 2017'!J43*'Vic Oct 2017'!U43/100)*'Vic Oct 2017'!AJ43,($C$5*'Vic Oct 2017'!AL43/'Vic Oct 2017'!AJ43*'Vic Oct 2017'!U43/100)*'Vic Oct 2017'!AJ43)</f>
        <v>261.89999999999998</v>
      </c>
      <c r="K49" s="126">
        <f>IF($C$5*'Vic Oct 2017'!AL43/'Vic Oct 2017'!AJ43&lt;'Vic Oct 2017'!J43,0,IF($C$5*'Vic Oct 2017'!AL43/'Vic Oct 2017'!AJ43&lt;='Vic Oct 2017'!K43,($C$5*'Vic Oct 2017'!AL43/'Vic Oct 2017'!AJ43-'Vic Oct 2017'!J43)*('Vic Oct 2017'!V43/100)*'Vic Oct 2017'!AJ43,('Vic Oct 2017'!K43-'Vic Oct 2017'!J43)*('Vic Oct 2017'!V43/100)*'Vic Oct 2017'!AJ43))</f>
        <v>2034</v>
      </c>
      <c r="L49" s="126">
        <f>IF($C$5*'Vic Oct 2017'!AL43/'Vic Oct 2017'!AJ43&lt;'Vic Oct 2017'!K43,0,IF($C$5*'Vic Oct 2017'!AL43/'Vic Oct 2017'!AJ43&lt;='Vic Oct 2017'!L43,($C$5*'Vic Oct 2017'!AL43/'Vic Oct 2017'!AJ43-'Vic Oct 2017'!K43)*('Vic Oct 2017'!W43/100)*'Vic Oct 2017'!AJ43,('Vic Oct 2017'!L43-'Vic Oct 2017'!K43)*('Vic Oct 2017'!W43/100)*'Vic Oct 2017'!AJ43))</f>
        <v>3188.16</v>
      </c>
      <c r="M49" s="126">
        <f>IF($C$5*'Vic Oct 2017'!AL43/'Vic Oct 2017'!AJ43&lt;'Vic Oct 2017'!L43,0,IF($C$5*'Vic Oct 2017'!AL43/'Vic Oct 2017'!AJ43&lt;='Vic Oct 2017'!M43,($C$5*'Vic Oct 2017'!AL43/'Vic Oct 2017'!AJ43-'Vic Oct 2017'!L43)*('Vic Oct 2017'!X43/100)*'Vic Oct 2017'!AJ43,('Vic Oct 2017'!M43-'Vic Oct 2017'!L43)*('Vic Oct 2017'!X43/100)*'Vic Oct 2017'!AJ43))</f>
        <v>0</v>
      </c>
      <c r="N49" s="126">
        <f>IF(($C$5*'Vic Oct 2017'!AL43/'Vic Oct 2017'!AJ43&gt;'Vic Oct 2017'!M43),($C$5*'Vic Oct 2017'!AL43/'Vic Oct 2017'!AJ43-'Vic Oct 2017'!M43)*'Vic Oct 2017'!Y43/100*'Vic Oct 2017'!AJ43,0)</f>
        <v>64.939999999999728</v>
      </c>
      <c r="O49" s="129">
        <f t="shared" si="0"/>
        <v>11411.17</v>
      </c>
      <c r="P49" s="130">
        <f>'Vic Oct 2017'!AM43</f>
        <v>0</v>
      </c>
      <c r="Q49" s="130">
        <f>'Vic Oct 2017'!AN43</f>
        <v>0</v>
      </c>
      <c r="R49" s="130">
        <f>'Vic Oct 2017'!AO43</f>
        <v>10</v>
      </c>
      <c r="S49" s="130">
        <f>'Vic Oct 2017'!AP43</f>
        <v>0</v>
      </c>
      <c r="T49" s="129">
        <f>O49</f>
        <v>11411.17</v>
      </c>
      <c r="U49" s="129">
        <f>T49-(T49*R49/100)</f>
        <v>10270.053</v>
      </c>
      <c r="V49" s="129">
        <f t="shared" si="1"/>
        <v>12552.287</v>
      </c>
      <c r="W49" s="129">
        <f t="shared" si="1"/>
        <v>11297.058300000001</v>
      </c>
      <c r="X49" s="131">
        <f>'Vic Oct 2017'!AW43</f>
        <v>0</v>
      </c>
      <c r="Y49" s="132" t="str">
        <f>'Vic Oct 2017'!AX43</f>
        <v>n</v>
      </c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33"/>
      <c r="CJ49" s="133"/>
      <c r="CK49" s="133"/>
      <c r="CL49" s="133"/>
      <c r="CM49" s="133"/>
      <c r="CN49" s="133"/>
      <c r="CO49" s="133"/>
      <c r="CP49" s="133"/>
      <c r="CQ49" s="133"/>
      <c r="CR49" s="133"/>
      <c r="CS49" s="133"/>
      <c r="CT49" s="133"/>
      <c r="CU49" s="133"/>
      <c r="CV49" s="133"/>
      <c r="CW49" s="133"/>
      <c r="CX49" s="133"/>
      <c r="CY49" s="133"/>
      <c r="CZ49" s="133"/>
      <c r="DA49" s="133"/>
      <c r="DB49" s="133"/>
      <c r="DC49" s="133"/>
      <c r="DD49" s="133"/>
      <c r="DE49" s="133"/>
      <c r="DF49" s="133"/>
      <c r="DG49" s="133"/>
      <c r="DH49" s="133"/>
      <c r="DI49" s="133"/>
      <c r="DJ49" s="133"/>
      <c r="DK49" s="133"/>
      <c r="DL49" s="133"/>
      <c r="DM49" s="133"/>
      <c r="DN49" s="133"/>
      <c r="DO49" s="133"/>
      <c r="DP49" s="133"/>
      <c r="DQ49" s="133"/>
      <c r="DR49" s="133"/>
      <c r="DS49" s="133"/>
      <c r="DT49" s="133"/>
      <c r="DU49" s="133"/>
      <c r="DV49" s="133"/>
      <c r="DW49" s="133"/>
      <c r="DX49" s="133"/>
      <c r="DY49" s="133"/>
      <c r="DZ49" s="133"/>
      <c r="EA49" s="133"/>
      <c r="EB49" s="133"/>
      <c r="EC49" s="133"/>
      <c r="ED49" s="133"/>
      <c r="EE49" s="133"/>
      <c r="EF49" s="133"/>
      <c r="EG49" s="133"/>
      <c r="EH49" s="133"/>
      <c r="EI49" s="133"/>
      <c r="EJ49" s="133"/>
    </row>
    <row r="50" spans="1:140" s="134" customFormat="1" ht="17" customHeight="1">
      <c r="A50" s="237"/>
      <c r="B50" s="125" t="str">
        <f>'Vic Oct 2017'!F44</f>
        <v>Covau</v>
      </c>
      <c r="C50" s="125" t="str">
        <f>'Vic Oct 2017'!G44</f>
        <v>Market offer</v>
      </c>
      <c r="D50" s="126">
        <f>365*'Vic Oct 2017'!H44/100</f>
        <v>305.14</v>
      </c>
      <c r="E50" s="127">
        <f>IF($C$5*'Vic Oct 2017'!AK44/'Vic Oct 2017'!AI44&gt;='Vic Oct 2017'!J44,('Vic Oct 2017'!J44*'Vic Oct 2017'!O44/100)*'Vic Oct 2017'!AI44,($C$5*'Vic Oct 2017'!AK44/'Vic Oct 2017'!AI44*'Vic Oct 2017'!O44/100)*'Vic Oct 2017'!AI44)</f>
        <v>262.79999999999995</v>
      </c>
      <c r="F50" s="128">
        <f>IF($C$5*'Vic Oct 2017'!AK44/'Vic Oct 2017'!AI44&lt;'Vic Oct 2017'!J44,0,IF($C$5*'Vic Oct 2017'!AK44/'Vic Oct 2017'!AI44&lt;='Vic Oct 2017'!K44,($C$5*'Vic Oct 2017'!AK44/'Vic Oct 2017'!AI44-'Vic Oct 2017'!J44)*('Vic Oct 2017'!P44/100)*'Vic Oct 2017'!AI44,('Vic Oct 2017'!K44-'Vic Oct 2017'!J44)*('Vic Oct 2017'!P44/100)*'Vic Oct 2017'!AI44))</f>
        <v>2088</v>
      </c>
      <c r="G50" s="126">
        <f>IF($C$5*'Vic Oct 2017'!AK44/'Vic Oct 2017'!AI44&lt;'Vic Oct 2017'!K44,0,IF($C$5*'Vic Oct 2017'!AK44/'Vic Oct 2017'!AI44&lt;='Vic Oct 2017'!L44,($C$5*'Vic Oct 2017'!AK44/'Vic Oct 2017'!AI44-'Vic Oct 2017'!K44)*('Vic Oct 2017'!Q44/100)*'Vic Oct 2017'!AI44,('Vic Oct 2017'!L44-'Vic Oct 2017'!K44)*('Vic Oct 2017'!Q44/100)*'Vic Oct 2017'!AI44))</f>
        <v>3247.2000000000003</v>
      </c>
      <c r="H50" s="127">
        <f>IF($C$5*'Vic Oct 2017'!AK44/'Vic Oct 2017'!AI44&lt;'Vic Oct 2017'!L44,0,IF($C$5*'Vic Oct 2017'!AK44/'Vic Oct 2017'!AI44&lt;='Vic Oct 2017'!M44,($C$5*'Vic Oct 2017'!AK44/'Vic Oct 2017'!AI44-'Vic Oct 2017'!L44)*('Vic Oct 2017'!R44/100)*'Vic Oct 2017'!AI44,('Vic Oct 2017'!M44-'Vic Oct 2017'!L44)*('Vic Oct 2017'!R44/100)*'Vic Oct 2017'!AI44))</f>
        <v>0</v>
      </c>
      <c r="I50" s="126">
        <f>IF(($C$5*'Vic Oct 2017'!AK44/'Vic Oct 2017'!AI44&gt;'Vic Oct 2017'!M44),($C$5*'Vic Oct 2017'!AK44/'Vic Oct 2017'!AI44-'Vic Oct 2017'!M44)*'Vic Oct 2017'!S44/100*'Vic Oct 2017'!AI44,0)</f>
        <v>64.59999999999971</v>
      </c>
      <c r="J50" s="126">
        <f>IF($C$5*'Vic Oct 2017'!AL44/'Vic Oct 2017'!AJ44&gt;='Vic Oct 2017'!J44,('Vic Oct 2017'!J44*'Vic Oct 2017'!U44/100)*'Vic Oct 2017'!AJ44,($C$5*'Vic Oct 2017'!AL44/'Vic Oct 2017'!AJ44*'Vic Oct 2017'!U44/100)*'Vic Oct 2017'!AJ44)</f>
        <v>216.89999999999998</v>
      </c>
      <c r="K50" s="126">
        <f>IF($C$5*'Vic Oct 2017'!AL44/'Vic Oct 2017'!AJ44&lt;'Vic Oct 2017'!J44,0,IF($C$5*'Vic Oct 2017'!AL44/'Vic Oct 2017'!AJ44&lt;='Vic Oct 2017'!K44,($C$5*'Vic Oct 2017'!AL44/'Vic Oct 2017'!AJ44-'Vic Oct 2017'!J44)*('Vic Oct 2017'!V44/100)*'Vic Oct 2017'!AJ44,('Vic Oct 2017'!K44-'Vic Oct 2017'!J44)*('Vic Oct 2017'!V44/100)*'Vic Oct 2017'!AJ44))</f>
        <v>1638</v>
      </c>
      <c r="L50" s="126">
        <f>IF($C$5*'Vic Oct 2017'!AL44/'Vic Oct 2017'!AJ44&lt;'Vic Oct 2017'!K44,0,IF($C$5*'Vic Oct 2017'!AL44/'Vic Oct 2017'!AJ44&lt;='Vic Oct 2017'!L44,($C$5*'Vic Oct 2017'!AL44/'Vic Oct 2017'!AJ44-'Vic Oct 2017'!K44)*('Vic Oct 2017'!W44/100)*'Vic Oct 2017'!AJ44,('Vic Oct 2017'!L44-'Vic Oct 2017'!K44)*('Vic Oct 2017'!W44/100)*'Vic Oct 2017'!AJ44))</f>
        <v>2450.16</v>
      </c>
      <c r="M50" s="126">
        <f>IF($C$5*'Vic Oct 2017'!AL44/'Vic Oct 2017'!AJ44&lt;'Vic Oct 2017'!L44,0,IF($C$5*'Vic Oct 2017'!AL44/'Vic Oct 2017'!AJ44&lt;='Vic Oct 2017'!M44,($C$5*'Vic Oct 2017'!AL44/'Vic Oct 2017'!AJ44-'Vic Oct 2017'!L44)*('Vic Oct 2017'!X44/100)*'Vic Oct 2017'!AJ44,('Vic Oct 2017'!M44-'Vic Oct 2017'!L44)*('Vic Oct 2017'!X44/100)*'Vic Oct 2017'!AJ44))</f>
        <v>0</v>
      </c>
      <c r="N50" s="126">
        <f>IF(($C$5*'Vic Oct 2017'!AL44/'Vic Oct 2017'!AJ44&gt;'Vic Oct 2017'!M44),($C$5*'Vic Oct 2017'!AL44/'Vic Oct 2017'!AJ44-'Vic Oct 2017'!M44)*'Vic Oct 2017'!Y44/100*'Vic Oct 2017'!AJ44,0)</f>
        <v>46.919999999999796</v>
      </c>
      <c r="O50" s="129">
        <f t="shared" si="0"/>
        <v>10319.719999999999</v>
      </c>
      <c r="P50" s="130">
        <f>'Vic Oct 2017'!AM44</f>
        <v>0</v>
      </c>
      <c r="Q50" s="130">
        <f>'Vic Oct 2017'!AN44</f>
        <v>0</v>
      </c>
      <c r="R50" s="130">
        <f>'Vic Oct 2017'!AO44</f>
        <v>0</v>
      </c>
      <c r="S50" s="130">
        <f>'Vic Oct 2017'!AP44</f>
        <v>20</v>
      </c>
      <c r="T50" s="129">
        <f>O50</f>
        <v>10319.719999999999</v>
      </c>
      <c r="U50" s="129">
        <f>(T50-(T50-D50)*S50/100)</f>
        <v>8316.8040000000001</v>
      </c>
      <c r="V50" s="129">
        <f t="shared" si="1"/>
        <v>11351.692000000001</v>
      </c>
      <c r="W50" s="129">
        <f t="shared" si="1"/>
        <v>9148.4844000000012</v>
      </c>
      <c r="X50" s="131">
        <f>'Vic Oct 2017'!AW44</f>
        <v>12</v>
      </c>
      <c r="Y50" s="132" t="str">
        <f>'Vic Oct 2017'!AX44</f>
        <v>y</v>
      </c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  <c r="CD50" s="122"/>
      <c r="CE50" s="122"/>
      <c r="CF50" s="122"/>
      <c r="CG50" s="122"/>
      <c r="CH50" s="122"/>
      <c r="CI50" s="133"/>
      <c r="CJ50" s="133"/>
      <c r="CK50" s="133"/>
      <c r="CL50" s="133"/>
      <c r="CM50" s="133"/>
      <c r="CN50" s="133"/>
      <c r="CO50" s="133"/>
      <c r="CP50" s="133"/>
      <c r="CQ50" s="133"/>
      <c r="CR50" s="133"/>
      <c r="CS50" s="133"/>
      <c r="CT50" s="133"/>
      <c r="CU50" s="133"/>
      <c r="CV50" s="133"/>
      <c r="CW50" s="133"/>
      <c r="CX50" s="133"/>
      <c r="CY50" s="133"/>
      <c r="CZ50" s="133"/>
      <c r="DA50" s="133"/>
      <c r="DB50" s="133"/>
      <c r="DC50" s="133"/>
      <c r="DD50" s="133"/>
      <c r="DE50" s="133"/>
      <c r="DF50" s="133"/>
      <c r="DG50" s="133"/>
      <c r="DH50" s="133"/>
      <c r="DI50" s="133"/>
      <c r="DJ50" s="133"/>
      <c r="DK50" s="133"/>
      <c r="DL50" s="133"/>
      <c r="DM50" s="133"/>
      <c r="DN50" s="133"/>
      <c r="DO50" s="133"/>
      <c r="DP50" s="133"/>
      <c r="DQ50" s="133"/>
      <c r="DR50" s="133"/>
      <c r="DS50" s="133"/>
      <c r="DT50" s="133"/>
      <c r="DU50" s="133"/>
      <c r="DV50" s="133"/>
      <c r="DW50" s="133"/>
      <c r="DX50" s="133"/>
      <c r="DY50" s="133"/>
      <c r="DZ50" s="133"/>
      <c r="EA50" s="133"/>
      <c r="EB50" s="133"/>
      <c r="EC50" s="133"/>
      <c r="ED50" s="133"/>
      <c r="EE50" s="133"/>
      <c r="EF50" s="133"/>
      <c r="EG50" s="133"/>
      <c r="EH50" s="133"/>
      <c r="EI50" s="133"/>
      <c r="EJ50" s="133"/>
    </row>
    <row r="51" spans="1:140" s="134" customFormat="1" ht="17" customHeight="1">
      <c r="A51" s="237"/>
      <c r="B51" s="125" t="str">
        <f>'Vic Oct 2017'!F45</f>
        <v>EnergyAustralia</v>
      </c>
      <c r="C51" s="125" t="str">
        <f>'Vic Oct 2017'!G45</f>
        <v>Everyday Saver Business</v>
      </c>
      <c r="D51" s="126">
        <f>365*'Vic Oct 2017'!H45/100</f>
        <v>330.32499999999999</v>
      </c>
      <c r="E51" s="127">
        <f>IF($C$5*'Vic Oct 2017'!AK45/'Vic Oct 2017'!AI45&gt;='Vic Oct 2017'!J45,('Vic Oct 2017'!J45*'Vic Oct 2017'!O45/100)*'Vic Oct 2017'!AI45,($C$5*'Vic Oct 2017'!AK45/'Vic Oct 2017'!AI45*'Vic Oct 2017'!O45/100)*'Vic Oct 2017'!AI45)</f>
        <v>132.00000000000003</v>
      </c>
      <c r="F51" s="128">
        <f>IF($C$5*'Vic Oct 2017'!AK45/'Vic Oct 2017'!AI45&lt;'Vic Oct 2017'!J45,0,IF($C$5*'Vic Oct 2017'!AK45/'Vic Oct 2017'!AI45&lt;='Vic Oct 2017'!K45,($C$5*'Vic Oct 2017'!AK45/'Vic Oct 2017'!AI45-'Vic Oct 2017'!J45)*('Vic Oct 2017'!P45/100)*'Vic Oct 2017'!AI45,('Vic Oct 2017'!K45-'Vic Oct 2017'!J45)*('Vic Oct 2017'!P45/100)*'Vic Oct 2017'!AI45))</f>
        <v>1007.9999999999999</v>
      </c>
      <c r="G51" s="126">
        <f>IF($C$5*'Vic Oct 2017'!AK45/'Vic Oct 2017'!AI45&lt;'Vic Oct 2017'!K45,0,IF($C$5*'Vic Oct 2017'!AK45/'Vic Oct 2017'!AI45&lt;='Vic Oct 2017'!L45,($C$5*'Vic Oct 2017'!AK45/'Vic Oct 2017'!AI45-'Vic Oct 2017'!K45)*('Vic Oct 2017'!Q45/100)*'Vic Oct 2017'!AI45,('Vic Oct 2017'!L45-'Vic Oct 2017'!K45)*('Vic Oct 2017'!Q45/100)*'Vic Oct 2017'!AI45))</f>
        <v>1495.68</v>
      </c>
      <c r="H51" s="127">
        <f>IF($C$5*'Vic Oct 2017'!AK45/'Vic Oct 2017'!AI45&lt;'Vic Oct 2017'!L45,0,IF($C$5*'Vic Oct 2017'!AK45/'Vic Oct 2017'!AI45&lt;='Vic Oct 2017'!M45,($C$5*'Vic Oct 2017'!AK45/'Vic Oct 2017'!AI45-'Vic Oct 2017'!L45)*('Vic Oct 2017'!R45/100)*'Vic Oct 2017'!AI45,('Vic Oct 2017'!M45-'Vic Oct 2017'!L45)*('Vic Oct 2017'!R45/100)*'Vic Oct 2017'!AI45))</f>
        <v>0</v>
      </c>
      <c r="I51" s="126">
        <f>IF(($C$5*'Vic Oct 2017'!AK45/'Vic Oct 2017'!AI45&gt;'Vic Oct 2017'!M45),($C$5*'Vic Oct 2017'!AK45/'Vic Oct 2017'!AI45-'Vic Oct 2017'!M45)*'Vic Oct 2017'!S45/100*'Vic Oct 2017'!AI45,0)</f>
        <v>28.8</v>
      </c>
      <c r="J51" s="126">
        <f>IF($C$5*'Vic Oct 2017'!AL45/'Vic Oct 2017'!AJ45&gt;='Vic Oct 2017'!J45,('Vic Oct 2017'!J45*'Vic Oct 2017'!U45/100)*'Vic Oct 2017'!AJ45,($C$5*'Vic Oct 2017'!AL45/'Vic Oct 2017'!AJ45*'Vic Oct 2017'!U45/100)*'Vic Oct 2017'!AJ45)</f>
        <v>264.00000000000006</v>
      </c>
      <c r="K51" s="126">
        <f>IF($C$5*'Vic Oct 2017'!AL45/'Vic Oct 2017'!AJ45&lt;'Vic Oct 2017'!J45,0,IF($C$5*'Vic Oct 2017'!AL45/'Vic Oct 2017'!AJ45&lt;='Vic Oct 2017'!K45,($C$5*'Vic Oct 2017'!AL45/'Vic Oct 2017'!AJ45-'Vic Oct 2017'!J45)*('Vic Oct 2017'!V45/100)*'Vic Oct 2017'!AJ45,('Vic Oct 2017'!K45-'Vic Oct 2017'!J45)*('Vic Oct 2017'!V45/100)*'Vic Oct 2017'!AJ45))</f>
        <v>2015.9999999999998</v>
      </c>
      <c r="L51" s="126">
        <f>IF($C$5*'Vic Oct 2017'!AL45/'Vic Oct 2017'!AJ45&lt;'Vic Oct 2017'!K45,0,IF($C$5*'Vic Oct 2017'!AL45/'Vic Oct 2017'!AJ45&lt;='Vic Oct 2017'!L45,($C$5*'Vic Oct 2017'!AL45/'Vic Oct 2017'!AJ45-'Vic Oct 2017'!K45)*('Vic Oct 2017'!W45/100)*'Vic Oct 2017'!AJ45,('Vic Oct 2017'!L45-'Vic Oct 2017'!K45)*('Vic Oct 2017'!W45/100)*'Vic Oct 2017'!AJ45))</f>
        <v>2991.36</v>
      </c>
      <c r="M51" s="126">
        <f>IF($C$5*'Vic Oct 2017'!AL45/'Vic Oct 2017'!AJ45&lt;'Vic Oct 2017'!L45,0,IF($C$5*'Vic Oct 2017'!AL45/'Vic Oct 2017'!AJ45&lt;='Vic Oct 2017'!M45,($C$5*'Vic Oct 2017'!AL45/'Vic Oct 2017'!AJ45-'Vic Oct 2017'!L45)*('Vic Oct 2017'!X45/100)*'Vic Oct 2017'!AJ45,('Vic Oct 2017'!M45-'Vic Oct 2017'!L45)*('Vic Oct 2017'!X45/100)*'Vic Oct 2017'!AJ45))</f>
        <v>0</v>
      </c>
      <c r="N51" s="126">
        <f>IF(($C$5*'Vic Oct 2017'!AL45/'Vic Oct 2017'!AJ45&gt;'Vic Oct 2017'!M45),($C$5*'Vic Oct 2017'!AL45/'Vic Oct 2017'!AJ45-'Vic Oct 2017'!M45)*'Vic Oct 2017'!Y45/100*'Vic Oct 2017'!AJ45,0)</f>
        <v>57.6</v>
      </c>
      <c r="O51" s="129">
        <f t="shared" si="0"/>
        <v>8323.7650000000012</v>
      </c>
      <c r="P51" s="130">
        <f>'Vic Oct 2017'!AM45</f>
        <v>0</v>
      </c>
      <c r="Q51" s="130">
        <f>'Vic Oct 2017'!AN45</f>
        <v>20</v>
      </c>
      <c r="R51" s="130">
        <f>'Vic Oct 2017'!AO45</f>
        <v>0</v>
      </c>
      <c r="S51" s="130">
        <f>'Vic Oct 2017'!AP45</f>
        <v>0</v>
      </c>
      <c r="T51" s="129">
        <f>(O51-(O51-D51)*Q51/100)</f>
        <v>6725.0770000000011</v>
      </c>
      <c r="U51" s="129">
        <f t="shared" ref="U51:U56" si="22">T51</f>
        <v>6725.0770000000011</v>
      </c>
      <c r="V51" s="129">
        <f t="shared" si="1"/>
        <v>7397.5847000000022</v>
      </c>
      <c r="W51" s="129">
        <f t="shared" si="1"/>
        <v>7397.5847000000022</v>
      </c>
      <c r="X51" s="131">
        <f>'Vic Oct 2017'!AW45</f>
        <v>24</v>
      </c>
      <c r="Y51" s="132" t="str">
        <f>'Vic Oct 2017'!AX45</f>
        <v>y</v>
      </c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2"/>
      <c r="CA51" s="122"/>
      <c r="CB51" s="122"/>
      <c r="CC51" s="122"/>
      <c r="CD51" s="122"/>
      <c r="CE51" s="122"/>
      <c r="CF51" s="122"/>
      <c r="CG51" s="122"/>
      <c r="CH51" s="122"/>
      <c r="CI51" s="133"/>
      <c r="CJ51" s="133"/>
      <c r="CK51" s="133"/>
      <c r="CL51" s="133"/>
      <c r="CM51" s="133"/>
      <c r="CN51" s="133"/>
      <c r="CO51" s="133"/>
      <c r="CP51" s="133"/>
      <c r="CQ51" s="133"/>
      <c r="CR51" s="133"/>
      <c r="CS51" s="133"/>
      <c r="CT51" s="133"/>
      <c r="CU51" s="133"/>
      <c r="CV51" s="133"/>
      <c r="CW51" s="133"/>
      <c r="CX51" s="133"/>
      <c r="CY51" s="133"/>
      <c r="CZ51" s="133"/>
      <c r="DA51" s="133"/>
      <c r="DB51" s="133"/>
      <c r="DC51" s="133"/>
      <c r="DD51" s="133"/>
      <c r="DE51" s="133"/>
      <c r="DF51" s="133"/>
      <c r="DG51" s="133"/>
      <c r="DH51" s="133"/>
      <c r="DI51" s="133"/>
      <c r="DJ51" s="133"/>
      <c r="DK51" s="133"/>
      <c r="DL51" s="133"/>
      <c r="DM51" s="133"/>
      <c r="DN51" s="133"/>
      <c r="DO51" s="133"/>
      <c r="DP51" s="133"/>
      <c r="DQ51" s="133"/>
      <c r="DR51" s="133"/>
      <c r="DS51" s="133"/>
      <c r="DT51" s="133"/>
      <c r="DU51" s="133"/>
      <c r="DV51" s="133"/>
      <c r="DW51" s="133"/>
      <c r="DX51" s="133"/>
      <c r="DY51" s="133"/>
      <c r="DZ51" s="133"/>
      <c r="EA51" s="133"/>
      <c r="EB51" s="133"/>
      <c r="EC51" s="133"/>
      <c r="ED51" s="133"/>
      <c r="EE51" s="133"/>
      <c r="EF51" s="133"/>
      <c r="EG51" s="133"/>
      <c r="EH51" s="133"/>
      <c r="EI51" s="133"/>
      <c r="EJ51" s="133"/>
    </row>
    <row r="52" spans="1:140" s="134" customFormat="1" ht="17" customHeight="1">
      <c r="A52" s="237"/>
      <c r="B52" s="125" t="str">
        <f>'Vic Oct 2017'!F46</f>
        <v>Lumo Energy</v>
      </c>
      <c r="C52" s="125" t="str">
        <f>'Vic Oct 2017'!G46</f>
        <v>Business Premium</v>
      </c>
      <c r="D52" s="126">
        <f>365*'Vic Oct 2017'!H46/100</f>
        <v>343.31900000000002</v>
      </c>
      <c r="E52" s="127">
        <f>IF($C$5*'Vic Oct 2017'!AK46/'Vic Oct 2017'!AI46&gt;='Vic Oct 2017'!J46,('Vic Oct 2017'!J46*'Vic Oct 2017'!O46/100)*'Vic Oct 2017'!AI46,($C$5*'Vic Oct 2017'!AK46/'Vic Oct 2017'!AI46*'Vic Oct 2017'!O46/100)*'Vic Oct 2017'!AI46)</f>
        <v>164.08548000000002</v>
      </c>
      <c r="F52" s="128">
        <f>IF($C$5*'Vic Oct 2017'!AK46/'Vic Oct 2017'!AI46&lt;'Vic Oct 2017'!J46,0,IF($C$5*'Vic Oct 2017'!AK46/'Vic Oct 2017'!AI46&lt;='Vic Oct 2017'!K46,($C$5*'Vic Oct 2017'!AK46/'Vic Oct 2017'!AI46-'Vic Oct 2017'!J46)*('Vic Oct 2017'!P46/100)*'Vic Oct 2017'!AI46,('Vic Oct 2017'!K46-'Vic Oct 2017'!J46)*('Vic Oct 2017'!P46/100)*'Vic Oct 2017'!AI46))</f>
        <v>1246.48866</v>
      </c>
      <c r="G52" s="126">
        <f>IF($C$5*'Vic Oct 2017'!AK46/'Vic Oct 2017'!AI46&lt;'Vic Oct 2017'!K46,0,IF($C$5*'Vic Oct 2017'!AK46/'Vic Oct 2017'!AI46&lt;='Vic Oct 2017'!L46,($C$5*'Vic Oct 2017'!AK46/'Vic Oct 2017'!AI46-'Vic Oct 2017'!K46)*('Vic Oct 2017'!Q46/100)*'Vic Oct 2017'!AI46,('Vic Oct 2017'!L46-'Vic Oct 2017'!K46)*('Vic Oct 2017'!Q46/100)*'Vic Oct 2017'!AI46))</f>
        <v>1885.2497999999996</v>
      </c>
      <c r="H52" s="127">
        <f>IF($C$5*'Vic Oct 2017'!AK46/'Vic Oct 2017'!AI46&lt;'Vic Oct 2017'!L46,0,IF($C$5*'Vic Oct 2017'!AK46/'Vic Oct 2017'!AI46&lt;='Vic Oct 2017'!M46,($C$5*'Vic Oct 2017'!AK46/'Vic Oct 2017'!AI46-'Vic Oct 2017'!L46)*('Vic Oct 2017'!R46/100)*'Vic Oct 2017'!AI46,('Vic Oct 2017'!M46-'Vic Oct 2017'!L46)*('Vic Oct 2017'!R46/100)*'Vic Oct 2017'!AI46))</f>
        <v>0</v>
      </c>
      <c r="I52" s="126">
        <f>IF(($C$5*'Vic Oct 2017'!AK46/'Vic Oct 2017'!AI46&gt;'Vic Oct 2017'!M46),($C$5*'Vic Oct 2017'!AK46/'Vic Oct 2017'!AI46-'Vic Oct 2017'!M46)*'Vic Oct 2017'!S46/100*'Vic Oct 2017'!AI46,0)</f>
        <v>0</v>
      </c>
      <c r="J52" s="126">
        <f>IF($C$5*'Vic Oct 2017'!AL46/'Vic Oct 2017'!AJ46&gt;='Vic Oct 2017'!J46,('Vic Oct 2017'!J46*'Vic Oct 2017'!U46/100)*'Vic Oct 2017'!AJ46,($C$5*'Vic Oct 2017'!AL46/'Vic Oct 2017'!AJ46*'Vic Oct 2017'!U46/100)*'Vic Oct 2017'!AJ46)</f>
        <v>164.08548000000002</v>
      </c>
      <c r="K52" s="126">
        <f>IF($C$5*'Vic Oct 2017'!AL46/'Vic Oct 2017'!AJ46&lt;'Vic Oct 2017'!J46,0,IF($C$5*'Vic Oct 2017'!AL46/'Vic Oct 2017'!AJ46&lt;='Vic Oct 2017'!K46,($C$5*'Vic Oct 2017'!AL46/'Vic Oct 2017'!AJ46-'Vic Oct 2017'!J46)*('Vic Oct 2017'!V46/100)*'Vic Oct 2017'!AJ46,('Vic Oct 2017'!K46-'Vic Oct 2017'!J46)*('Vic Oct 2017'!V46/100)*'Vic Oct 2017'!AJ46))</f>
        <v>1246.48866</v>
      </c>
      <c r="L52" s="126">
        <f>IF($C$5*'Vic Oct 2017'!AL46/'Vic Oct 2017'!AJ46&lt;'Vic Oct 2017'!K46,0,IF($C$5*'Vic Oct 2017'!AL46/'Vic Oct 2017'!AJ46&lt;='Vic Oct 2017'!L46,($C$5*'Vic Oct 2017'!AL46/'Vic Oct 2017'!AJ46-'Vic Oct 2017'!K46)*('Vic Oct 2017'!W46/100)*'Vic Oct 2017'!AJ46,('Vic Oct 2017'!L46-'Vic Oct 2017'!K46)*('Vic Oct 2017'!W46/100)*'Vic Oct 2017'!AJ46))</f>
        <v>1885.2497999999996</v>
      </c>
      <c r="M52" s="126">
        <f>IF($C$5*'Vic Oct 2017'!AL46/'Vic Oct 2017'!AJ46&lt;'Vic Oct 2017'!L46,0,IF($C$5*'Vic Oct 2017'!AL46/'Vic Oct 2017'!AJ46&lt;='Vic Oct 2017'!M46,($C$5*'Vic Oct 2017'!AL46/'Vic Oct 2017'!AJ46-'Vic Oct 2017'!L46)*('Vic Oct 2017'!X46/100)*'Vic Oct 2017'!AJ46,('Vic Oct 2017'!M46-'Vic Oct 2017'!L46)*('Vic Oct 2017'!X46/100)*'Vic Oct 2017'!AJ46))</f>
        <v>0</v>
      </c>
      <c r="N52" s="126">
        <f>IF(($C$5*'Vic Oct 2017'!AL46/'Vic Oct 2017'!AJ46&gt;'Vic Oct 2017'!M46),($C$5*'Vic Oct 2017'!AL46/'Vic Oct 2017'!AJ46-'Vic Oct 2017'!M46)*'Vic Oct 2017'!Y46/100*'Vic Oct 2017'!AJ46,0)</f>
        <v>0</v>
      </c>
      <c r="O52" s="129">
        <f t="shared" si="0"/>
        <v>6934.9668799999999</v>
      </c>
      <c r="P52" s="130">
        <f>'Vic Oct 2017'!AM46</f>
        <v>0</v>
      </c>
      <c r="Q52" s="130">
        <f>'Vic Oct 2017'!AN46</f>
        <v>0</v>
      </c>
      <c r="R52" s="130">
        <f>'Vic Oct 2017'!AO46</f>
        <v>0</v>
      </c>
      <c r="S52" s="130">
        <f>'Vic Oct 2017'!AP46</f>
        <v>0</v>
      </c>
      <c r="T52" s="129">
        <f>O52</f>
        <v>6934.9668799999999</v>
      </c>
      <c r="U52" s="129">
        <f t="shared" si="22"/>
        <v>6934.9668799999999</v>
      </c>
      <c r="V52" s="129">
        <f t="shared" si="1"/>
        <v>7628.4635680000001</v>
      </c>
      <c r="W52" s="129">
        <f t="shared" si="1"/>
        <v>7628.4635680000001</v>
      </c>
      <c r="X52" s="131">
        <f>'Vic Oct 2017'!AW46</f>
        <v>36</v>
      </c>
      <c r="Y52" s="132" t="str">
        <f>'Vic Oct 2017'!AX46</f>
        <v>n</v>
      </c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/>
      <c r="CA52" s="122"/>
      <c r="CB52" s="122"/>
      <c r="CC52" s="122"/>
      <c r="CD52" s="122"/>
      <c r="CE52" s="122"/>
      <c r="CF52" s="122"/>
      <c r="CG52" s="122"/>
      <c r="CH52" s="122"/>
      <c r="CI52" s="133"/>
      <c r="CJ52" s="133"/>
      <c r="CK52" s="133"/>
      <c r="CL52" s="133"/>
      <c r="CM52" s="133"/>
      <c r="CN52" s="133"/>
      <c r="CO52" s="133"/>
      <c r="CP52" s="133"/>
      <c r="CQ52" s="133"/>
      <c r="CR52" s="133"/>
      <c r="CS52" s="133"/>
      <c r="CT52" s="133"/>
      <c r="CU52" s="133"/>
      <c r="CV52" s="133"/>
      <c r="CW52" s="133"/>
      <c r="CX52" s="133"/>
      <c r="CY52" s="133"/>
      <c r="CZ52" s="133"/>
      <c r="DA52" s="133"/>
      <c r="DB52" s="133"/>
      <c r="DC52" s="133"/>
      <c r="DD52" s="133"/>
      <c r="DE52" s="133"/>
      <c r="DF52" s="133"/>
      <c r="DG52" s="133"/>
      <c r="DH52" s="133"/>
      <c r="DI52" s="133"/>
      <c r="DJ52" s="133"/>
      <c r="DK52" s="133"/>
      <c r="DL52" s="133"/>
      <c r="DM52" s="133"/>
      <c r="DN52" s="133"/>
      <c r="DO52" s="133"/>
      <c r="DP52" s="133"/>
      <c r="DQ52" s="133"/>
      <c r="DR52" s="133"/>
      <c r="DS52" s="133"/>
      <c r="DT52" s="133"/>
      <c r="DU52" s="133"/>
      <c r="DV52" s="133"/>
      <c r="DW52" s="133"/>
      <c r="DX52" s="133"/>
      <c r="DY52" s="133"/>
      <c r="DZ52" s="133"/>
      <c r="EA52" s="133"/>
      <c r="EB52" s="133"/>
      <c r="EC52" s="133"/>
      <c r="ED52" s="133"/>
      <c r="EE52" s="133"/>
      <c r="EF52" s="133"/>
      <c r="EG52" s="133"/>
      <c r="EH52" s="133"/>
      <c r="EI52" s="133"/>
      <c r="EJ52" s="133"/>
    </row>
    <row r="53" spans="1:140" s="134" customFormat="1" ht="17" customHeight="1">
      <c r="A53" s="237"/>
      <c r="B53" s="125" t="str">
        <f>'Vic Oct 2017'!F47</f>
        <v>Momentum Energy</v>
      </c>
      <c r="C53" s="125" t="str">
        <f>'Vic Oct 2017'!G47</f>
        <v>Market offer</v>
      </c>
      <c r="D53" s="126">
        <f>365*'Vic Oct 2017'!H47/100</f>
        <v>311.2355</v>
      </c>
      <c r="E53" s="127">
        <f>IF($C$5*'Vic Oct 2017'!AK47/'Vic Oct 2017'!AI47&gt;='Vic Oct 2017'!J47,('Vic Oct 2017'!J47*'Vic Oct 2017'!O47/100)*'Vic Oct 2017'!AI47,($C$5*'Vic Oct 2017'!AK47/'Vic Oct 2017'!AI47*'Vic Oct 2017'!O47/100)*'Vic Oct 2017'!AI47)</f>
        <v>115.44</v>
      </c>
      <c r="F53" s="128">
        <f>IF($C$5*'Vic Oct 2017'!AK47/'Vic Oct 2017'!AI47&lt;'Vic Oct 2017'!J47,0,IF($C$5*'Vic Oct 2017'!AK47/'Vic Oct 2017'!AI47&lt;='Vic Oct 2017'!K47,($C$5*'Vic Oct 2017'!AK47/'Vic Oct 2017'!AI47-'Vic Oct 2017'!J47)*('Vic Oct 2017'!P47/100)*'Vic Oct 2017'!AI47,('Vic Oct 2017'!K47-'Vic Oct 2017'!J47)*('Vic Oct 2017'!P47/100)*'Vic Oct 2017'!AI47))</f>
        <v>906</v>
      </c>
      <c r="G53" s="126">
        <f>IF($C$5*'Vic Oct 2017'!AK47/'Vic Oct 2017'!AI47&lt;'Vic Oct 2017'!K47,0,IF($C$5*'Vic Oct 2017'!AK47/'Vic Oct 2017'!AI47&lt;='Vic Oct 2017'!L47,($C$5*'Vic Oct 2017'!AK47/'Vic Oct 2017'!AI47-'Vic Oct 2017'!K47)*('Vic Oct 2017'!Q47/100)*'Vic Oct 2017'!AI47,('Vic Oct 2017'!L47-'Vic Oct 2017'!K47)*('Vic Oct 2017'!Q47/100)*'Vic Oct 2017'!AI47))</f>
        <v>1386.4559999999999</v>
      </c>
      <c r="H53" s="127">
        <f>IF($C$5*'Vic Oct 2017'!AK47/'Vic Oct 2017'!AI47&lt;'Vic Oct 2017'!L47,0,IF($C$5*'Vic Oct 2017'!AK47/'Vic Oct 2017'!AI47&lt;='Vic Oct 2017'!M47,($C$5*'Vic Oct 2017'!AK47/'Vic Oct 2017'!AI47-'Vic Oct 2017'!L47)*('Vic Oct 2017'!R47/100)*'Vic Oct 2017'!AI47,('Vic Oct 2017'!M47-'Vic Oct 2017'!L47)*('Vic Oct 2017'!R47/100)*'Vic Oct 2017'!AI47))</f>
        <v>0</v>
      </c>
      <c r="I53" s="126">
        <f>IF(($C$5*'Vic Oct 2017'!AK47/'Vic Oct 2017'!AI47&gt;'Vic Oct 2017'!M47),($C$5*'Vic Oct 2017'!AK47/'Vic Oct 2017'!AI47-'Vic Oct 2017'!M47)*'Vic Oct 2017'!S47/100*'Vic Oct 2017'!AI47,0)</f>
        <v>27.72</v>
      </c>
      <c r="J53" s="126">
        <f>IF($C$5*'Vic Oct 2017'!AL47/'Vic Oct 2017'!AJ47&gt;='Vic Oct 2017'!J47,('Vic Oct 2017'!J47*'Vic Oct 2017'!U47/100)*'Vic Oct 2017'!AJ47,($C$5*'Vic Oct 2017'!AL47/'Vic Oct 2017'!AJ47*'Vic Oct 2017'!U47/100)*'Vic Oct 2017'!AJ47)</f>
        <v>222.48</v>
      </c>
      <c r="K53" s="126">
        <f>IF($C$5*'Vic Oct 2017'!AL47/'Vic Oct 2017'!AJ47&lt;'Vic Oct 2017'!J47,0,IF($C$5*'Vic Oct 2017'!AL47/'Vic Oct 2017'!AJ47&lt;='Vic Oct 2017'!K47,($C$5*'Vic Oct 2017'!AL47/'Vic Oct 2017'!AJ47-'Vic Oct 2017'!J47)*('Vic Oct 2017'!V47/100)*'Vic Oct 2017'!AJ47,('Vic Oct 2017'!K47-'Vic Oct 2017'!J47)*('Vic Oct 2017'!V47/100)*'Vic Oct 2017'!AJ47))</f>
        <v>1729.2</v>
      </c>
      <c r="L53" s="126">
        <f>IF($C$5*'Vic Oct 2017'!AL47/'Vic Oct 2017'!AJ47&lt;'Vic Oct 2017'!K47,0,IF($C$5*'Vic Oct 2017'!AL47/'Vic Oct 2017'!AJ47&lt;='Vic Oct 2017'!L47,($C$5*'Vic Oct 2017'!AL47/'Vic Oct 2017'!AJ47-'Vic Oct 2017'!K47)*('Vic Oct 2017'!W47/100)*'Vic Oct 2017'!AJ47,('Vic Oct 2017'!L47-'Vic Oct 2017'!K47)*('Vic Oct 2017'!W47/100)*'Vic Oct 2017'!AJ47))</f>
        <v>2637.12</v>
      </c>
      <c r="M53" s="126">
        <f>IF($C$5*'Vic Oct 2017'!AL47/'Vic Oct 2017'!AJ47&lt;'Vic Oct 2017'!L47,0,IF($C$5*'Vic Oct 2017'!AL47/'Vic Oct 2017'!AJ47&lt;='Vic Oct 2017'!M47,($C$5*'Vic Oct 2017'!AL47/'Vic Oct 2017'!AJ47-'Vic Oct 2017'!L47)*('Vic Oct 2017'!X47/100)*'Vic Oct 2017'!AJ47,('Vic Oct 2017'!M47-'Vic Oct 2017'!L47)*('Vic Oct 2017'!X47/100)*'Vic Oct 2017'!AJ47))</f>
        <v>0</v>
      </c>
      <c r="N53" s="126">
        <f>IF(($C$5*'Vic Oct 2017'!AL47/'Vic Oct 2017'!AJ47&gt;'Vic Oct 2017'!M47),($C$5*'Vic Oct 2017'!AL47/'Vic Oct 2017'!AJ47-'Vic Oct 2017'!M47)*'Vic Oct 2017'!Y47/100*'Vic Oct 2017'!AJ47,0)</f>
        <v>52.29</v>
      </c>
      <c r="O53" s="129">
        <f t="shared" si="0"/>
        <v>7387.9414999999999</v>
      </c>
      <c r="P53" s="130">
        <f>'Vic Oct 2017'!AM47</f>
        <v>0</v>
      </c>
      <c r="Q53" s="130">
        <f>'Vic Oct 2017'!AN47</f>
        <v>0</v>
      </c>
      <c r="R53" s="130">
        <f>'Vic Oct 2017'!AO47</f>
        <v>0</v>
      </c>
      <c r="S53" s="130">
        <f>'Vic Oct 2017'!AP47</f>
        <v>0</v>
      </c>
      <c r="T53" s="129">
        <f>O53</f>
        <v>7387.9414999999999</v>
      </c>
      <c r="U53" s="129">
        <f t="shared" si="22"/>
        <v>7387.9414999999999</v>
      </c>
      <c r="V53" s="129">
        <f t="shared" si="1"/>
        <v>8126.7356500000005</v>
      </c>
      <c r="W53" s="129">
        <f t="shared" si="1"/>
        <v>8126.7356500000005</v>
      </c>
      <c r="X53" s="131">
        <f>'Vic Oct 2017'!AW47</f>
        <v>0</v>
      </c>
      <c r="Y53" s="132" t="str">
        <f>'Vic Oct 2017'!AX47</f>
        <v>n</v>
      </c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  <c r="CD53" s="122"/>
      <c r="CE53" s="122"/>
      <c r="CF53" s="122"/>
      <c r="CG53" s="122"/>
      <c r="CH53" s="122"/>
      <c r="CI53" s="133"/>
      <c r="CJ53" s="133"/>
      <c r="CK53" s="133"/>
      <c r="CL53" s="133"/>
      <c r="CM53" s="133"/>
      <c r="CN53" s="133"/>
      <c r="CO53" s="133"/>
      <c r="CP53" s="133"/>
      <c r="CQ53" s="133"/>
      <c r="CR53" s="133"/>
      <c r="CS53" s="133"/>
      <c r="CT53" s="133"/>
      <c r="CU53" s="133"/>
      <c r="CV53" s="133"/>
      <c r="CW53" s="133"/>
      <c r="CX53" s="133"/>
      <c r="CY53" s="133"/>
      <c r="CZ53" s="133"/>
      <c r="DA53" s="133"/>
      <c r="DB53" s="133"/>
      <c r="DC53" s="133"/>
      <c r="DD53" s="133"/>
      <c r="DE53" s="133"/>
      <c r="DF53" s="133"/>
      <c r="DG53" s="133"/>
      <c r="DH53" s="133"/>
      <c r="DI53" s="133"/>
      <c r="DJ53" s="133"/>
      <c r="DK53" s="133"/>
      <c r="DL53" s="133"/>
      <c r="DM53" s="133"/>
      <c r="DN53" s="133"/>
      <c r="DO53" s="133"/>
      <c r="DP53" s="133"/>
      <c r="DQ53" s="133"/>
      <c r="DR53" s="133"/>
      <c r="DS53" s="133"/>
      <c r="DT53" s="133"/>
      <c r="DU53" s="133"/>
      <c r="DV53" s="133"/>
      <c r="DW53" s="133"/>
      <c r="DX53" s="133"/>
      <c r="DY53" s="133"/>
      <c r="DZ53" s="133"/>
      <c r="EA53" s="133"/>
      <c r="EB53" s="133"/>
      <c r="EC53" s="133"/>
      <c r="ED53" s="133"/>
      <c r="EE53" s="133"/>
      <c r="EF53" s="133"/>
      <c r="EG53" s="133"/>
      <c r="EH53" s="133"/>
      <c r="EI53" s="133"/>
      <c r="EJ53" s="133"/>
    </row>
    <row r="54" spans="1:140" s="125" customFormat="1" ht="17" customHeight="1">
      <c r="A54" s="237"/>
      <c r="B54" s="125" t="str">
        <f>'Vic Oct 2017'!F48</f>
        <v>Origin Energy</v>
      </c>
      <c r="C54" s="125" t="str">
        <f>'Vic Oct 2017'!G48</f>
        <v>Business Saver</v>
      </c>
      <c r="D54" s="126">
        <f>365*'Vic Oct 2017'!H48/100</f>
        <v>275.90350000000001</v>
      </c>
      <c r="E54" s="127">
        <f>IF($C$5*'Vic Oct 2017'!AK48/'Vic Oct 2017'!AI48&gt;='Vic Oct 2017'!J48,('Vic Oct 2017'!J48*'Vic Oct 2017'!O48/100)*'Vic Oct 2017'!AI48,($C$5*'Vic Oct 2017'!AK48/'Vic Oct 2017'!AI48*'Vic Oct 2017'!O48/100)*'Vic Oct 2017'!AI48)</f>
        <v>652.46399999999994</v>
      </c>
      <c r="F54" s="128">
        <f>IF($C$5*'Vic Oct 2017'!AK48/'Vic Oct 2017'!AI48&lt;'Vic Oct 2017'!J48,0,IF($C$5*'Vic Oct 2017'!AK48/'Vic Oct 2017'!AI48&lt;='Vic Oct 2017'!K48,($C$5*'Vic Oct 2017'!AK48/'Vic Oct 2017'!AI48-'Vic Oct 2017'!J48)*('Vic Oct 2017'!P48/100)*'Vic Oct 2017'!AI48,('Vic Oct 2017'!K48-'Vic Oct 2017'!J48)*('Vic Oct 2017'!P48/100)*'Vic Oct 2017'!AI48))</f>
        <v>3299.6251999999995</v>
      </c>
      <c r="G54" s="126">
        <f>IF($C$5*'Vic Oct 2017'!AK48/'Vic Oct 2017'!AI48&lt;'Vic Oct 2017'!K48,0,IF($C$5*'Vic Oct 2017'!AK48/'Vic Oct 2017'!AI48&lt;='Vic Oct 2017'!L48,($C$5*'Vic Oct 2017'!AK48/'Vic Oct 2017'!AI48-'Vic Oct 2017'!K48)*('Vic Oct 2017'!Q48/100)*'Vic Oct 2017'!AI48,('Vic Oct 2017'!L48-'Vic Oct 2017'!K48)*('Vic Oct 2017'!Q48/100)*'Vic Oct 2017'!AI48))</f>
        <v>0</v>
      </c>
      <c r="H54" s="127">
        <f>IF($C$5*'Vic Oct 2017'!AK48/'Vic Oct 2017'!AI48&lt;'Vic Oct 2017'!L48,0,IF($C$5*'Vic Oct 2017'!AK48/'Vic Oct 2017'!AI48&lt;='Vic Oct 2017'!M48,($C$5*'Vic Oct 2017'!AK48/'Vic Oct 2017'!AI48-'Vic Oct 2017'!L48)*('Vic Oct 2017'!R48/100)*'Vic Oct 2017'!AI48,('Vic Oct 2017'!M48-'Vic Oct 2017'!L48)*('Vic Oct 2017'!R48/100)*'Vic Oct 2017'!AI48))</f>
        <v>0</v>
      </c>
      <c r="I54" s="126">
        <f>IF(($C$5*'Vic Oct 2017'!AK48/'Vic Oct 2017'!AI48&gt;'Vic Oct 2017'!M48),($C$5*'Vic Oct 2017'!AK48/'Vic Oct 2017'!AI48-'Vic Oct 2017'!M48)*'Vic Oct 2017'!S48/100*'Vic Oct 2017'!AI48,0)</f>
        <v>0</v>
      </c>
      <c r="J54" s="126">
        <f>IF($C$5*'Vic Oct 2017'!AL48/'Vic Oct 2017'!AJ48&gt;='Vic Oct 2017'!J48,('Vic Oct 2017'!J48*'Vic Oct 2017'!U48/100)*'Vic Oct 2017'!AJ48,($C$5*'Vic Oct 2017'!AL48/'Vic Oct 2017'!AJ48*'Vic Oct 2017'!U48/100)*'Vic Oct 2017'!AJ48)</f>
        <v>652.46399999999994</v>
      </c>
      <c r="K54" s="126">
        <f>IF($C$5*'Vic Oct 2017'!AL48/'Vic Oct 2017'!AJ48&lt;'Vic Oct 2017'!J48,0,IF($C$5*'Vic Oct 2017'!AL48/'Vic Oct 2017'!AJ48&lt;='Vic Oct 2017'!K48,($C$5*'Vic Oct 2017'!AL48/'Vic Oct 2017'!AJ48-'Vic Oct 2017'!J48)*('Vic Oct 2017'!V48/100)*'Vic Oct 2017'!AJ48,('Vic Oct 2017'!K48-'Vic Oct 2017'!J48)*('Vic Oct 2017'!V48/100)*'Vic Oct 2017'!AJ48))</f>
        <v>3299.6251999999995</v>
      </c>
      <c r="L54" s="126">
        <f>IF($C$5*'Vic Oct 2017'!AL48/'Vic Oct 2017'!AJ48&lt;'Vic Oct 2017'!K48,0,IF($C$5*'Vic Oct 2017'!AL48/'Vic Oct 2017'!AJ48&lt;='Vic Oct 2017'!L48,($C$5*'Vic Oct 2017'!AL48/'Vic Oct 2017'!AJ48-'Vic Oct 2017'!K48)*('Vic Oct 2017'!W48/100)*'Vic Oct 2017'!AJ48,('Vic Oct 2017'!L48-'Vic Oct 2017'!K48)*('Vic Oct 2017'!W48/100)*'Vic Oct 2017'!AJ48))</f>
        <v>0</v>
      </c>
      <c r="M54" s="126">
        <f>IF($C$5*'Vic Oct 2017'!AL48/'Vic Oct 2017'!AJ48&lt;'Vic Oct 2017'!L48,0,IF($C$5*'Vic Oct 2017'!AL48/'Vic Oct 2017'!AJ48&lt;='Vic Oct 2017'!M48,($C$5*'Vic Oct 2017'!AL48/'Vic Oct 2017'!AJ48-'Vic Oct 2017'!L48)*('Vic Oct 2017'!X48/100)*'Vic Oct 2017'!AJ48,('Vic Oct 2017'!M48-'Vic Oct 2017'!L48)*('Vic Oct 2017'!X48/100)*'Vic Oct 2017'!AJ48))</f>
        <v>0</v>
      </c>
      <c r="N54" s="126">
        <f>IF(($C$5*'Vic Oct 2017'!AL48/'Vic Oct 2017'!AJ48&gt;'Vic Oct 2017'!M48),($C$5*'Vic Oct 2017'!AL48/'Vic Oct 2017'!AJ48-'Vic Oct 2017'!M48)*'Vic Oct 2017'!Y48/100*'Vic Oct 2017'!AJ48,0)</f>
        <v>0</v>
      </c>
      <c r="O54" s="129">
        <f t="shared" si="0"/>
        <v>8180.0818999999992</v>
      </c>
      <c r="P54" s="130">
        <f>'Vic Oct 2017'!AM48</f>
        <v>0</v>
      </c>
      <c r="Q54" s="130">
        <f>'Vic Oct 2017'!AN48</f>
        <v>15</v>
      </c>
      <c r="R54" s="130">
        <f>'Vic Oct 2017'!AO48</f>
        <v>0</v>
      </c>
      <c r="S54" s="130">
        <f>'Vic Oct 2017'!AP48</f>
        <v>0</v>
      </c>
      <c r="T54" s="129">
        <f>(O54-(O54-D54)*Q54/100)</f>
        <v>6994.4551399999991</v>
      </c>
      <c r="U54" s="129">
        <f t="shared" si="22"/>
        <v>6994.4551399999991</v>
      </c>
      <c r="V54" s="129">
        <f t="shared" si="1"/>
        <v>7693.900654</v>
      </c>
      <c r="W54" s="129">
        <f t="shared" si="1"/>
        <v>7693.900654</v>
      </c>
      <c r="X54" s="131">
        <f>'Vic Oct 2017'!AW48</f>
        <v>12</v>
      </c>
      <c r="Y54" s="132" t="str">
        <f>'Vic Oct 2017'!AX48</f>
        <v>y</v>
      </c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22"/>
      <c r="BZ54" s="122"/>
      <c r="CA54" s="122"/>
      <c r="CB54" s="122"/>
      <c r="CC54" s="122"/>
      <c r="CD54" s="122"/>
      <c r="CE54" s="122"/>
      <c r="CF54" s="122"/>
      <c r="CG54" s="122"/>
      <c r="CH54" s="122"/>
      <c r="CI54" s="152"/>
      <c r="CJ54" s="152"/>
      <c r="CK54" s="152"/>
      <c r="CL54" s="152"/>
      <c r="CM54" s="152"/>
      <c r="CN54" s="152"/>
      <c r="CO54" s="152"/>
      <c r="CP54" s="152"/>
      <c r="CQ54" s="152"/>
      <c r="CR54" s="152"/>
      <c r="CS54" s="152"/>
      <c r="CT54" s="152"/>
      <c r="CU54" s="152"/>
      <c r="CV54" s="152"/>
      <c r="CW54" s="152"/>
      <c r="CX54" s="152"/>
      <c r="CY54" s="152"/>
      <c r="CZ54" s="152"/>
      <c r="DA54" s="152"/>
      <c r="DB54" s="152"/>
      <c r="DC54" s="152"/>
      <c r="DD54" s="152"/>
      <c r="DE54" s="152"/>
      <c r="DF54" s="152"/>
      <c r="DG54" s="152"/>
      <c r="DH54" s="152"/>
      <c r="DI54" s="152"/>
      <c r="DJ54" s="152"/>
      <c r="DK54" s="152"/>
      <c r="DL54" s="152"/>
      <c r="DM54" s="152"/>
      <c r="DN54" s="152"/>
      <c r="DO54" s="152"/>
      <c r="DP54" s="152"/>
      <c r="DQ54" s="152"/>
      <c r="DR54" s="152"/>
      <c r="DS54" s="152"/>
      <c r="DT54" s="152"/>
      <c r="DU54" s="152"/>
      <c r="DV54" s="152"/>
      <c r="DW54" s="152"/>
      <c r="DX54" s="152"/>
      <c r="DY54" s="152"/>
      <c r="DZ54" s="152"/>
      <c r="EA54" s="152"/>
      <c r="EB54" s="152"/>
      <c r="EC54" s="152"/>
      <c r="ED54" s="152"/>
      <c r="EE54" s="152"/>
      <c r="EF54" s="152"/>
      <c r="EG54" s="152"/>
      <c r="EH54" s="152"/>
      <c r="EI54" s="152"/>
      <c r="EJ54" s="152"/>
    </row>
    <row r="55" spans="1:140" s="125" customFormat="1" ht="17" customHeight="1" thickBot="1">
      <c r="A55" s="238"/>
      <c r="B55" s="142" t="str">
        <f>'Vic Oct 2017'!F49</f>
        <v>Simply Energy</v>
      </c>
      <c r="C55" s="142" t="str">
        <f>'Vic Oct 2017'!G49</f>
        <v>Business Save</v>
      </c>
      <c r="D55" s="145">
        <f>365*'Vic Oct 2017'!H49/100</f>
        <v>298.89850000000001</v>
      </c>
      <c r="E55" s="153">
        <f>IF($C$5*'Vic Oct 2017'!AK49/'Vic Oct 2017'!AI49&gt;='Vic Oct 2017'!J49,('Vic Oct 2017'!J49*'Vic Oct 2017'!O49/100)*'Vic Oct 2017'!AI49,($C$5*'Vic Oct 2017'!AK49/'Vic Oct 2017'!AI49*'Vic Oct 2017'!O49/100)*'Vic Oct 2017'!AI49)</f>
        <v>207.16019999999997</v>
      </c>
      <c r="F55" s="143">
        <f>IF($C$5*'Vic Oct 2017'!AK49/'Vic Oct 2017'!AI49&lt;'Vic Oct 2017'!J49,0,IF($C$5*'Vic Oct 2017'!AK49/'Vic Oct 2017'!AI49&lt;='Vic Oct 2017'!K49,($C$5*'Vic Oct 2017'!AK49/'Vic Oct 2017'!AI49-'Vic Oct 2017'!J49)*('Vic Oct 2017'!P49/100)*'Vic Oct 2017'!AI49,('Vic Oct 2017'!K49-'Vic Oct 2017'!J49)*('Vic Oct 2017'!P49/100)*'Vic Oct 2017'!AI49))</f>
        <v>1724.6439</v>
      </c>
      <c r="G55" s="145">
        <f>IF($C$5*'Vic Oct 2017'!AK49/'Vic Oct 2017'!AI49&lt;'Vic Oct 2017'!K49,0,IF($C$5*'Vic Oct 2017'!AK49/'Vic Oct 2017'!AI49&lt;='Vic Oct 2017'!L49,($C$5*'Vic Oct 2017'!AK49/'Vic Oct 2017'!AI49-'Vic Oct 2017'!K49)*('Vic Oct 2017'!Q49/100)*'Vic Oct 2017'!AI49,('Vic Oct 2017'!L49-'Vic Oct 2017'!K49)*('Vic Oct 2017'!Q49/100)*'Vic Oct 2017'!AI49))</f>
        <v>2663.2893999999997</v>
      </c>
      <c r="H55" s="153">
        <f>IF($C$5*'Vic Oct 2017'!AK49/'Vic Oct 2017'!AI49&lt;'Vic Oct 2017'!L49,0,IF($C$5*'Vic Oct 2017'!AK49/'Vic Oct 2017'!AI49&lt;='Vic Oct 2017'!M49,($C$5*'Vic Oct 2017'!AK49/'Vic Oct 2017'!AI49-'Vic Oct 2017'!L49)*('Vic Oct 2017'!R49/100)*'Vic Oct 2017'!AI49,('Vic Oct 2017'!M49-'Vic Oct 2017'!L49)*('Vic Oct 2017'!R49/100)*'Vic Oct 2017'!AI49))</f>
        <v>0</v>
      </c>
      <c r="I55" s="145">
        <f>IF(($C$5*'Vic Oct 2017'!AK49/'Vic Oct 2017'!AI49&gt;'Vic Oct 2017'!M49),($C$5*'Vic Oct 2017'!AK49/'Vic Oct 2017'!AI49-'Vic Oct 2017'!M49)*'Vic Oct 2017'!S49/100*'Vic Oct 2017'!AI49,0)</f>
        <v>0</v>
      </c>
      <c r="J55" s="145">
        <f>IF($C$5*'Vic Oct 2017'!AL49/'Vic Oct 2017'!AJ49&gt;='Vic Oct 2017'!J49,('Vic Oct 2017'!J49*'Vic Oct 2017'!U49/100)*'Vic Oct 2017'!AJ49,($C$5*'Vic Oct 2017'!AL49/'Vic Oct 2017'!AJ49*'Vic Oct 2017'!U49/100)*'Vic Oct 2017'!AJ49)</f>
        <v>207.16019999999997</v>
      </c>
      <c r="K55" s="145">
        <f>IF($C$5*'Vic Oct 2017'!AL49/'Vic Oct 2017'!AJ49&lt;'Vic Oct 2017'!J49,0,IF($C$5*'Vic Oct 2017'!AL49/'Vic Oct 2017'!AJ49&lt;='Vic Oct 2017'!K49,($C$5*'Vic Oct 2017'!AL49/'Vic Oct 2017'!AJ49-'Vic Oct 2017'!J49)*('Vic Oct 2017'!V49/100)*'Vic Oct 2017'!AJ49,('Vic Oct 2017'!K49-'Vic Oct 2017'!J49)*('Vic Oct 2017'!V49/100)*'Vic Oct 2017'!AJ49))</f>
        <v>1724.6439</v>
      </c>
      <c r="L55" s="145">
        <f>IF($C$5*'Vic Oct 2017'!AL49/'Vic Oct 2017'!AJ49&lt;'Vic Oct 2017'!K49,0,IF($C$5*'Vic Oct 2017'!AL49/'Vic Oct 2017'!AJ49&lt;='Vic Oct 2017'!L49,($C$5*'Vic Oct 2017'!AL49/'Vic Oct 2017'!AJ49-'Vic Oct 2017'!K49)*('Vic Oct 2017'!W49/100)*'Vic Oct 2017'!AJ49,('Vic Oct 2017'!L49-'Vic Oct 2017'!K49)*('Vic Oct 2017'!W49/100)*'Vic Oct 2017'!AJ49))</f>
        <v>2663.2893999999997</v>
      </c>
      <c r="M55" s="145">
        <f>IF($C$5*'Vic Oct 2017'!AL49/'Vic Oct 2017'!AJ49&lt;'Vic Oct 2017'!L49,0,IF($C$5*'Vic Oct 2017'!AL49/'Vic Oct 2017'!AJ49&lt;='Vic Oct 2017'!M49,($C$5*'Vic Oct 2017'!AL49/'Vic Oct 2017'!AJ49-'Vic Oct 2017'!L49)*('Vic Oct 2017'!X49/100)*'Vic Oct 2017'!AJ49,('Vic Oct 2017'!M49-'Vic Oct 2017'!L49)*('Vic Oct 2017'!X49/100)*'Vic Oct 2017'!AJ49))</f>
        <v>0</v>
      </c>
      <c r="N55" s="145">
        <f>IF(($C$5*'Vic Oct 2017'!AL49/'Vic Oct 2017'!AJ49&gt;'Vic Oct 2017'!M49),($C$5*'Vic Oct 2017'!AL49/'Vic Oct 2017'!AJ49-'Vic Oct 2017'!M49)*'Vic Oct 2017'!Y49/100*'Vic Oct 2017'!AJ49,0)</f>
        <v>0</v>
      </c>
      <c r="O55" s="154">
        <f t="shared" ref="O55" si="23">SUM(D55:N55)</f>
        <v>9489.085500000001</v>
      </c>
      <c r="P55" s="155">
        <f>'Vic Oct 2017'!AM49</f>
        <v>0</v>
      </c>
      <c r="Q55" s="155">
        <f>'Vic Oct 2017'!AN49</f>
        <v>30</v>
      </c>
      <c r="R55" s="155">
        <f>'Vic Oct 2017'!AO49</f>
        <v>0</v>
      </c>
      <c r="S55" s="155">
        <f>'Vic Oct 2017'!AP49</f>
        <v>0</v>
      </c>
      <c r="T55" s="154">
        <f>(O55-(O55-D55)*Q55/100)</f>
        <v>6732.0294000000013</v>
      </c>
      <c r="U55" s="154">
        <f t="shared" si="22"/>
        <v>6732.0294000000013</v>
      </c>
      <c r="V55" s="154">
        <f t="shared" ref="V55" si="24">T55*1.1</f>
        <v>7405.2323400000023</v>
      </c>
      <c r="W55" s="154">
        <f t="shared" ref="W55" si="25">U55*1.1</f>
        <v>7405.2323400000023</v>
      </c>
      <c r="X55" s="156">
        <f>'Vic Oct 2017'!AW49</f>
        <v>0</v>
      </c>
      <c r="Y55" s="157" t="str">
        <f>'Vic Oct 2017'!AX49</f>
        <v>n</v>
      </c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8"/>
      <c r="BP55" s="158"/>
      <c r="BQ55" s="158"/>
      <c r="BR55" s="158"/>
      <c r="BS55" s="158"/>
      <c r="BT55" s="158"/>
      <c r="BU55" s="158"/>
      <c r="BV55" s="158"/>
      <c r="BW55" s="158"/>
      <c r="BX55" s="158"/>
      <c r="BY55" s="158"/>
      <c r="BZ55" s="158"/>
      <c r="CA55" s="158"/>
      <c r="CB55" s="158"/>
      <c r="CC55" s="158"/>
      <c r="CD55" s="158"/>
      <c r="CE55" s="158"/>
      <c r="CF55" s="158"/>
      <c r="CG55" s="158"/>
      <c r="CH55" s="158"/>
      <c r="CI55" s="152"/>
      <c r="CJ55" s="152"/>
      <c r="CK55" s="152"/>
      <c r="CL55" s="152"/>
      <c r="CM55" s="152"/>
      <c r="CN55" s="152"/>
      <c r="CO55" s="152"/>
      <c r="CP55" s="152"/>
      <c r="CQ55" s="152"/>
      <c r="CR55" s="152"/>
      <c r="CS55" s="152"/>
      <c r="CT55" s="152"/>
      <c r="CU55" s="152"/>
      <c r="CV55" s="152"/>
      <c r="CW55" s="152"/>
      <c r="CX55" s="152"/>
      <c r="CY55" s="152"/>
      <c r="CZ55" s="152"/>
      <c r="DA55" s="152"/>
      <c r="DB55" s="152"/>
      <c r="DC55" s="152"/>
      <c r="DD55" s="152"/>
      <c r="DE55" s="152"/>
      <c r="DF55" s="152"/>
      <c r="DG55" s="152"/>
      <c r="DH55" s="152"/>
      <c r="DI55" s="152"/>
      <c r="DJ55" s="152"/>
      <c r="DK55" s="152"/>
      <c r="DL55" s="152"/>
      <c r="DM55" s="152"/>
      <c r="DN55" s="152"/>
      <c r="DO55" s="152"/>
      <c r="DP55" s="152"/>
      <c r="DQ55" s="152"/>
      <c r="DR55" s="152"/>
      <c r="DS55" s="152"/>
      <c r="DT55" s="152"/>
      <c r="DU55" s="152"/>
      <c r="DV55" s="152"/>
      <c r="DW55" s="152"/>
      <c r="DX55" s="152"/>
      <c r="DY55" s="152"/>
      <c r="DZ55" s="152"/>
      <c r="EA55" s="152"/>
      <c r="EB55" s="152"/>
      <c r="EC55" s="152"/>
      <c r="ED55" s="152"/>
      <c r="EE55" s="152"/>
      <c r="EF55" s="152"/>
      <c r="EG55" s="152"/>
      <c r="EH55" s="152"/>
      <c r="EI55" s="152"/>
      <c r="EJ55" s="152"/>
    </row>
    <row r="56" spans="1:140" s="134" customFormat="1" ht="17" customHeight="1" thickTop="1">
      <c r="A56" s="239" t="str">
        <f>'Vic Oct 2017'!D50</f>
        <v>Envestra Central 2</v>
      </c>
      <c r="B56" s="125" t="str">
        <f>'Vic Oct 2017'!F50</f>
        <v>AGL</v>
      </c>
      <c r="C56" s="125" t="str">
        <f>'Vic Oct 2017'!G50</f>
        <v>Business Savers</v>
      </c>
      <c r="D56" s="126">
        <f>365*'Vic Oct 2017'!H50/100</f>
        <v>307.25700000000001</v>
      </c>
      <c r="E56" s="127">
        <f>IF($C$5*'Vic Oct 2017'!AK50/'Vic Oct 2017'!AI50&gt;='Vic Oct 2017'!J50,('Vic Oct 2017'!J50*'Vic Oct 2017'!O50/100)*'Vic Oct 2017'!AI50,($C$5*'Vic Oct 2017'!AK50/'Vic Oct 2017'!AI50*'Vic Oct 2017'!O50/100)*'Vic Oct 2017'!AI50)</f>
        <v>187.64999999999998</v>
      </c>
      <c r="F56" s="128">
        <f>IF($C$5*'Vic Oct 2017'!AK50/'Vic Oct 2017'!AI50&lt;'Vic Oct 2017'!J50,0,IF($C$5*'Vic Oct 2017'!AK50/'Vic Oct 2017'!AI50&lt;='Vic Oct 2017'!K50,($C$5*'Vic Oct 2017'!AK50/'Vic Oct 2017'!AI50-'Vic Oct 2017'!J50)*('Vic Oct 2017'!P50/100)*'Vic Oct 2017'!AI50,('Vic Oct 2017'!K50-'Vic Oct 2017'!J50)*('Vic Oct 2017'!P50/100)*'Vic Oct 2017'!AI50))</f>
        <v>1593.8999999999999</v>
      </c>
      <c r="G56" s="126">
        <f>IF($C$5*'Vic Oct 2017'!AK50/'Vic Oct 2017'!AI50&lt;'Vic Oct 2017'!K50,0,IF($C$5*'Vic Oct 2017'!AK50/'Vic Oct 2017'!AI50&lt;='Vic Oct 2017'!L50,($C$5*'Vic Oct 2017'!AK50/'Vic Oct 2017'!AI50-'Vic Oct 2017'!K50)*('Vic Oct 2017'!Q50/100)*'Vic Oct 2017'!AI50,('Vic Oct 2017'!L50-'Vic Oct 2017'!K50)*('Vic Oct 2017'!Q50/100)*'Vic Oct 2017'!AI50))</f>
        <v>2408.8319999999994</v>
      </c>
      <c r="H56" s="127">
        <f>IF($C$5*'Vic Oct 2017'!AK50/'Vic Oct 2017'!AI50&lt;'Vic Oct 2017'!L50,0,IF($C$5*'Vic Oct 2017'!AK50/'Vic Oct 2017'!AI50&lt;='Vic Oct 2017'!M50,($C$5*'Vic Oct 2017'!AK50/'Vic Oct 2017'!AI50-'Vic Oct 2017'!L50)*('Vic Oct 2017'!R50/100)*'Vic Oct 2017'!AI50,('Vic Oct 2017'!M50-'Vic Oct 2017'!L50)*('Vic Oct 2017'!R50/100)*'Vic Oct 2017'!AI50))</f>
        <v>0</v>
      </c>
      <c r="I56" s="126">
        <f>IF(($C$5*'Vic Oct 2017'!AK50/'Vic Oct 2017'!AI50&gt;'Vic Oct 2017'!M50),($C$5*'Vic Oct 2017'!AK50/'Vic Oct 2017'!AI50-'Vic Oct 2017'!M50)*'Vic Oct 2017'!S50/100*'Vic Oct 2017'!AI50,0)</f>
        <v>47.361999999999796</v>
      </c>
      <c r="J56" s="126">
        <f>IF($C$5*'Vic Oct 2017'!AL50/'Vic Oct 2017'!AJ50&gt;='Vic Oct 2017'!J50,('Vic Oct 2017'!J50*'Vic Oct 2017'!U50/100)*'Vic Oct 2017'!AJ50,($C$5*'Vic Oct 2017'!AL50/'Vic Oct 2017'!AJ50*'Vic Oct 2017'!U50/100)*'Vic Oct 2017'!AJ50)</f>
        <v>187.64999999999998</v>
      </c>
      <c r="K56" s="126">
        <f>IF($C$5*'Vic Oct 2017'!AL50/'Vic Oct 2017'!AJ50&lt;'Vic Oct 2017'!J50,0,IF($C$5*'Vic Oct 2017'!AL50/'Vic Oct 2017'!AJ50&lt;='Vic Oct 2017'!K50,($C$5*'Vic Oct 2017'!AL50/'Vic Oct 2017'!AJ50-'Vic Oct 2017'!J50)*('Vic Oct 2017'!V50/100)*'Vic Oct 2017'!AJ50,('Vic Oct 2017'!K50-'Vic Oct 2017'!J50)*('Vic Oct 2017'!V50/100)*'Vic Oct 2017'!AJ50))</f>
        <v>1593.8999999999999</v>
      </c>
      <c r="L56" s="126">
        <f>IF($C$5*'Vic Oct 2017'!AL50/'Vic Oct 2017'!AJ50&lt;'Vic Oct 2017'!K50,0,IF($C$5*'Vic Oct 2017'!AL50/'Vic Oct 2017'!AJ50&lt;='Vic Oct 2017'!L50,($C$5*'Vic Oct 2017'!AL50/'Vic Oct 2017'!AJ50-'Vic Oct 2017'!K50)*('Vic Oct 2017'!W50/100)*'Vic Oct 2017'!AJ50,('Vic Oct 2017'!L50-'Vic Oct 2017'!K50)*('Vic Oct 2017'!W50/100)*'Vic Oct 2017'!AJ50))</f>
        <v>2408.8319999999994</v>
      </c>
      <c r="M56" s="126">
        <f>IF($C$5*'Vic Oct 2017'!AL50/'Vic Oct 2017'!AJ50&lt;'Vic Oct 2017'!L50,0,IF($C$5*'Vic Oct 2017'!AL50/'Vic Oct 2017'!AJ50&lt;='Vic Oct 2017'!M50,($C$5*'Vic Oct 2017'!AL50/'Vic Oct 2017'!AJ50-'Vic Oct 2017'!L50)*('Vic Oct 2017'!X50/100)*'Vic Oct 2017'!AJ50,('Vic Oct 2017'!M50-'Vic Oct 2017'!L50)*('Vic Oct 2017'!X50/100)*'Vic Oct 2017'!AJ50))</f>
        <v>0</v>
      </c>
      <c r="N56" s="126">
        <f>IF(($C$5*'Vic Oct 2017'!AL50/'Vic Oct 2017'!AJ50&gt;'Vic Oct 2017'!M50),($C$5*'Vic Oct 2017'!AL50/'Vic Oct 2017'!AJ50-'Vic Oct 2017'!M50)*'Vic Oct 2017'!Y50/100*'Vic Oct 2017'!AJ50,0)</f>
        <v>47.361999999999796</v>
      </c>
      <c r="O56" s="129">
        <f t="shared" si="0"/>
        <v>8782.7449999999972</v>
      </c>
      <c r="P56" s="130">
        <f>'Vic Oct 2017'!AM50</f>
        <v>0</v>
      </c>
      <c r="Q56" s="130">
        <f>'Vic Oct 2017'!AN50</f>
        <v>20</v>
      </c>
      <c r="R56" s="130">
        <f>'Vic Oct 2017'!AO50</f>
        <v>0</v>
      </c>
      <c r="S56" s="130">
        <f>'Vic Oct 2017'!AP50</f>
        <v>0</v>
      </c>
      <c r="T56" s="129">
        <f>(O56-(O56-D56)*Q56/100)</f>
        <v>7087.647399999998</v>
      </c>
      <c r="U56" s="129">
        <f t="shared" si="22"/>
        <v>7087.647399999998</v>
      </c>
      <c r="V56" s="129">
        <f t="shared" si="1"/>
        <v>7796.4121399999985</v>
      </c>
      <c r="W56" s="129">
        <f t="shared" si="1"/>
        <v>7796.4121399999985</v>
      </c>
      <c r="X56" s="131">
        <f>'Vic Oct 2017'!AW50</f>
        <v>0</v>
      </c>
      <c r="Y56" s="132" t="str">
        <f>'Vic Oct 2017'!AX50</f>
        <v>n</v>
      </c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33"/>
      <c r="CJ56" s="133"/>
      <c r="CK56" s="133"/>
      <c r="CL56" s="133"/>
      <c r="CM56" s="133"/>
      <c r="CN56" s="133"/>
      <c r="CO56" s="133"/>
      <c r="CP56" s="133"/>
      <c r="CQ56" s="133"/>
      <c r="CR56" s="133"/>
      <c r="CS56" s="133"/>
      <c r="CT56" s="133"/>
      <c r="CU56" s="133"/>
      <c r="CV56" s="133"/>
      <c r="CW56" s="133"/>
      <c r="CX56" s="133"/>
      <c r="CY56" s="133"/>
      <c r="CZ56" s="133"/>
      <c r="DA56" s="133"/>
      <c r="DB56" s="133"/>
      <c r="DC56" s="133"/>
      <c r="DD56" s="133"/>
      <c r="DE56" s="133"/>
      <c r="DF56" s="133"/>
      <c r="DG56" s="133"/>
      <c r="DH56" s="133"/>
      <c r="DI56" s="133"/>
      <c r="DJ56" s="133"/>
      <c r="DK56" s="133"/>
      <c r="DL56" s="133"/>
      <c r="DM56" s="133"/>
      <c r="DN56" s="133"/>
      <c r="DO56" s="133"/>
      <c r="DP56" s="133"/>
      <c r="DQ56" s="133"/>
      <c r="DR56" s="133"/>
      <c r="DS56" s="133"/>
      <c r="DT56" s="133"/>
      <c r="DU56" s="133"/>
      <c r="DV56" s="133"/>
      <c r="DW56" s="133"/>
      <c r="DX56" s="133"/>
      <c r="DY56" s="133"/>
      <c r="DZ56" s="133"/>
      <c r="EA56" s="133"/>
      <c r="EB56" s="133"/>
      <c r="EC56" s="133"/>
      <c r="ED56" s="133"/>
      <c r="EE56" s="133"/>
      <c r="EF56" s="133"/>
      <c r="EG56" s="133"/>
      <c r="EH56" s="133"/>
      <c r="EI56" s="133"/>
      <c r="EJ56" s="133"/>
    </row>
    <row r="57" spans="1:140" s="134" customFormat="1" ht="17" customHeight="1">
      <c r="A57" s="237"/>
      <c r="B57" s="125" t="str">
        <f>'Vic Oct 2017'!F51</f>
        <v>Click Energy</v>
      </c>
      <c r="C57" s="125" t="str">
        <f>'Vic Oct 2017'!G51</f>
        <v>Business Prime Gas</v>
      </c>
      <c r="D57" s="126">
        <f>365*'Vic Oct 2017'!H51/100</f>
        <v>313.17</v>
      </c>
      <c r="E57" s="127">
        <f>IF($C$5*'Vic Oct 2017'!AK51/'Vic Oct 2017'!AI51&gt;='Vic Oct 2017'!J51,('Vic Oct 2017'!J51*'Vic Oct 2017'!O51/100)*'Vic Oct 2017'!AI51,($C$5*'Vic Oct 2017'!AK51/'Vic Oct 2017'!AI51*'Vic Oct 2017'!O51/100)*'Vic Oct 2017'!AI51)</f>
        <v>261.89999999999998</v>
      </c>
      <c r="F57" s="128">
        <f>IF($C$5*'Vic Oct 2017'!AK51/'Vic Oct 2017'!AI51&lt;'Vic Oct 2017'!J51,0,IF($C$5*'Vic Oct 2017'!AK51/'Vic Oct 2017'!AI51&lt;='Vic Oct 2017'!K51,($C$5*'Vic Oct 2017'!AK51/'Vic Oct 2017'!AI51-'Vic Oct 2017'!J51)*('Vic Oct 2017'!P51/100)*'Vic Oct 2017'!AI51,('Vic Oct 2017'!K51-'Vic Oct 2017'!J51)*('Vic Oct 2017'!P51/100)*'Vic Oct 2017'!AI51))</f>
        <v>2034</v>
      </c>
      <c r="G57" s="126">
        <f>IF($C$5*'Vic Oct 2017'!AK51/'Vic Oct 2017'!AI51&lt;'Vic Oct 2017'!K51,0,IF($C$5*'Vic Oct 2017'!AK51/'Vic Oct 2017'!AI51&lt;='Vic Oct 2017'!L51,($C$5*'Vic Oct 2017'!AK51/'Vic Oct 2017'!AI51-'Vic Oct 2017'!K51)*('Vic Oct 2017'!Q51/100)*'Vic Oct 2017'!AI51,('Vic Oct 2017'!L51-'Vic Oct 2017'!K51)*('Vic Oct 2017'!Q51/100)*'Vic Oct 2017'!AI51))</f>
        <v>3188.16</v>
      </c>
      <c r="H57" s="127">
        <f>IF($C$5*'Vic Oct 2017'!AK51/'Vic Oct 2017'!AI51&lt;'Vic Oct 2017'!L51,0,IF($C$5*'Vic Oct 2017'!AK51/'Vic Oct 2017'!AI51&lt;='Vic Oct 2017'!M51,($C$5*'Vic Oct 2017'!AK51/'Vic Oct 2017'!AI51-'Vic Oct 2017'!L51)*('Vic Oct 2017'!R51/100)*'Vic Oct 2017'!AI51,('Vic Oct 2017'!M51-'Vic Oct 2017'!L51)*('Vic Oct 2017'!R51/100)*'Vic Oct 2017'!AI51))</f>
        <v>0</v>
      </c>
      <c r="I57" s="126">
        <f>IF(($C$5*'Vic Oct 2017'!AK51/'Vic Oct 2017'!AI51&gt;'Vic Oct 2017'!M51),($C$5*'Vic Oct 2017'!AK51/'Vic Oct 2017'!AI51-'Vic Oct 2017'!M51)*'Vic Oct 2017'!S51/100*'Vic Oct 2017'!AI51,0)</f>
        <v>64.939999999999728</v>
      </c>
      <c r="J57" s="126">
        <f>IF($C$5*'Vic Oct 2017'!AL51/'Vic Oct 2017'!AJ51&gt;='Vic Oct 2017'!J51,('Vic Oct 2017'!J51*'Vic Oct 2017'!U51/100)*'Vic Oct 2017'!AJ51,($C$5*'Vic Oct 2017'!AL51/'Vic Oct 2017'!AJ51*'Vic Oct 2017'!U51/100)*'Vic Oct 2017'!AJ51)</f>
        <v>261.89999999999998</v>
      </c>
      <c r="K57" s="126">
        <f>IF($C$5*'Vic Oct 2017'!AL51/'Vic Oct 2017'!AJ51&lt;'Vic Oct 2017'!J51,0,IF($C$5*'Vic Oct 2017'!AL51/'Vic Oct 2017'!AJ51&lt;='Vic Oct 2017'!K51,($C$5*'Vic Oct 2017'!AL51/'Vic Oct 2017'!AJ51-'Vic Oct 2017'!J51)*('Vic Oct 2017'!V51/100)*'Vic Oct 2017'!AJ51,('Vic Oct 2017'!K51-'Vic Oct 2017'!J51)*('Vic Oct 2017'!V51/100)*'Vic Oct 2017'!AJ51))</f>
        <v>2034</v>
      </c>
      <c r="L57" s="126">
        <f>IF($C$5*'Vic Oct 2017'!AL51/'Vic Oct 2017'!AJ51&lt;'Vic Oct 2017'!K51,0,IF($C$5*'Vic Oct 2017'!AL51/'Vic Oct 2017'!AJ51&lt;='Vic Oct 2017'!L51,($C$5*'Vic Oct 2017'!AL51/'Vic Oct 2017'!AJ51-'Vic Oct 2017'!K51)*('Vic Oct 2017'!W51/100)*'Vic Oct 2017'!AJ51,('Vic Oct 2017'!L51-'Vic Oct 2017'!K51)*('Vic Oct 2017'!W51/100)*'Vic Oct 2017'!AJ51))</f>
        <v>3188.16</v>
      </c>
      <c r="M57" s="126">
        <f>IF($C$5*'Vic Oct 2017'!AL51/'Vic Oct 2017'!AJ51&lt;'Vic Oct 2017'!L51,0,IF($C$5*'Vic Oct 2017'!AL51/'Vic Oct 2017'!AJ51&lt;='Vic Oct 2017'!M51,($C$5*'Vic Oct 2017'!AL51/'Vic Oct 2017'!AJ51-'Vic Oct 2017'!L51)*('Vic Oct 2017'!X51/100)*'Vic Oct 2017'!AJ51,('Vic Oct 2017'!M51-'Vic Oct 2017'!L51)*('Vic Oct 2017'!X51/100)*'Vic Oct 2017'!AJ51))</f>
        <v>0</v>
      </c>
      <c r="N57" s="126">
        <f>IF(($C$5*'Vic Oct 2017'!AL51/'Vic Oct 2017'!AJ51&gt;'Vic Oct 2017'!M51),($C$5*'Vic Oct 2017'!AL51/'Vic Oct 2017'!AJ51-'Vic Oct 2017'!M51)*'Vic Oct 2017'!Y51/100*'Vic Oct 2017'!AJ51,0)</f>
        <v>64.939999999999728</v>
      </c>
      <c r="O57" s="129">
        <f t="shared" si="0"/>
        <v>11411.17</v>
      </c>
      <c r="P57" s="130">
        <f>'Vic Oct 2017'!AM51</f>
        <v>0</v>
      </c>
      <c r="Q57" s="130">
        <f>'Vic Oct 2017'!AN51</f>
        <v>0</v>
      </c>
      <c r="R57" s="130">
        <f>'Vic Oct 2017'!AO51</f>
        <v>10</v>
      </c>
      <c r="S57" s="130">
        <f>'Vic Oct 2017'!AP51</f>
        <v>0</v>
      </c>
      <c r="T57" s="129">
        <f>O57</f>
        <v>11411.17</v>
      </c>
      <c r="U57" s="129">
        <f>T57-(T57*R57/100)</f>
        <v>10270.053</v>
      </c>
      <c r="V57" s="129">
        <f t="shared" si="1"/>
        <v>12552.287</v>
      </c>
      <c r="W57" s="129">
        <f t="shared" si="1"/>
        <v>11297.058300000001</v>
      </c>
      <c r="X57" s="131">
        <f>'Vic Oct 2017'!AW51</f>
        <v>0</v>
      </c>
      <c r="Y57" s="132" t="str">
        <f>'Vic Oct 2017'!AX51</f>
        <v>n</v>
      </c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22"/>
      <c r="BZ57" s="122"/>
      <c r="CA57" s="122"/>
      <c r="CB57" s="122"/>
      <c r="CC57" s="122"/>
      <c r="CD57" s="122"/>
      <c r="CE57" s="122"/>
      <c r="CF57" s="122"/>
      <c r="CG57" s="122"/>
      <c r="CH57" s="122"/>
      <c r="CI57" s="133"/>
      <c r="CJ57" s="133"/>
      <c r="CK57" s="133"/>
      <c r="CL57" s="133"/>
      <c r="CM57" s="133"/>
      <c r="CN57" s="133"/>
      <c r="CO57" s="133"/>
      <c r="CP57" s="133"/>
      <c r="CQ57" s="133"/>
      <c r="CR57" s="133"/>
      <c r="CS57" s="133"/>
      <c r="CT57" s="133"/>
      <c r="CU57" s="133"/>
      <c r="CV57" s="133"/>
      <c r="CW57" s="133"/>
      <c r="CX57" s="133"/>
      <c r="CY57" s="133"/>
      <c r="CZ57" s="133"/>
      <c r="DA57" s="133"/>
      <c r="DB57" s="133"/>
      <c r="DC57" s="133"/>
      <c r="DD57" s="133"/>
      <c r="DE57" s="133"/>
      <c r="DF57" s="133"/>
      <c r="DG57" s="133"/>
      <c r="DH57" s="133"/>
      <c r="DI57" s="133"/>
      <c r="DJ57" s="133"/>
      <c r="DK57" s="133"/>
      <c r="DL57" s="133"/>
      <c r="DM57" s="133"/>
      <c r="DN57" s="133"/>
      <c r="DO57" s="133"/>
      <c r="DP57" s="133"/>
      <c r="DQ57" s="133"/>
      <c r="DR57" s="133"/>
      <c r="DS57" s="133"/>
      <c r="DT57" s="133"/>
      <c r="DU57" s="133"/>
      <c r="DV57" s="133"/>
      <c r="DW57" s="133"/>
      <c r="DX57" s="133"/>
      <c r="DY57" s="133"/>
      <c r="DZ57" s="133"/>
      <c r="EA57" s="133"/>
      <c r="EB57" s="133"/>
      <c r="EC57" s="133"/>
      <c r="ED57" s="133"/>
      <c r="EE57" s="133"/>
      <c r="EF57" s="133"/>
      <c r="EG57" s="133"/>
      <c r="EH57" s="133"/>
      <c r="EI57" s="133"/>
      <c r="EJ57" s="133"/>
    </row>
    <row r="58" spans="1:140" s="134" customFormat="1" ht="17" customHeight="1">
      <c r="A58" s="237"/>
      <c r="B58" s="125" t="str">
        <f>'Vic Oct 2017'!F52</f>
        <v>Covau</v>
      </c>
      <c r="C58" s="125" t="str">
        <f>'Vic Oct 2017'!G52</f>
        <v>Market offer</v>
      </c>
      <c r="D58" s="126">
        <f>365*'Vic Oct 2017'!H52/100</f>
        <v>305.14</v>
      </c>
      <c r="E58" s="127">
        <f>IF($C$5*'Vic Oct 2017'!AK52/'Vic Oct 2017'!AI52&gt;='Vic Oct 2017'!J52,('Vic Oct 2017'!J52*'Vic Oct 2017'!O52/100)*'Vic Oct 2017'!AI52,($C$5*'Vic Oct 2017'!AK52/'Vic Oct 2017'!AI52*'Vic Oct 2017'!O52/100)*'Vic Oct 2017'!AI52)</f>
        <v>262.79999999999995</v>
      </c>
      <c r="F58" s="128">
        <f>IF($C$5*'Vic Oct 2017'!AK52/'Vic Oct 2017'!AI52&lt;'Vic Oct 2017'!J52,0,IF($C$5*'Vic Oct 2017'!AK52/'Vic Oct 2017'!AI52&lt;='Vic Oct 2017'!K52,($C$5*'Vic Oct 2017'!AK52/'Vic Oct 2017'!AI52-'Vic Oct 2017'!J52)*('Vic Oct 2017'!P52/100)*'Vic Oct 2017'!AI52,('Vic Oct 2017'!K52-'Vic Oct 2017'!J52)*('Vic Oct 2017'!P52/100)*'Vic Oct 2017'!AI52))</f>
        <v>2088</v>
      </c>
      <c r="G58" s="126">
        <f>IF($C$5*'Vic Oct 2017'!AK52/'Vic Oct 2017'!AI52&lt;'Vic Oct 2017'!K52,0,IF($C$5*'Vic Oct 2017'!AK52/'Vic Oct 2017'!AI52&lt;='Vic Oct 2017'!L52,($C$5*'Vic Oct 2017'!AK52/'Vic Oct 2017'!AI52-'Vic Oct 2017'!K52)*('Vic Oct 2017'!Q52/100)*'Vic Oct 2017'!AI52,('Vic Oct 2017'!L52-'Vic Oct 2017'!K52)*('Vic Oct 2017'!Q52/100)*'Vic Oct 2017'!AI52))</f>
        <v>3247.2000000000003</v>
      </c>
      <c r="H58" s="127">
        <f>IF($C$5*'Vic Oct 2017'!AK52/'Vic Oct 2017'!AI52&lt;'Vic Oct 2017'!L52,0,IF($C$5*'Vic Oct 2017'!AK52/'Vic Oct 2017'!AI52&lt;='Vic Oct 2017'!M52,($C$5*'Vic Oct 2017'!AK52/'Vic Oct 2017'!AI52-'Vic Oct 2017'!L52)*('Vic Oct 2017'!R52/100)*'Vic Oct 2017'!AI52,('Vic Oct 2017'!M52-'Vic Oct 2017'!L52)*('Vic Oct 2017'!R52/100)*'Vic Oct 2017'!AI52))</f>
        <v>0</v>
      </c>
      <c r="I58" s="126">
        <f>IF(($C$5*'Vic Oct 2017'!AK52/'Vic Oct 2017'!AI52&gt;'Vic Oct 2017'!M52),($C$5*'Vic Oct 2017'!AK52/'Vic Oct 2017'!AI52-'Vic Oct 2017'!M52)*'Vic Oct 2017'!S52/100*'Vic Oct 2017'!AI52,0)</f>
        <v>64.59999999999971</v>
      </c>
      <c r="J58" s="126">
        <f>IF($C$5*'Vic Oct 2017'!AL52/'Vic Oct 2017'!AJ52&gt;='Vic Oct 2017'!J52,('Vic Oct 2017'!J52*'Vic Oct 2017'!U52/100)*'Vic Oct 2017'!AJ52,($C$5*'Vic Oct 2017'!AL52/'Vic Oct 2017'!AJ52*'Vic Oct 2017'!U52/100)*'Vic Oct 2017'!AJ52)</f>
        <v>216.89999999999998</v>
      </c>
      <c r="K58" s="126">
        <f>IF($C$5*'Vic Oct 2017'!AL52/'Vic Oct 2017'!AJ52&lt;'Vic Oct 2017'!J52,0,IF($C$5*'Vic Oct 2017'!AL52/'Vic Oct 2017'!AJ52&lt;='Vic Oct 2017'!K52,($C$5*'Vic Oct 2017'!AL52/'Vic Oct 2017'!AJ52-'Vic Oct 2017'!J52)*('Vic Oct 2017'!V52/100)*'Vic Oct 2017'!AJ52,('Vic Oct 2017'!K52-'Vic Oct 2017'!J52)*('Vic Oct 2017'!V52/100)*'Vic Oct 2017'!AJ52))</f>
        <v>1638</v>
      </c>
      <c r="L58" s="126">
        <f>IF($C$5*'Vic Oct 2017'!AL52/'Vic Oct 2017'!AJ52&lt;'Vic Oct 2017'!K52,0,IF($C$5*'Vic Oct 2017'!AL52/'Vic Oct 2017'!AJ52&lt;='Vic Oct 2017'!L52,($C$5*'Vic Oct 2017'!AL52/'Vic Oct 2017'!AJ52-'Vic Oct 2017'!K52)*('Vic Oct 2017'!W52/100)*'Vic Oct 2017'!AJ52,('Vic Oct 2017'!L52-'Vic Oct 2017'!K52)*('Vic Oct 2017'!W52/100)*'Vic Oct 2017'!AJ52))</f>
        <v>2450.16</v>
      </c>
      <c r="M58" s="126">
        <f>IF($C$5*'Vic Oct 2017'!AL52/'Vic Oct 2017'!AJ52&lt;'Vic Oct 2017'!L52,0,IF($C$5*'Vic Oct 2017'!AL52/'Vic Oct 2017'!AJ52&lt;='Vic Oct 2017'!M52,($C$5*'Vic Oct 2017'!AL52/'Vic Oct 2017'!AJ52-'Vic Oct 2017'!L52)*('Vic Oct 2017'!X52/100)*'Vic Oct 2017'!AJ52,('Vic Oct 2017'!M52-'Vic Oct 2017'!L52)*('Vic Oct 2017'!X52/100)*'Vic Oct 2017'!AJ52))</f>
        <v>0</v>
      </c>
      <c r="N58" s="126">
        <f>IF(($C$5*'Vic Oct 2017'!AL52/'Vic Oct 2017'!AJ52&gt;'Vic Oct 2017'!M52),($C$5*'Vic Oct 2017'!AL52/'Vic Oct 2017'!AJ52-'Vic Oct 2017'!M52)*'Vic Oct 2017'!Y52/100*'Vic Oct 2017'!AJ52,0)</f>
        <v>46.919999999999796</v>
      </c>
      <c r="O58" s="129">
        <f t="shared" si="0"/>
        <v>10319.719999999999</v>
      </c>
      <c r="P58" s="130">
        <f>'Vic Oct 2017'!AM52</f>
        <v>0</v>
      </c>
      <c r="Q58" s="130">
        <f>'Vic Oct 2017'!AN52</f>
        <v>0</v>
      </c>
      <c r="R58" s="130">
        <f>'Vic Oct 2017'!AO52</f>
        <v>0</v>
      </c>
      <c r="S58" s="130">
        <f>'Vic Oct 2017'!AP52</f>
        <v>20</v>
      </c>
      <c r="T58" s="129">
        <f>O58</f>
        <v>10319.719999999999</v>
      </c>
      <c r="U58" s="129">
        <f>(T58-(T58-D58)*S58/100)</f>
        <v>8316.8040000000001</v>
      </c>
      <c r="V58" s="129">
        <f t="shared" si="1"/>
        <v>11351.692000000001</v>
      </c>
      <c r="W58" s="129">
        <f t="shared" si="1"/>
        <v>9148.4844000000012</v>
      </c>
      <c r="X58" s="131">
        <f>'Vic Oct 2017'!AW52</f>
        <v>12</v>
      </c>
      <c r="Y58" s="132" t="str">
        <f>'Vic Oct 2017'!AX52</f>
        <v>y</v>
      </c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22"/>
      <c r="BZ58" s="122"/>
      <c r="CA58" s="122"/>
      <c r="CB58" s="122"/>
      <c r="CC58" s="122"/>
      <c r="CD58" s="122"/>
      <c r="CE58" s="122"/>
      <c r="CF58" s="122"/>
      <c r="CG58" s="122"/>
      <c r="CH58" s="122"/>
      <c r="CI58" s="133"/>
      <c r="CJ58" s="133"/>
      <c r="CK58" s="133"/>
      <c r="CL58" s="133"/>
      <c r="CM58" s="133"/>
      <c r="CN58" s="133"/>
      <c r="CO58" s="133"/>
      <c r="CP58" s="133"/>
      <c r="CQ58" s="133"/>
      <c r="CR58" s="133"/>
      <c r="CS58" s="133"/>
      <c r="CT58" s="133"/>
      <c r="CU58" s="133"/>
      <c r="CV58" s="133"/>
      <c r="CW58" s="133"/>
      <c r="CX58" s="133"/>
      <c r="CY58" s="133"/>
      <c r="CZ58" s="133"/>
      <c r="DA58" s="133"/>
      <c r="DB58" s="133"/>
      <c r="DC58" s="133"/>
      <c r="DD58" s="133"/>
      <c r="DE58" s="133"/>
      <c r="DF58" s="133"/>
      <c r="DG58" s="133"/>
      <c r="DH58" s="133"/>
      <c r="DI58" s="133"/>
      <c r="DJ58" s="133"/>
      <c r="DK58" s="133"/>
      <c r="DL58" s="133"/>
      <c r="DM58" s="133"/>
      <c r="DN58" s="133"/>
      <c r="DO58" s="133"/>
      <c r="DP58" s="133"/>
      <c r="DQ58" s="133"/>
      <c r="DR58" s="133"/>
      <c r="DS58" s="133"/>
      <c r="DT58" s="133"/>
      <c r="DU58" s="133"/>
      <c r="DV58" s="133"/>
      <c r="DW58" s="133"/>
      <c r="DX58" s="133"/>
      <c r="DY58" s="133"/>
      <c r="DZ58" s="133"/>
      <c r="EA58" s="133"/>
      <c r="EB58" s="133"/>
      <c r="EC58" s="133"/>
      <c r="ED58" s="133"/>
      <c r="EE58" s="133"/>
      <c r="EF58" s="133"/>
      <c r="EG58" s="133"/>
      <c r="EH58" s="133"/>
      <c r="EI58" s="133"/>
      <c r="EJ58" s="133"/>
    </row>
    <row r="59" spans="1:140" s="134" customFormat="1" ht="17" customHeight="1">
      <c r="A59" s="237"/>
      <c r="B59" s="125" t="str">
        <f>'Vic Oct 2017'!F53</f>
        <v>EnergyAustralia</v>
      </c>
      <c r="C59" s="125" t="str">
        <f>'Vic Oct 2017'!G53</f>
        <v>Everyday Saver Business</v>
      </c>
      <c r="D59" s="126">
        <f>365*'Vic Oct 2017'!H53/100</f>
        <v>308.42500000000001</v>
      </c>
      <c r="E59" s="127">
        <f>IF($C$5*'Vic Oct 2017'!AK53/'Vic Oct 2017'!AI53&gt;='Vic Oct 2017'!J53,('Vic Oct 2017'!J53*'Vic Oct 2017'!O53/100)*'Vic Oct 2017'!AI53,($C$5*'Vic Oct 2017'!AK53/'Vic Oct 2017'!AI53*'Vic Oct 2017'!O53/100)*'Vic Oct 2017'!AI53)</f>
        <v>133.20000000000002</v>
      </c>
      <c r="F59" s="128">
        <f>IF($C$5*'Vic Oct 2017'!AK53/'Vic Oct 2017'!AI53&lt;'Vic Oct 2017'!J53,0,IF($C$5*'Vic Oct 2017'!AK53/'Vic Oct 2017'!AI53&lt;='Vic Oct 2017'!K53,($C$5*'Vic Oct 2017'!AK53/'Vic Oct 2017'!AI53-'Vic Oct 2017'!J53)*('Vic Oct 2017'!P53/100)*'Vic Oct 2017'!AI53,('Vic Oct 2017'!K53-'Vic Oct 2017'!J53)*('Vic Oct 2017'!P53/100)*'Vic Oct 2017'!AI53))</f>
        <v>1013.9999999999999</v>
      </c>
      <c r="G59" s="126">
        <f>IF($C$5*'Vic Oct 2017'!AK53/'Vic Oct 2017'!AI53&lt;'Vic Oct 2017'!K53,0,IF($C$5*'Vic Oct 2017'!AK53/'Vic Oct 2017'!AI53&lt;='Vic Oct 2017'!L53,($C$5*'Vic Oct 2017'!AK53/'Vic Oct 2017'!AI53-'Vic Oct 2017'!K53)*('Vic Oct 2017'!Q53/100)*'Vic Oct 2017'!AI53,('Vic Oct 2017'!L53-'Vic Oct 2017'!K53)*('Vic Oct 2017'!Q53/100)*'Vic Oct 2017'!AI53))</f>
        <v>1525.2</v>
      </c>
      <c r="H59" s="127">
        <f>IF($C$5*'Vic Oct 2017'!AK53/'Vic Oct 2017'!AI53&lt;'Vic Oct 2017'!L53,0,IF($C$5*'Vic Oct 2017'!AK53/'Vic Oct 2017'!AI53&lt;='Vic Oct 2017'!M53,($C$5*'Vic Oct 2017'!AK53/'Vic Oct 2017'!AI53-'Vic Oct 2017'!L53)*('Vic Oct 2017'!R53/100)*'Vic Oct 2017'!AI53,('Vic Oct 2017'!M53-'Vic Oct 2017'!L53)*('Vic Oct 2017'!R53/100)*'Vic Oct 2017'!AI53))</f>
        <v>0</v>
      </c>
      <c r="I59" s="126">
        <f>IF(($C$5*'Vic Oct 2017'!AK53/'Vic Oct 2017'!AI53&gt;'Vic Oct 2017'!M53),($C$5*'Vic Oct 2017'!AK53/'Vic Oct 2017'!AI53-'Vic Oct 2017'!M53)*'Vic Oct 2017'!S53/100*'Vic Oct 2017'!AI53,0)</f>
        <v>29.7</v>
      </c>
      <c r="J59" s="126">
        <f>IF($C$5*'Vic Oct 2017'!AL53/'Vic Oct 2017'!AJ53&gt;='Vic Oct 2017'!J53,('Vic Oct 2017'!J53*'Vic Oct 2017'!U53/100)*'Vic Oct 2017'!AJ53,($C$5*'Vic Oct 2017'!AL53/'Vic Oct 2017'!AJ53*'Vic Oct 2017'!U53/100)*'Vic Oct 2017'!AJ53)</f>
        <v>266.40000000000003</v>
      </c>
      <c r="K59" s="126">
        <f>IF($C$5*'Vic Oct 2017'!AL53/'Vic Oct 2017'!AJ53&lt;'Vic Oct 2017'!J53,0,IF($C$5*'Vic Oct 2017'!AL53/'Vic Oct 2017'!AJ53&lt;='Vic Oct 2017'!K53,($C$5*'Vic Oct 2017'!AL53/'Vic Oct 2017'!AJ53-'Vic Oct 2017'!J53)*('Vic Oct 2017'!V53/100)*'Vic Oct 2017'!AJ53,('Vic Oct 2017'!K53-'Vic Oct 2017'!J53)*('Vic Oct 2017'!V53/100)*'Vic Oct 2017'!AJ53))</f>
        <v>2027.9999999999998</v>
      </c>
      <c r="L59" s="126">
        <f>IF($C$5*'Vic Oct 2017'!AL53/'Vic Oct 2017'!AJ53&lt;'Vic Oct 2017'!K53,0,IF($C$5*'Vic Oct 2017'!AL53/'Vic Oct 2017'!AJ53&lt;='Vic Oct 2017'!L53,($C$5*'Vic Oct 2017'!AL53/'Vic Oct 2017'!AJ53-'Vic Oct 2017'!K53)*('Vic Oct 2017'!W53/100)*'Vic Oct 2017'!AJ53,('Vic Oct 2017'!L53-'Vic Oct 2017'!K53)*('Vic Oct 2017'!W53/100)*'Vic Oct 2017'!AJ53))</f>
        <v>3050.4</v>
      </c>
      <c r="M59" s="126">
        <f>IF($C$5*'Vic Oct 2017'!AL53/'Vic Oct 2017'!AJ53&lt;'Vic Oct 2017'!L53,0,IF($C$5*'Vic Oct 2017'!AL53/'Vic Oct 2017'!AJ53&lt;='Vic Oct 2017'!M53,($C$5*'Vic Oct 2017'!AL53/'Vic Oct 2017'!AJ53-'Vic Oct 2017'!L53)*('Vic Oct 2017'!X53/100)*'Vic Oct 2017'!AJ53,('Vic Oct 2017'!M53-'Vic Oct 2017'!L53)*('Vic Oct 2017'!X53/100)*'Vic Oct 2017'!AJ53))</f>
        <v>0</v>
      </c>
      <c r="N59" s="126">
        <f>IF(($C$5*'Vic Oct 2017'!AL53/'Vic Oct 2017'!AJ53&gt;'Vic Oct 2017'!M53),($C$5*'Vic Oct 2017'!AL53/'Vic Oct 2017'!AJ53-'Vic Oct 2017'!M53)*'Vic Oct 2017'!Y53/100*'Vic Oct 2017'!AJ53,0)</f>
        <v>59.4</v>
      </c>
      <c r="O59" s="129">
        <f t="shared" si="0"/>
        <v>8414.7249999999985</v>
      </c>
      <c r="P59" s="130">
        <f>'Vic Oct 2017'!AM53</f>
        <v>0</v>
      </c>
      <c r="Q59" s="130">
        <f>'Vic Oct 2017'!AN53</f>
        <v>20</v>
      </c>
      <c r="R59" s="130">
        <f>'Vic Oct 2017'!AO53</f>
        <v>0</v>
      </c>
      <c r="S59" s="130">
        <f>'Vic Oct 2017'!AP53</f>
        <v>0</v>
      </c>
      <c r="T59" s="129">
        <f>(O59-(O59-D59)*Q59/100)</f>
        <v>6793.4649999999983</v>
      </c>
      <c r="U59" s="129">
        <f t="shared" ref="U59:U64" si="26">T59</f>
        <v>6793.4649999999983</v>
      </c>
      <c r="V59" s="129">
        <f t="shared" si="1"/>
        <v>7472.8114999999989</v>
      </c>
      <c r="W59" s="129">
        <f t="shared" si="1"/>
        <v>7472.8114999999989</v>
      </c>
      <c r="X59" s="131">
        <f>'Vic Oct 2017'!AW53</f>
        <v>24</v>
      </c>
      <c r="Y59" s="132" t="str">
        <f>'Vic Oct 2017'!AX53</f>
        <v>y</v>
      </c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  <c r="CD59" s="122"/>
      <c r="CE59" s="122"/>
      <c r="CF59" s="122"/>
      <c r="CG59" s="122"/>
      <c r="CH59" s="122"/>
      <c r="CI59" s="133"/>
      <c r="CJ59" s="133"/>
      <c r="CK59" s="133"/>
      <c r="CL59" s="133"/>
      <c r="CM59" s="133"/>
      <c r="CN59" s="133"/>
      <c r="CO59" s="133"/>
      <c r="CP59" s="133"/>
      <c r="CQ59" s="133"/>
      <c r="CR59" s="133"/>
      <c r="CS59" s="133"/>
      <c r="CT59" s="133"/>
      <c r="CU59" s="133"/>
      <c r="CV59" s="133"/>
      <c r="CW59" s="133"/>
      <c r="CX59" s="133"/>
      <c r="CY59" s="133"/>
      <c r="CZ59" s="133"/>
      <c r="DA59" s="133"/>
      <c r="DB59" s="133"/>
      <c r="DC59" s="133"/>
      <c r="DD59" s="133"/>
      <c r="DE59" s="133"/>
      <c r="DF59" s="133"/>
      <c r="DG59" s="133"/>
      <c r="DH59" s="133"/>
      <c r="DI59" s="133"/>
      <c r="DJ59" s="133"/>
      <c r="DK59" s="133"/>
      <c r="DL59" s="133"/>
      <c r="DM59" s="133"/>
      <c r="DN59" s="133"/>
      <c r="DO59" s="133"/>
      <c r="DP59" s="133"/>
      <c r="DQ59" s="133"/>
      <c r="DR59" s="133"/>
      <c r="DS59" s="133"/>
      <c r="DT59" s="133"/>
      <c r="DU59" s="133"/>
      <c r="DV59" s="133"/>
      <c r="DW59" s="133"/>
      <c r="DX59" s="133"/>
      <c r="DY59" s="133"/>
      <c r="DZ59" s="133"/>
      <c r="EA59" s="133"/>
      <c r="EB59" s="133"/>
      <c r="EC59" s="133"/>
      <c r="ED59" s="133"/>
      <c r="EE59" s="133"/>
      <c r="EF59" s="133"/>
      <c r="EG59" s="133"/>
      <c r="EH59" s="133"/>
      <c r="EI59" s="133"/>
      <c r="EJ59" s="133"/>
    </row>
    <row r="60" spans="1:140" s="134" customFormat="1" ht="17" customHeight="1">
      <c r="A60" s="237"/>
      <c r="B60" s="125" t="str">
        <f>'Vic Oct 2017'!F54</f>
        <v>Lumo Energy</v>
      </c>
      <c r="C60" s="125" t="str">
        <f>'Vic Oct 2017'!G54</f>
        <v>Business Premium</v>
      </c>
      <c r="D60" s="126">
        <f>365*'Vic Oct 2017'!H54/100</f>
        <v>233.81900000000002</v>
      </c>
      <c r="E60" s="127">
        <f>IF($C$5*'Vic Oct 2017'!AK54/'Vic Oct 2017'!AI54&gt;='Vic Oct 2017'!J54,('Vic Oct 2017'!J54*'Vic Oct 2017'!O54/100)*'Vic Oct 2017'!AI54,($C$5*'Vic Oct 2017'!AK54/'Vic Oct 2017'!AI54*'Vic Oct 2017'!O54/100)*'Vic Oct 2017'!AI54)</f>
        <v>171.20375999999999</v>
      </c>
      <c r="F60" s="128">
        <f>IF($C$5*'Vic Oct 2017'!AK54/'Vic Oct 2017'!AI54&lt;'Vic Oct 2017'!J54,0,IF($C$5*'Vic Oct 2017'!AK54/'Vic Oct 2017'!AI54&lt;='Vic Oct 2017'!K54,($C$5*'Vic Oct 2017'!AK54/'Vic Oct 2017'!AI54-'Vic Oct 2017'!J54)*('Vic Oct 2017'!P54/100)*'Vic Oct 2017'!AI54,('Vic Oct 2017'!K54-'Vic Oct 2017'!J54)*('Vic Oct 2017'!P54/100)*'Vic Oct 2017'!AI54))</f>
        <v>1285.72659</v>
      </c>
      <c r="G60" s="126">
        <f>IF($C$5*'Vic Oct 2017'!AK54/'Vic Oct 2017'!AI54&lt;'Vic Oct 2017'!K54,0,IF($C$5*'Vic Oct 2017'!AK54/'Vic Oct 2017'!AI54&lt;='Vic Oct 2017'!L54,($C$5*'Vic Oct 2017'!AK54/'Vic Oct 2017'!AI54-'Vic Oct 2017'!K54)*('Vic Oct 2017'!Q54/100)*'Vic Oct 2017'!AI54,('Vic Oct 2017'!L54-'Vic Oct 2017'!K54)*('Vic Oct 2017'!Q54/100)*'Vic Oct 2017'!AI54))</f>
        <v>1940.6103099999996</v>
      </c>
      <c r="H60" s="127">
        <f>IF($C$5*'Vic Oct 2017'!AK54/'Vic Oct 2017'!AI54&lt;'Vic Oct 2017'!L54,0,IF($C$5*'Vic Oct 2017'!AK54/'Vic Oct 2017'!AI54&lt;='Vic Oct 2017'!M54,($C$5*'Vic Oct 2017'!AK54/'Vic Oct 2017'!AI54-'Vic Oct 2017'!L54)*('Vic Oct 2017'!R54/100)*'Vic Oct 2017'!AI54,('Vic Oct 2017'!M54-'Vic Oct 2017'!L54)*('Vic Oct 2017'!R54/100)*'Vic Oct 2017'!AI54))</f>
        <v>0</v>
      </c>
      <c r="I60" s="126">
        <f>IF(($C$5*'Vic Oct 2017'!AK54/'Vic Oct 2017'!AI54&gt;'Vic Oct 2017'!M54),($C$5*'Vic Oct 2017'!AK54/'Vic Oct 2017'!AI54-'Vic Oct 2017'!M54)*'Vic Oct 2017'!S54/100*'Vic Oct 2017'!AI54,0)</f>
        <v>0</v>
      </c>
      <c r="J60" s="126">
        <f>IF($C$5*'Vic Oct 2017'!AL54/'Vic Oct 2017'!AJ54&gt;='Vic Oct 2017'!J54,('Vic Oct 2017'!J54*'Vic Oct 2017'!U54/100)*'Vic Oct 2017'!AJ54,($C$5*'Vic Oct 2017'!AL54/'Vic Oct 2017'!AJ54*'Vic Oct 2017'!U54/100)*'Vic Oct 2017'!AJ54)</f>
        <v>171.20375999999999</v>
      </c>
      <c r="K60" s="126">
        <f>IF($C$5*'Vic Oct 2017'!AL54/'Vic Oct 2017'!AJ54&lt;'Vic Oct 2017'!J54,0,IF($C$5*'Vic Oct 2017'!AL54/'Vic Oct 2017'!AJ54&lt;='Vic Oct 2017'!K54,($C$5*'Vic Oct 2017'!AL54/'Vic Oct 2017'!AJ54-'Vic Oct 2017'!J54)*('Vic Oct 2017'!V54/100)*'Vic Oct 2017'!AJ54,('Vic Oct 2017'!K54-'Vic Oct 2017'!J54)*('Vic Oct 2017'!V54/100)*'Vic Oct 2017'!AJ54))</f>
        <v>1285.72659</v>
      </c>
      <c r="L60" s="126">
        <f>IF($C$5*'Vic Oct 2017'!AL54/'Vic Oct 2017'!AJ54&lt;'Vic Oct 2017'!K54,0,IF($C$5*'Vic Oct 2017'!AL54/'Vic Oct 2017'!AJ54&lt;='Vic Oct 2017'!L54,($C$5*'Vic Oct 2017'!AL54/'Vic Oct 2017'!AJ54-'Vic Oct 2017'!K54)*('Vic Oct 2017'!W54/100)*'Vic Oct 2017'!AJ54,('Vic Oct 2017'!L54-'Vic Oct 2017'!K54)*('Vic Oct 2017'!W54/100)*'Vic Oct 2017'!AJ54))</f>
        <v>1940.6103099999996</v>
      </c>
      <c r="M60" s="126">
        <f>IF($C$5*'Vic Oct 2017'!AL54/'Vic Oct 2017'!AJ54&lt;'Vic Oct 2017'!L54,0,IF($C$5*'Vic Oct 2017'!AL54/'Vic Oct 2017'!AJ54&lt;='Vic Oct 2017'!M54,($C$5*'Vic Oct 2017'!AL54/'Vic Oct 2017'!AJ54-'Vic Oct 2017'!L54)*('Vic Oct 2017'!X54/100)*'Vic Oct 2017'!AJ54,('Vic Oct 2017'!M54-'Vic Oct 2017'!L54)*('Vic Oct 2017'!X54/100)*'Vic Oct 2017'!AJ54))</f>
        <v>0</v>
      </c>
      <c r="N60" s="126">
        <f>IF(($C$5*'Vic Oct 2017'!AL54/'Vic Oct 2017'!AJ54&gt;'Vic Oct 2017'!M54),($C$5*'Vic Oct 2017'!AL54/'Vic Oct 2017'!AJ54-'Vic Oct 2017'!M54)*'Vic Oct 2017'!Y54/100*'Vic Oct 2017'!AJ54,0)</f>
        <v>0</v>
      </c>
      <c r="O60" s="129">
        <f t="shared" si="0"/>
        <v>7028.9003199999988</v>
      </c>
      <c r="P60" s="130">
        <f>'Vic Oct 2017'!AM54</f>
        <v>0</v>
      </c>
      <c r="Q60" s="130">
        <f>'Vic Oct 2017'!AN54</f>
        <v>0</v>
      </c>
      <c r="R60" s="130">
        <f>'Vic Oct 2017'!AO54</f>
        <v>0</v>
      </c>
      <c r="S60" s="130">
        <f>'Vic Oct 2017'!AP54</f>
        <v>0</v>
      </c>
      <c r="T60" s="129">
        <f>O60</f>
        <v>7028.9003199999988</v>
      </c>
      <c r="U60" s="129">
        <f t="shared" si="26"/>
        <v>7028.9003199999988</v>
      </c>
      <c r="V60" s="129">
        <f t="shared" si="1"/>
        <v>7731.7903519999991</v>
      </c>
      <c r="W60" s="129">
        <f t="shared" si="1"/>
        <v>7731.7903519999991</v>
      </c>
      <c r="X60" s="131">
        <f>'Vic Oct 2017'!AW54</f>
        <v>36</v>
      </c>
      <c r="Y60" s="132" t="str">
        <f>'Vic Oct 2017'!AX54</f>
        <v>n</v>
      </c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  <c r="CD60" s="122"/>
      <c r="CE60" s="122"/>
      <c r="CF60" s="122"/>
      <c r="CG60" s="122"/>
      <c r="CH60" s="122"/>
      <c r="CI60" s="133"/>
      <c r="CJ60" s="133"/>
      <c r="CK60" s="133"/>
      <c r="CL60" s="133"/>
      <c r="CM60" s="133"/>
      <c r="CN60" s="133"/>
      <c r="CO60" s="133"/>
      <c r="CP60" s="133"/>
      <c r="CQ60" s="133"/>
      <c r="CR60" s="133"/>
      <c r="CS60" s="133"/>
      <c r="CT60" s="133"/>
      <c r="CU60" s="133"/>
      <c r="CV60" s="133"/>
      <c r="CW60" s="133"/>
      <c r="CX60" s="133"/>
      <c r="CY60" s="133"/>
      <c r="CZ60" s="133"/>
      <c r="DA60" s="133"/>
      <c r="DB60" s="133"/>
      <c r="DC60" s="133"/>
      <c r="DD60" s="133"/>
      <c r="DE60" s="133"/>
      <c r="DF60" s="133"/>
      <c r="DG60" s="133"/>
      <c r="DH60" s="133"/>
      <c r="DI60" s="133"/>
      <c r="DJ60" s="133"/>
      <c r="DK60" s="133"/>
      <c r="DL60" s="133"/>
      <c r="DM60" s="133"/>
      <c r="DN60" s="133"/>
      <c r="DO60" s="133"/>
      <c r="DP60" s="133"/>
      <c r="DQ60" s="133"/>
      <c r="DR60" s="133"/>
      <c r="DS60" s="133"/>
      <c r="DT60" s="133"/>
      <c r="DU60" s="133"/>
      <c r="DV60" s="133"/>
      <c r="DW60" s="133"/>
      <c r="DX60" s="133"/>
      <c r="DY60" s="133"/>
      <c r="DZ60" s="133"/>
      <c r="EA60" s="133"/>
      <c r="EB60" s="133"/>
      <c r="EC60" s="133"/>
      <c r="ED60" s="133"/>
      <c r="EE60" s="133"/>
      <c r="EF60" s="133"/>
      <c r="EG60" s="133"/>
      <c r="EH60" s="133"/>
      <c r="EI60" s="133"/>
      <c r="EJ60" s="133"/>
    </row>
    <row r="61" spans="1:140" s="134" customFormat="1" ht="17" customHeight="1">
      <c r="A61" s="237"/>
      <c r="B61" s="125" t="str">
        <f>'Vic Oct 2017'!F55</f>
        <v>Momentum Energy</v>
      </c>
      <c r="C61" s="125" t="str">
        <f>'Vic Oct 2017'!G55</f>
        <v>Market offer</v>
      </c>
      <c r="D61" s="126">
        <f>365*'Vic Oct 2017'!H55/100</f>
        <v>311.2355</v>
      </c>
      <c r="E61" s="127">
        <f>IF($C$5*'Vic Oct 2017'!AK55/'Vic Oct 2017'!AI55&gt;='Vic Oct 2017'!J55,('Vic Oct 2017'!J55*'Vic Oct 2017'!O55/100)*'Vic Oct 2017'!AI55,($C$5*'Vic Oct 2017'!AK55/'Vic Oct 2017'!AI55*'Vic Oct 2017'!O55/100)*'Vic Oct 2017'!AI55)</f>
        <v>115.44</v>
      </c>
      <c r="F61" s="128">
        <f>IF($C$5*'Vic Oct 2017'!AK55/'Vic Oct 2017'!AI55&lt;'Vic Oct 2017'!J55,0,IF($C$5*'Vic Oct 2017'!AK55/'Vic Oct 2017'!AI55&lt;='Vic Oct 2017'!K55,($C$5*'Vic Oct 2017'!AK55/'Vic Oct 2017'!AI55-'Vic Oct 2017'!J55)*('Vic Oct 2017'!P55/100)*'Vic Oct 2017'!AI55,('Vic Oct 2017'!K55-'Vic Oct 2017'!J55)*('Vic Oct 2017'!P55/100)*'Vic Oct 2017'!AI55))</f>
        <v>906</v>
      </c>
      <c r="G61" s="126">
        <f>IF($C$5*'Vic Oct 2017'!AK55/'Vic Oct 2017'!AI55&lt;'Vic Oct 2017'!K55,0,IF($C$5*'Vic Oct 2017'!AK55/'Vic Oct 2017'!AI55&lt;='Vic Oct 2017'!L55,($C$5*'Vic Oct 2017'!AK55/'Vic Oct 2017'!AI55-'Vic Oct 2017'!K55)*('Vic Oct 2017'!Q55/100)*'Vic Oct 2017'!AI55,('Vic Oct 2017'!L55-'Vic Oct 2017'!K55)*('Vic Oct 2017'!Q55/100)*'Vic Oct 2017'!AI55))</f>
        <v>1386.4559999999999</v>
      </c>
      <c r="H61" s="127">
        <f>IF($C$5*'Vic Oct 2017'!AK55/'Vic Oct 2017'!AI55&lt;'Vic Oct 2017'!L55,0,IF($C$5*'Vic Oct 2017'!AK55/'Vic Oct 2017'!AI55&lt;='Vic Oct 2017'!M55,($C$5*'Vic Oct 2017'!AK55/'Vic Oct 2017'!AI55-'Vic Oct 2017'!L55)*('Vic Oct 2017'!R55/100)*'Vic Oct 2017'!AI55,('Vic Oct 2017'!M55-'Vic Oct 2017'!L55)*('Vic Oct 2017'!R55/100)*'Vic Oct 2017'!AI55))</f>
        <v>0</v>
      </c>
      <c r="I61" s="126">
        <f>IF(($C$5*'Vic Oct 2017'!AK55/'Vic Oct 2017'!AI55&gt;'Vic Oct 2017'!M55),($C$5*'Vic Oct 2017'!AK55/'Vic Oct 2017'!AI55-'Vic Oct 2017'!M55)*'Vic Oct 2017'!S55/100*'Vic Oct 2017'!AI55,0)</f>
        <v>27.72</v>
      </c>
      <c r="J61" s="126">
        <f>IF($C$5*'Vic Oct 2017'!AL55/'Vic Oct 2017'!AJ55&gt;='Vic Oct 2017'!J55,('Vic Oct 2017'!J55*'Vic Oct 2017'!U55/100)*'Vic Oct 2017'!AJ55,($C$5*'Vic Oct 2017'!AL55/'Vic Oct 2017'!AJ55*'Vic Oct 2017'!U55/100)*'Vic Oct 2017'!AJ55)</f>
        <v>222.48</v>
      </c>
      <c r="K61" s="126">
        <f>IF($C$5*'Vic Oct 2017'!AL55/'Vic Oct 2017'!AJ55&lt;'Vic Oct 2017'!J55,0,IF($C$5*'Vic Oct 2017'!AL55/'Vic Oct 2017'!AJ55&lt;='Vic Oct 2017'!K55,($C$5*'Vic Oct 2017'!AL55/'Vic Oct 2017'!AJ55-'Vic Oct 2017'!J55)*('Vic Oct 2017'!V55/100)*'Vic Oct 2017'!AJ55,('Vic Oct 2017'!K55-'Vic Oct 2017'!J55)*('Vic Oct 2017'!V55/100)*'Vic Oct 2017'!AJ55))</f>
        <v>1729.2</v>
      </c>
      <c r="L61" s="126">
        <f>IF($C$5*'Vic Oct 2017'!AL55/'Vic Oct 2017'!AJ55&lt;'Vic Oct 2017'!K55,0,IF($C$5*'Vic Oct 2017'!AL55/'Vic Oct 2017'!AJ55&lt;='Vic Oct 2017'!L55,($C$5*'Vic Oct 2017'!AL55/'Vic Oct 2017'!AJ55-'Vic Oct 2017'!K55)*('Vic Oct 2017'!W55/100)*'Vic Oct 2017'!AJ55,('Vic Oct 2017'!L55-'Vic Oct 2017'!K55)*('Vic Oct 2017'!W55/100)*'Vic Oct 2017'!AJ55))</f>
        <v>2637.12</v>
      </c>
      <c r="M61" s="126">
        <f>IF($C$5*'Vic Oct 2017'!AL55/'Vic Oct 2017'!AJ55&lt;'Vic Oct 2017'!L55,0,IF($C$5*'Vic Oct 2017'!AL55/'Vic Oct 2017'!AJ55&lt;='Vic Oct 2017'!M55,($C$5*'Vic Oct 2017'!AL55/'Vic Oct 2017'!AJ55-'Vic Oct 2017'!L55)*('Vic Oct 2017'!X55/100)*'Vic Oct 2017'!AJ55,('Vic Oct 2017'!M55-'Vic Oct 2017'!L55)*('Vic Oct 2017'!X55/100)*'Vic Oct 2017'!AJ55))</f>
        <v>0</v>
      </c>
      <c r="N61" s="126">
        <f>IF(($C$5*'Vic Oct 2017'!AL55/'Vic Oct 2017'!AJ55&gt;'Vic Oct 2017'!M55),($C$5*'Vic Oct 2017'!AL55/'Vic Oct 2017'!AJ55-'Vic Oct 2017'!M55)*'Vic Oct 2017'!Y55/100*'Vic Oct 2017'!AJ55,0)</f>
        <v>52.29</v>
      </c>
      <c r="O61" s="129">
        <f t="shared" si="0"/>
        <v>7387.9414999999999</v>
      </c>
      <c r="P61" s="130">
        <f>'Vic Oct 2017'!AM55</f>
        <v>0</v>
      </c>
      <c r="Q61" s="130">
        <f>'Vic Oct 2017'!AN55</f>
        <v>0</v>
      </c>
      <c r="R61" s="130">
        <f>'Vic Oct 2017'!AO55</f>
        <v>0</v>
      </c>
      <c r="S61" s="130">
        <f>'Vic Oct 2017'!AP55</f>
        <v>0</v>
      </c>
      <c r="T61" s="129">
        <f>O61</f>
        <v>7387.9414999999999</v>
      </c>
      <c r="U61" s="129">
        <f t="shared" si="26"/>
        <v>7387.9414999999999</v>
      </c>
      <c r="V61" s="129">
        <f t="shared" si="1"/>
        <v>8126.7356500000005</v>
      </c>
      <c r="W61" s="129">
        <f t="shared" si="1"/>
        <v>8126.7356500000005</v>
      </c>
      <c r="X61" s="131">
        <f>'Vic Oct 2017'!AW55</f>
        <v>0</v>
      </c>
      <c r="Y61" s="132" t="str">
        <f>'Vic Oct 2017'!AX55</f>
        <v>n</v>
      </c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  <c r="BI61" s="122"/>
      <c r="BJ61" s="122"/>
      <c r="BK61" s="122"/>
      <c r="BL61" s="122"/>
      <c r="BM61" s="122"/>
      <c r="BN61" s="122"/>
      <c r="BO61" s="122"/>
      <c r="BP61" s="122"/>
      <c r="BQ61" s="122"/>
      <c r="BR61" s="122"/>
      <c r="BS61" s="122"/>
      <c r="BT61" s="122"/>
      <c r="BU61" s="122"/>
      <c r="BV61" s="122"/>
      <c r="BW61" s="122"/>
      <c r="BX61" s="122"/>
      <c r="BY61" s="122"/>
      <c r="BZ61" s="122"/>
      <c r="CA61" s="122"/>
      <c r="CB61" s="122"/>
      <c r="CC61" s="122"/>
      <c r="CD61" s="122"/>
      <c r="CE61" s="122"/>
      <c r="CF61" s="122"/>
      <c r="CG61" s="122"/>
      <c r="CH61" s="122"/>
      <c r="CI61" s="133"/>
      <c r="CJ61" s="133"/>
      <c r="CK61" s="133"/>
      <c r="CL61" s="133"/>
      <c r="CM61" s="133"/>
      <c r="CN61" s="133"/>
      <c r="CO61" s="133"/>
      <c r="CP61" s="133"/>
      <c r="CQ61" s="133"/>
      <c r="CR61" s="133"/>
      <c r="CS61" s="133"/>
      <c r="CT61" s="133"/>
      <c r="CU61" s="133"/>
      <c r="CV61" s="133"/>
      <c r="CW61" s="133"/>
      <c r="CX61" s="133"/>
      <c r="CY61" s="133"/>
      <c r="CZ61" s="133"/>
      <c r="DA61" s="133"/>
      <c r="DB61" s="133"/>
      <c r="DC61" s="133"/>
      <c r="DD61" s="133"/>
      <c r="DE61" s="133"/>
      <c r="DF61" s="133"/>
      <c r="DG61" s="133"/>
      <c r="DH61" s="133"/>
      <c r="DI61" s="133"/>
      <c r="DJ61" s="133"/>
      <c r="DK61" s="133"/>
      <c r="DL61" s="133"/>
      <c r="DM61" s="133"/>
      <c r="DN61" s="133"/>
      <c r="DO61" s="133"/>
      <c r="DP61" s="133"/>
      <c r="DQ61" s="133"/>
      <c r="DR61" s="133"/>
      <c r="DS61" s="133"/>
      <c r="DT61" s="133"/>
      <c r="DU61" s="133"/>
      <c r="DV61" s="133"/>
      <c r="DW61" s="133"/>
      <c r="DX61" s="133"/>
      <c r="DY61" s="133"/>
      <c r="DZ61" s="133"/>
      <c r="EA61" s="133"/>
      <c r="EB61" s="133"/>
      <c r="EC61" s="133"/>
      <c r="ED61" s="133"/>
      <c r="EE61" s="133"/>
      <c r="EF61" s="133"/>
      <c r="EG61" s="133"/>
      <c r="EH61" s="133"/>
      <c r="EI61" s="133"/>
      <c r="EJ61" s="133"/>
    </row>
    <row r="62" spans="1:140" s="125" customFormat="1" ht="17" customHeight="1">
      <c r="A62" s="237"/>
      <c r="B62" s="125" t="str">
        <f>'Vic Oct 2017'!F56</f>
        <v>Origin Energy</v>
      </c>
      <c r="C62" s="125" t="str">
        <f>'Vic Oct 2017'!G56</f>
        <v>Business Saver</v>
      </c>
      <c r="D62" s="126">
        <f>365*'Vic Oct 2017'!H56/100</f>
        <v>275.90350000000001</v>
      </c>
      <c r="E62" s="127">
        <f>IF($C$5*'Vic Oct 2017'!AK56/'Vic Oct 2017'!AI56&gt;='Vic Oct 2017'!J56,('Vic Oct 2017'!J56*'Vic Oct 2017'!O56/100)*'Vic Oct 2017'!AI56,($C$5*'Vic Oct 2017'!AK56/'Vic Oct 2017'!AI56*'Vic Oct 2017'!O56/100)*'Vic Oct 2017'!AI56)</f>
        <v>652.46399999999994</v>
      </c>
      <c r="F62" s="128">
        <f>IF($C$5*'Vic Oct 2017'!AK56/'Vic Oct 2017'!AI56&lt;'Vic Oct 2017'!J56,0,IF($C$5*'Vic Oct 2017'!AK56/'Vic Oct 2017'!AI56&lt;='Vic Oct 2017'!K56,($C$5*'Vic Oct 2017'!AK56/'Vic Oct 2017'!AI56-'Vic Oct 2017'!J56)*('Vic Oct 2017'!P56/100)*'Vic Oct 2017'!AI56,('Vic Oct 2017'!K56-'Vic Oct 2017'!J56)*('Vic Oct 2017'!P56/100)*'Vic Oct 2017'!AI56))</f>
        <v>3299.6251999999995</v>
      </c>
      <c r="G62" s="126">
        <f>IF($C$5*'Vic Oct 2017'!AK56/'Vic Oct 2017'!AI56&lt;'Vic Oct 2017'!K56,0,IF($C$5*'Vic Oct 2017'!AK56/'Vic Oct 2017'!AI56&lt;='Vic Oct 2017'!L56,($C$5*'Vic Oct 2017'!AK56/'Vic Oct 2017'!AI56-'Vic Oct 2017'!K56)*('Vic Oct 2017'!Q56/100)*'Vic Oct 2017'!AI56,('Vic Oct 2017'!L56-'Vic Oct 2017'!K56)*('Vic Oct 2017'!Q56/100)*'Vic Oct 2017'!AI56))</f>
        <v>0</v>
      </c>
      <c r="H62" s="127">
        <f>IF($C$5*'Vic Oct 2017'!AK56/'Vic Oct 2017'!AI56&lt;'Vic Oct 2017'!L56,0,IF($C$5*'Vic Oct 2017'!AK56/'Vic Oct 2017'!AI56&lt;='Vic Oct 2017'!M56,($C$5*'Vic Oct 2017'!AK56/'Vic Oct 2017'!AI56-'Vic Oct 2017'!L56)*('Vic Oct 2017'!R56/100)*'Vic Oct 2017'!AI56,('Vic Oct 2017'!M56-'Vic Oct 2017'!L56)*('Vic Oct 2017'!R56/100)*'Vic Oct 2017'!AI56))</f>
        <v>0</v>
      </c>
      <c r="I62" s="126">
        <f>IF(($C$5*'Vic Oct 2017'!AK56/'Vic Oct 2017'!AI56&gt;'Vic Oct 2017'!M56),($C$5*'Vic Oct 2017'!AK56/'Vic Oct 2017'!AI56-'Vic Oct 2017'!M56)*'Vic Oct 2017'!S56/100*'Vic Oct 2017'!AI56,0)</f>
        <v>0</v>
      </c>
      <c r="J62" s="126">
        <f>IF($C$5*'Vic Oct 2017'!AL56/'Vic Oct 2017'!AJ56&gt;='Vic Oct 2017'!J56,('Vic Oct 2017'!J56*'Vic Oct 2017'!U56/100)*'Vic Oct 2017'!AJ56,($C$5*'Vic Oct 2017'!AL56/'Vic Oct 2017'!AJ56*'Vic Oct 2017'!U56/100)*'Vic Oct 2017'!AJ56)</f>
        <v>652.46399999999994</v>
      </c>
      <c r="K62" s="126">
        <f>IF($C$5*'Vic Oct 2017'!AL56/'Vic Oct 2017'!AJ56&lt;'Vic Oct 2017'!J56,0,IF($C$5*'Vic Oct 2017'!AL56/'Vic Oct 2017'!AJ56&lt;='Vic Oct 2017'!K56,($C$5*'Vic Oct 2017'!AL56/'Vic Oct 2017'!AJ56-'Vic Oct 2017'!J56)*('Vic Oct 2017'!V56/100)*'Vic Oct 2017'!AJ56,('Vic Oct 2017'!K56-'Vic Oct 2017'!J56)*('Vic Oct 2017'!V56/100)*'Vic Oct 2017'!AJ56))</f>
        <v>3299.6251999999995</v>
      </c>
      <c r="L62" s="126">
        <f>IF($C$5*'Vic Oct 2017'!AL56/'Vic Oct 2017'!AJ56&lt;'Vic Oct 2017'!K56,0,IF($C$5*'Vic Oct 2017'!AL56/'Vic Oct 2017'!AJ56&lt;='Vic Oct 2017'!L56,($C$5*'Vic Oct 2017'!AL56/'Vic Oct 2017'!AJ56-'Vic Oct 2017'!K56)*('Vic Oct 2017'!W56/100)*'Vic Oct 2017'!AJ56,('Vic Oct 2017'!L56-'Vic Oct 2017'!K56)*('Vic Oct 2017'!W56/100)*'Vic Oct 2017'!AJ56))</f>
        <v>0</v>
      </c>
      <c r="M62" s="126">
        <f>IF($C$5*'Vic Oct 2017'!AL56/'Vic Oct 2017'!AJ56&lt;'Vic Oct 2017'!L56,0,IF($C$5*'Vic Oct 2017'!AL56/'Vic Oct 2017'!AJ56&lt;='Vic Oct 2017'!M56,($C$5*'Vic Oct 2017'!AL56/'Vic Oct 2017'!AJ56-'Vic Oct 2017'!L56)*('Vic Oct 2017'!X56/100)*'Vic Oct 2017'!AJ56,('Vic Oct 2017'!M56-'Vic Oct 2017'!L56)*('Vic Oct 2017'!X56/100)*'Vic Oct 2017'!AJ56))</f>
        <v>0</v>
      </c>
      <c r="N62" s="126">
        <f>IF(($C$5*'Vic Oct 2017'!AL56/'Vic Oct 2017'!AJ56&gt;'Vic Oct 2017'!M56),($C$5*'Vic Oct 2017'!AL56/'Vic Oct 2017'!AJ56-'Vic Oct 2017'!M56)*'Vic Oct 2017'!Y56/100*'Vic Oct 2017'!AJ56,0)</f>
        <v>0</v>
      </c>
      <c r="O62" s="129">
        <f t="shared" si="0"/>
        <v>8180.0818999999992</v>
      </c>
      <c r="P62" s="130">
        <f>'Vic Oct 2017'!AM56</f>
        <v>0</v>
      </c>
      <c r="Q62" s="130">
        <f>'Vic Oct 2017'!AN56</f>
        <v>15</v>
      </c>
      <c r="R62" s="130">
        <f>'Vic Oct 2017'!AO56</f>
        <v>0</v>
      </c>
      <c r="S62" s="130">
        <f>'Vic Oct 2017'!AP56</f>
        <v>0</v>
      </c>
      <c r="T62" s="129">
        <f>(O62-(O62-D62)*Q62/100)</f>
        <v>6994.4551399999991</v>
      </c>
      <c r="U62" s="129">
        <f t="shared" si="26"/>
        <v>6994.4551399999991</v>
      </c>
      <c r="V62" s="129">
        <f t="shared" si="1"/>
        <v>7693.900654</v>
      </c>
      <c r="W62" s="129">
        <f t="shared" si="1"/>
        <v>7693.900654</v>
      </c>
      <c r="X62" s="131">
        <f>'Vic Oct 2017'!AW56</f>
        <v>12</v>
      </c>
      <c r="Y62" s="132" t="str">
        <f>'Vic Oct 2017'!AX56</f>
        <v>y</v>
      </c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122"/>
      <c r="CF62" s="122"/>
      <c r="CG62" s="122"/>
      <c r="CH62" s="122"/>
      <c r="CI62" s="152"/>
      <c r="CJ62" s="152"/>
      <c r="CK62" s="152"/>
      <c r="CL62" s="152"/>
      <c r="CM62" s="152"/>
      <c r="CN62" s="152"/>
      <c r="CO62" s="152"/>
      <c r="CP62" s="152"/>
      <c r="CQ62" s="152"/>
      <c r="CR62" s="152"/>
      <c r="CS62" s="152"/>
      <c r="CT62" s="152"/>
      <c r="CU62" s="152"/>
      <c r="CV62" s="152"/>
      <c r="CW62" s="152"/>
      <c r="CX62" s="152"/>
      <c r="CY62" s="152"/>
      <c r="CZ62" s="152"/>
      <c r="DA62" s="152"/>
      <c r="DB62" s="152"/>
      <c r="DC62" s="152"/>
      <c r="DD62" s="152"/>
      <c r="DE62" s="152"/>
      <c r="DF62" s="152"/>
      <c r="DG62" s="152"/>
      <c r="DH62" s="152"/>
      <c r="DI62" s="152"/>
      <c r="DJ62" s="152"/>
      <c r="DK62" s="152"/>
      <c r="DL62" s="152"/>
      <c r="DM62" s="152"/>
      <c r="DN62" s="152"/>
      <c r="DO62" s="152"/>
      <c r="DP62" s="152"/>
      <c r="DQ62" s="152"/>
      <c r="DR62" s="152"/>
      <c r="DS62" s="152"/>
      <c r="DT62" s="152"/>
      <c r="DU62" s="152"/>
      <c r="DV62" s="152"/>
      <c r="DW62" s="152"/>
      <c r="DX62" s="152"/>
      <c r="DY62" s="152"/>
      <c r="DZ62" s="152"/>
      <c r="EA62" s="152"/>
      <c r="EB62" s="152"/>
      <c r="EC62" s="152"/>
      <c r="ED62" s="152"/>
      <c r="EE62" s="152"/>
      <c r="EF62" s="152"/>
      <c r="EG62" s="152"/>
      <c r="EH62" s="152"/>
      <c r="EI62" s="152"/>
      <c r="EJ62" s="152"/>
    </row>
    <row r="63" spans="1:140" s="125" customFormat="1" ht="17" customHeight="1" thickBot="1">
      <c r="A63" s="238"/>
      <c r="B63" s="142" t="str">
        <f>'Vic Oct 2017'!F57</f>
        <v>Simply Energy</v>
      </c>
      <c r="C63" s="142" t="str">
        <f>'Vic Oct 2017'!G57</f>
        <v>Business Save</v>
      </c>
      <c r="D63" s="145">
        <f>365*'Vic Oct 2017'!H57/100</f>
        <v>298.89850000000001</v>
      </c>
      <c r="E63" s="153">
        <f>IF($C$5*'Vic Oct 2017'!AK57/'Vic Oct 2017'!AI57&gt;='Vic Oct 2017'!J57,('Vic Oct 2017'!J57*'Vic Oct 2017'!O57/100)*'Vic Oct 2017'!AI57,($C$5*'Vic Oct 2017'!AK57/'Vic Oct 2017'!AI57*'Vic Oct 2017'!O57/100)*'Vic Oct 2017'!AI57)</f>
        <v>207.16019999999997</v>
      </c>
      <c r="F63" s="143">
        <f>IF($C$5*'Vic Oct 2017'!AK57/'Vic Oct 2017'!AI57&lt;'Vic Oct 2017'!J57,0,IF($C$5*'Vic Oct 2017'!AK57/'Vic Oct 2017'!AI57&lt;='Vic Oct 2017'!K57,($C$5*'Vic Oct 2017'!AK57/'Vic Oct 2017'!AI57-'Vic Oct 2017'!J57)*('Vic Oct 2017'!P57/100)*'Vic Oct 2017'!AI57,('Vic Oct 2017'!K57-'Vic Oct 2017'!J57)*('Vic Oct 2017'!P57/100)*'Vic Oct 2017'!AI57))</f>
        <v>1724.6439</v>
      </c>
      <c r="G63" s="145">
        <f>IF($C$5*'Vic Oct 2017'!AK57/'Vic Oct 2017'!AI57&lt;'Vic Oct 2017'!K57,0,IF($C$5*'Vic Oct 2017'!AK57/'Vic Oct 2017'!AI57&lt;='Vic Oct 2017'!L57,($C$5*'Vic Oct 2017'!AK57/'Vic Oct 2017'!AI57-'Vic Oct 2017'!K57)*('Vic Oct 2017'!Q57/100)*'Vic Oct 2017'!AI57,('Vic Oct 2017'!L57-'Vic Oct 2017'!K57)*('Vic Oct 2017'!Q57/100)*'Vic Oct 2017'!AI57))</f>
        <v>2663.2893999999997</v>
      </c>
      <c r="H63" s="153">
        <f>IF($C$5*'Vic Oct 2017'!AK57/'Vic Oct 2017'!AI57&lt;'Vic Oct 2017'!L57,0,IF($C$5*'Vic Oct 2017'!AK57/'Vic Oct 2017'!AI57&lt;='Vic Oct 2017'!M57,($C$5*'Vic Oct 2017'!AK57/'Vic Oct 2017'!AI57-'Vic Oct 2017'!L57)*('Vic Oct 2017'!R57/100)*'Vic Oct 2017'!AI57,('Vic Oct 2017'!M57-'Vic Oct 2017'!L57)*('Vic Oct 2017'!R57/100)*'Vic Oct 2017'!AI57))</f>
        <v>0</v>
      </c>
      <c r="I63" s="145">
        <f>IF(($C$5*'Vic Oct 2017'!AK57/'Vic Oct 2017'!AI57&gt;'Vic Oct 2017'!M57),($C$5*'Vic Oct 2017'!AK57/'Vic Oct 2017'!AI57-'Vic Oct 2017'!M57)*'Vic Oct 2017'!S57/100*'Vic Oct 2017'!AI57,0)</f>
        <v>0</v>
      </c>
      <c r="J63" s="145">
        <f>IF($C$5*'Vic Oct 2017'!AL57/'Vic Oct 2017'!AJ57&gt;='Vic Oct 2017'!J57,('Vic Oct 2017'!J57*'Vic Oct 2017'!U57/100)*'Vic Oct 2017'!AJ57,($C$5*'Vic Oct 2017'!AL57/'Vic Oct 2017'!AJ57*'Vic Oct 2017'!U57/100)*'Vic Oct 2017'!AJ57)</f>
        <v>207.16019999999997</v>
      </c>
      <c r="K63" s="145">
        <f>IF($C$5*'Vic Oct 2017'!AL57/'Vic Oct 2017'!AJ57&lt;'Vic Oct 2017'!J57,0,IF($C$5*'Vic Oct 2017'!AL57/'Vic Oct 2017'!AJ57&lt;='Vic Oct 2017'!K57,($C$5*'Vic Oct 2017'!AL57/'Vic Oct 2017'!AJ57-'Vic Oct 2017'!J57)*('Vic Oct 2017'!V57/100)*'Vic Oct 2017'!AJ57,('Vic Oct 2017'!K57-'Vic Oct 2017'!J57)*('Vic Oct 2017'!V57/100)*'Vic Oct 2017'!AJ57))</f>
        <v>1724.6439</v>
      </c>
      <c r="L63" s="145">
        <f>IF($C$5*'Vic Oct 2017'!AL57/'Vic Oct 2017'!AJ57&lt;'Vic Oct 2017'!K57,0,IF($C$5*'Vic Oct 2017'!AL57/'Vic Oct 2017'!AJ57&lt;='Vic Oct 2017'!L57,($C$5*'Vic Oct 2017'!AL57/'Vic Oct 2017'!AJ57-'Vic Oct 2017'!K57)*('Vic Oct 2017'!W57/100)*'Vic Oct 2017'!AJ57,('Vic Oct 2017'!L57-'Vic Oct 2017'!K57)*('Vic Oct 2017'!W57/100)*'Vic Oct 2017'!AJ57))</f>
        <v>2663.2893999999997</v>
      </c>
      <c r="M63" s="145">
        <f>IF($C$5*'Vic Oct 2017'!AL57/'Vic Oct 2017'!AJ57&lt;'Vic Oct 2017'!L57,0,IF($C$5*'Vic Oct 2017'!AL57/'Vic Oct 2017'!AJ57&lt;='Vic Oct 2017'!M57,($C$5*'Vic Oct 2017'!AL57/'Vic Oct 2017'!AJ57-'Vic Oct 2017'!L57)*('Vic Oct 2017'!X57/100)*'Vic Oct 2017'!AJ57,('Vic Oct 2017'!M57-'Vic Oct 2017'!L57)*('Vic Oct 2017'!X57/100)*'Vic Oct 2017'!AJ57))</f>
        <v>0</v>
      </c>
      <c r="N63" s="145">
        <f>IF(($C$5*'Vic Oct 2017'!AL57/'Vic Oct 2017'!AJ57&gt;'Vic Oct 2017'!M57),($C$5*'Vic Oct 2017'!AL57/'Vic Oct 2017'!AJ57-'Vic Oct 2017'!M57)*'Vic Oct 2017'!Y57/100*'Vic Oct 2017'!AJ57,0)</f>
        <v>0</v>
      </c>
      <c r="O63" s="154">
        <f t="shared" ref="O63" si="27">SUM(D63:N63)</f>
        <v>9489.085500000001</v>
      </c>
      <c r="P63" s="155">
        <f>'Vic Oct 2017'!AM57</f>
        <v>0</v>
      </c>
      <c r="Q63" s="155">
        <f>'Vic Oct 2017'!AN57</f>
        <v>30</v>
      </c>
      <c r="R63" s="155">
        <f>'Vic Oct 2017'!AO57</f>
        <v>0</v>
      </c>
      <c r="S63" s="155">
        <f>'Vic Oct 2017'!AP57</f>
        <v>0</v>
      </c>
      <c r="T63" s="154">
        <f>(O63-(O63-D63)*Q63/100)</f>
        <v>6732.0294000000013</v>
      </c>
      <c r="U63" s="154">
        <f t="shared" si="26"/>
        <v>6732.0294000000013</v>
      </c>
      <c r="V63" s="154">
        <f t="shared" ref="V63" si="28">T63*1.1</f>
        <v>7405.2323400000023</v>
      </c>
      <c r="W63" s="154">
        <f t="shared" ref="W63" si="29">U63*1.1</f>
        <v>7405.2323400000023</v>
      </c>
      <c r="X63" s="156">
        <f>'Vic Oct 2017'!AW57</f>
        <v>0</v>
      </c>
      <c r="Y63" s="157" t="str">
        <f>'Vic Oct 2017'!AX57</f>
        <v>n</v>
      </c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  <c r="BI63" s="158"/>
      <c r="BJ63" s="158"/>
      <c r="BK63" s="158"/>
      <c r="BL63" s="158"/>
      <c r="BM63" s="158"/>
      <c r="BN63" s="158"/>
      <c r="BO63" s="158"/>
      <c r="BP63" s="158"/>
      <c r="BQ63" s="158"/>
      <c r="BR63" s="158"/>
      <c r="BS63" s="158"/>
      <c r="BT63" s="158"/>
      <c r="BU63" s="158"/>
      <c r="BV63" s="158"/>
      <c r="BW63" s="158"/>
      <c r="BX63" s="158"/>
      <c r="BY63" s="158"/>
      <c r="BZ63" s="158"/>
      <c r="CA63" s="158"/>
      <c r="CB63" s="158"/>
      <c r="CC63" s="158"/>
      <c r="CD63" s="158"/>
      <c r="CE63" s="158"/>
      <c r="CF63" s="158"/>
      <c r="CG63" s="158"/>
      <c r="CH63" s="158"/>
      <c r="CI63" s="152"/>
      <c r="CJ63" s="152"/>
      <c r="CK63" s="152"/>
      <c r="CL63" s="152"/>
      <c r="CM63" s="152"/>
      <c r="CN63" s="152"/>
      <c r="CO63" s="152"/>
      <c r="CP63" s="152"/>
      <c r="CQ63" s="152"/>
      <c r="CR63" s="152"/>
      <c r="CS63" s="152"/>
      <c r="CT63" s="152"/>
      <c r="CU63" s="152"/>
      <c r="CV63" s="152"/>
      <c r="CW63" s="152"/>
      <c r="CX63" s="152"/>
      <c r="CY63" s="152"/>
      <c r="CZ63" s="152"/>
      <c r="DA63" s="152"/>
      <c r="DB63" s="152"/>
      <c r="DC63" s="152"/>
      <c r="DD63" s="152"/>
      <c r="DE63" s="152"/>
      <c r="DF63" s="152"/>
      <c r="DG63" s="152"/>
      <c r="DH63" s="152"/>
      <c r="DI63" s="152"/>
      <c r="DJ63" s="152"/>
      <c r="DK63" s="152"/>
      <c r="DL63" s="152"/>
      <c r="DM63" s="152"/>
      <c r="DN63" s="152"/>
      <c r="DO63" s="152"/>
      <c r="DP63" s="152"/>
      <c r="DQ63" s="152"/>
      <c r="DR63" s="152"/>
      <c r="DS63" s="152"/>
      <c r="DT63" s="152"/>
      <c r="DU63" s="152"/>
      <c r="DV63" s="152"/>
      <c r="DW63" s="152"/>
      <c r="DX63" s="152"/>
      <c r="DY63" s="152"/>
      <c r="DZ63" s="152"/>
      <c r="EA63" s="152"/>
      <c r="EB63" s="152"/>
      <c r="EC63" s="152"/>
      <c r="ED63" s="152"/>
      <c r="EE63" s="152"/>
      <c r="EF63" s="152"/>
      <c r="EG63" s="152"/>
      <c r="EH63" s="152"/>
      <c r="EI63" s="152"/>
      <c r="EJ63" s="152"/>
    </row>
    <row r="64" spans="1:140" s="134" customFormat="1" ht="17" customHeight="1" thickTop="1">
      <c r="A64" s="239" t="str">
        <f>'Vic Oct 2017'!D58</f>
        <v>Envestra North</v>
      </c>
      <c r="B64" s="125" t="str">
        <f>'Vic Oct 2017'!F58</f>
        <v>AGL</v>
      </c>
      <c r="C64" s="125" t="str">
        <f>'Vic Oct 2017'!G58</f>
        <v>Business Savers</v>
      </c>
      <c r="D64" s="126">
        <f>365*'Vic Oct 2017'!H58/100</f>
        <v>321.09050000000002</v>
      </c>
      <c r="E64" s="127">
        <f>IF($C$5*'Vic Oct 2017'!AK58/'Vic Oct 2017'!AI58&gt;='Vic Oct 2017'!J58,('Vic Oct 2017'!J58*'Vic Oct 2017'!O58/100)*'Vic Oct 2017'!AI58,($C$5*'Vic Oct 2017'!AK58/'Vic Oct 2017'!AI58*'Vic Oct 2017'!O58/100)*'Vic Oct 2017'!AI58)</f>
        <v>192.24</v>
      </c>
      <c r="F64" s="128">
        <f>IF($C$5*'Vic Oct 2017'!AK58/'Vic Oct 2017'!AI58&lt;'Vic Oct 2017'!J58,0,IF($C$5*'Vic Oct 2017'!AK58/'Vic Oct 2017'!AI58&lt;='Vic Oct 2017'!K58,($C$5*'Vic Oct 2017'!AK58/'Vic Oct 2017'!AI58-'Vic Oct 2017'!J58)*('Vic Oct 2017'!P58/100)*'Vic Oct 2017'!AI58,('Vic Oct 2017'!K58-'Vic Oct 2017'!J58)*('Vic Oct 2017'!P58/100)*'Vic Oct 2017'!AI58))</f>
        <v>1544.3999999999999</v>
      </c>
      <c r="G64" s="126">
        <f>IF($C$5*'Vic Oct 2017'!AK58/'Vic Oct 2017'!AI58&lt;'Vic Oct 2017'!K58,0,IF($C$5*'Vic Oct 2017'!AK58/'Vic Oct 2017'!AI58&lt;='Vic Oct 2017'!L58,($C$5*'Vic Oct 2017'!AK58/'Vic Oct 2017'!AI58-'Vic Oct 2017'!K58)*('Vic Oct 2017'!Q58/100)*'Vic Oct 2017'!AI58,('Vic Oct 2017'!L58-'Vic Oct 2017'!K58)*('Vic Oct 2017'!Q58/100)*'Vic Oct 2017'!AI58))</f>
        <v>2134.2959999999998</v>
      </c>
      <c r="H64" s="127">
        <f>IF($C$5*'Vic Oct 2017'!AK58/'Vic Oct 2017'!AI58&lt;'Vic Oct 2017'!L58,0,IF($C$5*'Vic Oct 2017'!AK58/'Vic Oct 2017'!AI58&lt;='Vic Oct 2017'!M58,($C$5*'Vic Oct 2017'!AK58/'Vic Oct 2017'!AI58-'Vic Oct 2017'!L58)*('Vic Oct 2017'!R58/100)*'Vic Oct 2017'!AI58,('Vic Oct 2017'!M58-'Vic Oct 2017'!L58)*('Vic Oct 2017'!R58/100)*'Vic Oct 2017'!AI58))</f>
        <v>0</v>
      </c>
      <c r="I64" s="126">
        <f>IF(($C$5*'Vic Oct 2017'!AK58/'Vic Oct 2017'!AI58&gt;'Vic Oct 2017'!M58),($C$5*'Vic Oct 2017'!AK58/'Vic Oct 2017'!AI58-'Vic Oct 2017'!M58)*'Vic Oct 2017'!S58/100*'Vic Oct 2017'!AI58,0)</f>
        <v>45.967999999999805</v>
      </c>
      <c r="J64" s="126">
        <f>IF($C$5*'Vic Oct 2017'!AL58/'Vic Oct 2017'!AJ58&gt;='Vic Oct 2017'!J58,('Vic Oct 2017'!J58*'Vic Oct 2017'!U58/100)*'Vic Oct 2017'!AJ58,($C$5*'Vic Oct 2017'!AL58/'Vic Oct 2017'!AJ58*'Vic Oct 2017'!U58/100)*'Vic Oct 2017'!AJ58)</f>
        <v>192.24</v>
      </c>
      <c r="K64" s="126">
        <f>IF($C$5*'Vic Oct 2017'!AL58/'Vic Oct 2017'!AJ58&lt;'Vic Oct 2017'!J58,0,IF($C$5*'Vic Oct 2017'!AL58/'Vic Oct 2017'!AJ58&lt;='Vic Oct 2017'!K58,($C$5*'Vic Oct 2017'!AL58/'Vic Oct 2017'!AJ58-'Vic Oct 2017'!J58)*('Vic Oct 2017'!V58/100)*'Vic Oct 2017'!AJ58,('Vic Oct 2017'!K58-'Vic Oct 2017'!J58)*('Vic Oct 2017'!V58/100)*'Vic Oct 2017'!AJ58))</f>
        <v>1544.3999999999999</v>
      </c>
      <c r="L64" s="126">
        <f>IF($C$5*'Vic Oct 2017'!AL58/'Vic Oct 2017'!AJ58&lt;'Vic Oct 2017'!K58,0,IF($C$5*'Vic Oct 2017'!AL58/'Vic Oct 2017'!AJ58&lt;='Vic Oct 2017'!L58,($C$5*'Vic Oct 2017'!AL58/'Vic Oct 2017'!AJ58-'Vic Oct 2017'!K58)*('Vic Oct 2017'!W58/100)*'Vic Oct 2017'!AJ58,('Vic Oct 2017'!L58-'Vic Oct 2017'!K58)*('Vic Oct 2017'!W58/100)*'Vic Oct 2017'!AJ58))</f>
        <v>2134.2959999999998</v>
      </c>
      <c r="M64" s="126">
        <f>IF($C$5*'Vic Oct 2017'!AL58/'Vic Oct 2017'!AJ58&lt;'Vic Oct 2017'!L58,0,IF($C$5*'Vic Oct 2017'!AL58/'Vic Oct 2017'!AJ58&lt;='Vic Oct 2017'!M58,($C$5*'Vic Oct 2017'!AL58/'Vic Oct 2017'!AJ58-'Vic Oct 2017'!L58)*('Vic Oct 2017'!X58/100)*'Vic Oct 2017'!AJ58,('Vic Oct 2017'!M58-'Vic Oct 2017'!L58)*('Vic Oct 2017'!X58/100)*'Vic Oct 2017'!AJ58))</f>
        <v>0</v>
      </c>
      <c r="N64" s="126">
        <f>IF(($C$5*'Vic Oct 2017'!AL58/'Vic Oct 2017'!AJ58&gt;'Vic Oct 2017'!M58),($C$5*'Vic Oct 2017'!AL58/'Vic Oct 2017'!AJ58-'Vic Oct 2017'!M58)*'Vic Oct 2017'!Y58/100*'Vic Oct 2017'!AJ58,0)</f>
        <v>45.967999999999805</v>
      </c>
      <c r="O64" s="129">
        <f t="shared" si="0"/>
        <v>8154.8984999999984</v>
      </c>
      <c r="P64" s="130">
        <f>'Vic Oct 2017'!AM58</f>
        <v>0</v>
      </c>
      <c r="Q64" s="130">
        <f>'Vic Oct 2017'!AN58</f>
        <v>20</v>
      </c>
      <c r="R64" s="130">
        <f>'Vic Oct 2017'!AO58</f>
        <v>0</v>
      </c>
      <c r="S64" s="130">
        <f>'Vic Oct 2017'!AP58</f>
        <v>0</v>
      </c>
      <c r="T64" s="129">
        <f>(O64-(O64-D64)*Q64/100)</f>
        <v>6588.1368999999986</v>
      </c>
      <c r="U64" s="129">
        <f t="shared" si="26"/>
        <v>6588.1368999999986</v>
      </c>
      <c r="V64" s="129">
        <f t="shared" si="1"/>
        <v>7246.9505899999995</v>
      </c>
      <c r="W64" s="129">
        <f t="shared" si="1"/>
        <v>7246.9505899999995</v>
      </c>
      <c r="X64" s="131">
        <f>'Vic Oct 2017'!AW58</f>
        <v>0</v>
      </c>
      <c r="Y64" s="132" t="str">
        <f>'Vic Oct 2017'!AX58</f>
        <v>n</v>
      </c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  <c r="BI64" s="122"/>
      <c r="BJ64" s="122"/>
      <c r="BK64" s="122"/>
      <c r="BL64" s="122"/>
      <c r="BM64" s="122"/>
      <c r="BN64" s="122"/>
      <c r="BO64" s="122"/>
      <c r="BP64" s="122"/>
      <c r="BQ64" s="122"/>
      <c r="BR64" s="122"/>
      <c r="BS64" s="122"/>
      <c r="BT64" s="122"/>
      <c r="BU64" s="122"/>
      <c r="BV64" s="122"/>
      <c r="BW64" s="122"/>
      <c r="BX64" s="122"/>
      <c r="BY64" s="122"/>
      <c r="BZ64" s="122"/>
      <c r="CA64" s="122"/>
      <c r="CB64" s="122"/>
      <c r="CC64" s="122"/>
      <c r="CD64" s="122"/>
      <c r="CE64" s="122"/>
      <c r="CF64" s="122"/>
      <c r="CG64" s="122"/>
      <c r="CH64" s="122"/>
      <c r="CI64" s="133"/>
      <c r="CJ64" s="133"/>
      <c r="CK64" s="133"/>
      <c r="CL64" s="133"/>
      <c r="CM64" s="133"/>
      <c r="CN64" s="133"/>
      <c r="CO64" s="133"/>
      <c r="CP64" s="133"/>
      <c r="CQ64" s="133"/>
      <c r="CR64" s="133"/>
      <c r="CS64" s="133"/>
      <c r="CT64" s="133"/>
      <c r="CU64" s="133"/>
      <c r="CV64" s="133"/>
      <c r="CW64" s="133"/>
      <c r="CX64" s="133"/>
      <c r="CY64" s="133"/>
      <c r="CZ64" s="133"/>
      <c r="DA64" s="133"/>
      <c r="DB64" s="133"/>
      <c r="DC64" s="133"/>
      <c r="DD64" s="133"/>
      <c r="DE64" s="133"/>
      <c r="DF64" s="133"/>
      <c r="DG64" s="133"/>
      <c r="DH64" s="133"/>
      <c r="DI64" s="133"/>
      <c r="DJ64" s="133"/>
      <c r="DK64" s="133"/>
      <c r="DL64" s="133"/>
      <c r="DM64" s="133"/>
      <c r="DN64" s="133"/>
      <c r="DO64" s="133"/>
      <c r="DP64" s="133"/>
      <c r="DQ64" s="133"/>
      <c r="DR64" s="133"/>
      <c r="DS64" s="133"/>
      <c r="DT64" s="133"/>
      <c r="DU64" s="133"/>
      <c r="DV64" s="133"/>
      <c r="DW64" s="133"/>
      <c r="DX64" s="133"/>
      <c r="DY64" s="133"/>
      <c r="DZ64" s="133"/>
      <c r="EA64" s="133"/>
      <c r="EB64" s="133"/>
      <c r="EC64" s="133"/>
      <c r="ED64" s="133"/>
      <c r="EE64" s="133"/>
      <c r="EF64" s="133"/>
      <c r="EG64" s="133"/>
      <c r="EH64" s="133"/>
      <c r="EI64" s="133"/>
      <c r="EJ64" s="133"/>
    </row>
    <row r="65" spans="1:140" s="134" customFormat="1" ht="17" customHeight="1">
      <c r="A65" s="237"/>
      <c r="B65" s="125" t="str">
        <f>'Vic Oct 2017'!F59</f>
        <v>Click Energy</v>
      </c>
      <c r="C65" s="125" t="str">
        <f>'Vic Oct 2017'!G59</f>
        <v>Business Prime Gas</v>
      </c>
      <c r="D65" s="126">
        <f>365*'Vic Oct 2017'!H59/100</f>
        <v>313.17</v>
      </c>
      <c r="E65" s="127">
        <f>IF($C$5*'Vic Oct 2017'!AK59/'Vic Oct 2017'!AI59&gt;='Vic Oct 2017'!J59,('Vic Oct 2017'!J59*'Vic Oct 2017'!O59/100)*'Vic Oct 2017'!AI59,($C$5*'Vic Oct 2017'!AK59/'Vic Oct 2017'!AI59*'Vic Oct 2017'!O59/100)*'Vic Oct 2017'!AI59)</f>
        <v>257.39999999999998</v>
      </c>
      <c r="F65" s="128">
        <f>IF($C$5*'Vic Oct 2017'!AK59/'Vic Oct 2017'!AI59&lt;'Vic Oct 2017'!J59,0,IF($C$5*'Vic Oct 2017'!AK59/'Vic Oct 2017'!AI59&lt;='Vic Oct 2017'!K59,($C$5*'Vic Oct 2017'!AK59/'Vic Oct 2017'!AI59-'Vic Oct 2017'!J59)*('Vic Oct 2017'!P59/100)*'Vic Oct 2017'!AI59,('Vic Oct 2017'!K59-'Vic Oct 2017'!J59)*('Vic Oct 2017'!P59/100)*'Vic Oct 2017'!AI59))</f>
        <v>2124</v>
      </c>
      <c r="G65" s="126">
        <f>IF($C$5*'Vic Oct 2017'!AK59/'Vic Oct 2017'!AI59&lt;'Vic Oct 2017'!K59,0,IF($C$5*'Vic Oct 2017'!AK59/'Vic Oct 2017'!AI59&lt;='Vic Oct 2017'!L59,($C$5*'Vic Oct 2017'!AK59/'Vic Oct 2017'!AI59-'Vic Oct 2017'!K59)*('Vic Oct 2017'!Q59/100)*'Vic Oct 2017'!AI59,('Vic Oct 2017'!L59-'Vic Oct 2017'!K59)*('Vic Oct 2017'!Q59/100)*'Vic Oct 2017'!AI59))</f>
        <v>3261.96</v>
      </c>
      <c r="H65" s="127">
        <f>IF($C$5*'Vic Oct 2017'!AK59/'Vic Oct 2017'!AI59&lt;'Vic Oct 2017'!L59,0,IF($C$5*'Vic Oct 2017'!AK59/'Vic Oct 2017'!AI59&lt;='Vic Oct 2017'!M59,($C$5*'Vic Oct 2017'!AK59/'Vic Oct 2017'!AI59-'Vic Oct 2017'!L59)*('Vic Oct 2017'!R59/100)*'Vic Oct 2017'!AI59,('Vic Oct 2017'!M59-'Vic Oct 2017'!L59)*('Vic Oct 2017'!R59/100)*'Vic Oct 2017'!AI59))</f>
        <v>0</v>
      </c>
      <c r="I65" s="126">
        <f>IF(($C$5*'Vic Oct 2017'!AK59/'Vic Oct 2017'!AI59&gt;'Vic Oct 2017'!M59),($C$5*'Vic Oct 2017'!AK59/'Vic Oct 2017'!AI59-'Vic Oct 2017'!M59)*'Vic Oct 2017'!S59/100*'Vic Oct 2017'!AI59,0)</f>
        <v>70.039999999999694</v>
      </c>
      <c r="J65" s="126">
        <f>IF($C$5*'Vic Oct 2017'!AL59/'Vic Oct 2017'!AJ59&gt;='Vic Oct 2017'!J59,('Vic Oct 2017'!J59*'Vic Oct 2017'!U59/100)*'Vic Oct 2017'!AJ59,($C$5*'Vic Oct 2017'!AL59/'Vic Oct 2017'!AJ59*'Vic Oct 2017'!U59/100)*'Vic Oct 2017'!AJ59)</f>
        <v>257.39999999999998</v>
      </c>
      <c r="K65" s="126">
        <f>IF($C$5*'Vic Oct 2017'!AL59/'Vic Oct 2017'!AJ59&lt;'Vic Oct 2017'!J59,0,IF($C$5*'Vic Oct 2017'!AL59/'Vic Oct 2017'!AJ59&lt;='Vic Oct 2017'!K59,($C$5*'Vic Oct 2017'!AL59/'Vic Oct 2017'!AJ59-'Vic Oct 2017'!J59)*('Vic Oct 2017'!V59/100)*'Vic Oct 2017'!AJ59,('Vic Oct 2017'!K59-'Vic Oct 2017'!J59)*('Vic Oct 2017'!V59/100)*'Vic Oct 2017'!AJ59))</f>
        <v>2124</v>
      </c>
      <c r="L65" s="126">
        <f>IF($C$5*'Vic Oct 2017'!AL59/'Vic Oct 2017'!AJ59&lt;'Vic Oct 2017'!K59,0,IF($C$5*'Vic Oct 2017'!AL59/'Vic Oct 2017'!AJ59&lt;='Vic Oct 2017'!L59,($C$5*'Vic Oct 2017'!AL59/'Vic Oct 2017'!AJ59-'Vic Oct 2017'!K59)*('Vic Oct 2017'!W59/100)*'Vic Oct 2017'!AJ59,('Vic Oct 2017'!L59-'Vic Oct 2017'!K59)*('Vic Oct 2017'!W59/100)*'Vic Oct 2017'!AJ59))</f>
        <v>3261.96</v>
      </c>
      <c r="M65" s="126">
        <f>IF($C$5*'Vic Oct 2017'!AL59/'Vic Oct 2017'!AJ59&lt;'Vic Oct 2017'!L59,0,IF($C$5*'Vic Oct 2017'!AL59/'Vic Oct 2017'!AJ59&lt;='Vic Oct 2017'!M59,($C$5*'Vic Oct 2017'!AL59/'Vic Oct 2017'!AJ59-'Vic Oct 2017'!L59)*('Vic Oct 2017'!X59/100)*'Vic Oct 2017'!AJ59,('Vic Oct 2017'!M59-'Vic Oct 2017'!L59)*('Vic Oct 2017'!X59/100)*'Vic Oct 2017'!AJ59))</f>
        <v>0</v>
      </c>
      <c r="N65" s="126">
        <f>IF(($C$5*'Vic Oct 2017'!AL59/'Vic Oct 2017'!AJ59&gt;'Vic Oct 2017'!M59),($C$5*'Vic Oct 2017'!AL59/'Vic Oct 2017'!AJ59-'Vic Oct 2017'!M59)*'Vic Oct 2017'!Y59/100*'Vic Oct 2017'!AJ59,0)</f>
        <v>70.039999999999694</v>
      </c>
      <c r="O65" s="129">
        <f t="shared" si="0"/>
        <v>11739.97</v>
      </c>
      <c r="P65" s="130">
        <f>'Vic Oct 2017'!AM59</f>
        <v>0</v>
      </c>
      <c r="Q65" s="130">
        <f>'Vic Oct 2017'!AN59</f>
        <v>0</v>
      </c>
      <c r="R65" s="130">
        <f>'Vic Oct 2017'!AO59</f>
        <v>10</v>
      </c>
      <c r="S65" s="130">
        <f>'Vic Oct 2017'!AP59</f>
        <v>0</v>
      </c>
      <c r="T65" s="129">
        <f>O65</f>
        <v>11739.97</v>
      </c>
      <c r="U65" s="129">
        <f>T65-(T65*R65/100)</f>
        <v>10565.973</v>
      </c>
      <c r="V65" s="129">
        <f t="shared" si="1"/>
        <v>12913.967000000001</v>
      </c>
      <c r="W65" s="129">
        <f t="shared" si="1"/>
        <v>11622.570300000001</v>
      </c>
      <c r="X65" s="131">
        <f>'Vic Oct 2017'!AW59</f>
        <v>0</v>
      </c>
      <c r="Y65" s="132" t="str">
        <f>'Vic Oct 2017'!AX59</f>
        <v>n</v>
      </c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  <c r="BI65" s="122"/>
      <c r="BJ65" s="122"/>
      <c r="BK65" s="122"/>
      <c r="BL65" s="122"/>
      <c r="BM65" s="122"/>
      <c r="BN65" s="122"/>
      <c r="BO65" s="122"/>
      <c r="BP65" s="122"/>
      <c r="BQ65" s="122"/>
      <c r="BR65" s="122"/>
      <c r="BS65" s="122"/>
      <c r="BT65" s="122"/>
      <c r="BU65" s="122"/>
      <c r="BV65" s="122"/>
      <c r="BW65" s="122"/>
      <c r="BX65" s="122"/>
      <c r="BY65" s="122"/>
      <c r="BZ65" s="122"/>
      <c r="CA65" s="122"/>
      <c r="CB65" s="122"/>
      <c r="CC65" s="122"/>
      <c r="CD65" s="122"/>
      <c r="CE65" s="122"/>
      <c r="CF65" s="122"/>
      <c r="CG65" s="122"/>
      <c r="CH65" s="122"/>
      <c r="CI65" s="133"/>
      <c r="CJ65" s="133"/>
      <c r="CK65" s="133"/>
      <c r="CL65" s="133"/>
      <c r="CM65" s="133"/>
      <c r="CN65" s="133"/>
      <c r="CO65" s="133"/>
      <c r="CP65" s="133"/>
      <c r="CQ65" s="133"/>
      <c r="CR65" s="133"/>
      <c r="CS65" s="133"/>
      <c r="CT65" s="133"/>
      <c r="CU65" s="133"/>
      <c r="CV65" s="133"/>
      <c r="CW65" s="133"/>
      <c r="CX65" s="133"/>
      <c r="CY65" s="133"/>
      <c r="CZ65" s="133"/>
      <c r="DA65" s="133"/>
      <c r="DB65" s="133"/>
      <c r="DC65" s="133"/>
      <c r="DD65" s="133"/>
      <c r="DE65" s="133"/>
      <c r="DF65" s="133"/>
      <c r="DG65" s="133"/>
      <c r="DH65" s="133"/>
      <c r="DI65" s="133"/>
      <c r="DJ65" s="133"/>
      <c r="DK65" s="133"/>
      <c r="DL65" s="133"/>
      <c r="DM65" s="133"/>
      <c r="DN65" s="133"/>
      <c r="DO65" s="133"/>
      <c r="DP65" s="133"/>
      <c r="DQ65" s="133"/>
      <c r="DR65" s="133"/>
      <c r="DS65" s="133"/>
      <c r="DT65" s="133"/>
      <c r="DU65" s="133"/>
      <c r="DV65" s="133"/>
      <c r="DW65" s="133"/>
      <c r="DX65" s="133"/>
      <c r="DY65" s="133"/>
      <c r="DZ65" s="133"/>
      <c r="EA65" s="133"/>
      <c r="EB65" s="133"/>
      <c r="EC65" s="133"/>
      <c r="ED65" s="133"/>
      <c r="EE65" s="133"/>
      <c r="EF65" s="133"/>
      <c r="EG65" s="133"/>
      <c r="EH65" s="133"/>
      <c r="EI65" s="133"/>
      <c r="EJ65" s="133"/>
    </row>
    <row r="66" spans="1:140" s="134" customFormat="1" ht="17" customHeight="1">
      <c r="A66" s="237"/>
      <c r="B66" s="125" t="str">
        <f>'Vic Oct 2017'!F60</f>
        <v>Covau</v>
      </c>
      <c r="C66" s="125" t="str">
        <f>'Vic Oct 2017'!G60</f>
        <v>Market offer</v>
      </c>
      <c r="D66" s="126">
        <f>365*'Vic Oct 2017'!H60/100</f>
        <v>305.14</v>
      </c>
      <c r="E66" s="127">
        <f>IF($C$5*'Vic Oct 2017'!AK60/'Vic Oct 2017'!AI60&gt;='Vic Oct 2017'!J60,('Vic Oct 2017'!J60*'Vic Oct 2017'!O60/100)*'Vic Oct 2017'!AI60,($C$5*'Vic Oct 2017'!AK60/'Vic Oct 2017'!AI60*'Vic Oct 2017'!O60/100)*'Vic Oct 2017'!AI60)</f>
        <v>246.60000000000002</v>
      </c>
      <c r="F66" s="128">
        <f>IF($C$5*'Vic Oct 2017'!AK60/'Vic Oct 2017'!AI60&lt;'Vic Oct 2017'!J60,0,IF($C$5*'Vic Oct 2017'!AK60/'Vic Oct 2017'!AI60&lt;='Vic Oct 2017'!K60,($C$5*'Vic Oct 2017'!AK60/'Vic Oct 2017'!AI60-'Vic Oct 2017'!J60)*('Vic Oct 2017'!P60/100)*'Vic Oct 2017'!AI60,('Vic Oct 2017'!K60-'Vic Oct 2017'!J60)*('Vic Oct 2017'!P60/100)*'Vic Oct 2017'!AI60))</f>
        <v>1980.0000000000005</v>
      </c>
      <c r="G66" s="126">
        <f>IF($C$5*'Vic Oct 2017'!AK60/'Vic Oct 2017'!AI60&lt;'Vic Oct 2017'!K60,0,IF($C$5*'Vic Oct 2017'!AK60/'Vic Oct 2017'!AI60&lt;='Vic Oct 2017'!L60,($C$5*'Vic Oct 2017'!AK60/'Vic Oct 2017'!AI60-'Vic Oct 2017'!K60)*('Vic Oct 2017'!Q60/100)*'Vic Oct 2017'!AI60,('Vic Oct 2017'!L60-'Vic Oct 2017'!K60)*('Vic Oct 2017'!Q60/100)*'Vic Oct 2017'!AI60))</f>
        <v>3070.08</v>
      </c>
      <c r="H66" s="127">
        <f>IF($C$5*'Vic Oct 2017'!AK60/'Vic Oct 2017'!AI60&lt;'Vic Oct 2017'!L60,0,IF($C$5*'Vic Oct 2017'!AK60/'Vic Oct 2017'!AI60&lt;='Vic Oct 2017'!M60,($C$5*'Vic Oct 2017'!AK60/'Vic Oct 2017'!AI60-'Vic Oct 2017'!L60)*('Vic Oct 2017'!R60/100)*'Vic Oct 2017'!AI60,('Vic Oct 2017'!M60-'Vic Oct 2017'!L60)*('Vic Oct 2017'!R60/100)*'Vic Oct 2017'!AI60))</f>
        <v>0</v>
      </c>
      <c r="I66" s="126">
        <f>IF(($C$5*'Vic Oct 2017'!AK60/'Vic Oct 2017'!AI60&gt;'Vic Oct 2017'!M60),($C$5*'Vic Oct 2017'!AK60/'Vic Oct 2017'!AI60-'Vic Oct 2017'!M60)*'Vic Oct 2017'!S60/100*'Vic Oct 2017'!AI60,0)</f>
        <v>63.239999999999725</v>
      </c>
      <c r="J66" s="126">
        <f>IF($C$5*'Vic Oct 2017'!AL60/'Vic Oct 2017'!AJ60&gt;='Vic Oct 2017'!J60,('Vic Oct 2017'!J60*'Vic Oct 2017'!U60/100)*'Vic Oct 2017'!AJ60,($C$5*'Vic Oct 2017'!AL60/'Vic Oct 2017'!AJ60*'Vic Oct 2017'!U60/100)*'Vic Oct 2017'!AJ60)</f>
        <v>246.60000000000002</v>
      </c>
      <c r="K66" s="126">
        <f>IF($C$5*'Vic Oct 2017'!AL60/'Vic Oct 2017'!AJ60&lt;'Vic Oct 2017'!J60,0,IF($C$5*'Vic Oct 2017'!AL60/'Vic Oct 2017'!AJ60&lt;='Vic Oct 2017'!K60,($C$5*'Vic Oct 2017'!AL60/'Vic Oct 2017'!AJ60-'Vic Oct 2017'!J60)*('Vic Oct 2017'!V60/100)*'Vic Oct 2017'!AJ60,('Vic Oct 2017'!K60-'Vic Oct 2017'!J60)*('Vic Oct 2017'!V60/100)*'Vic Oct 2017'!AJ60))</f>
        <v>1980.0000000000005</v>
      </c>
      <c r="L66" s="126">
        <f>IF($C$5*'Vic Oct 2017'!AL60/'Vic Oct 2017'!AJ60&lt;'Vic Oct 2017'!K60,0,IF($C$5*'Vic Oct 2017'!AL60/'Vic Oct 2017'!AJ60&lt;='Vic Oct 2017'!L60,($C$5*'Vic Oct 2017'!AL60/'Vic Oct 2017'!AJ60-'Vic Oct 2017'!K60)*('Vic Oct 2017'!W60/100)*'Vic Oct 2017'!AJ60,('Vic Oct 2017'!L60-'Vic Oct 2017'!K60)*('Vic Oct 2017'!W60/100)*'Vic Oct 2017'!AJ60))</f>
        <v>3070.08</v>
      </c>
      <c r="M66" s="126">
        <f>IF($C$5*'Vic Oct 2017'!AL60/'Vic Oct 2017'!AJ60&lt;'Vic Oct 2017'!L60,0,IF($C$5*'Vic Oct 2017'!AL60/'Vic Oct 2017'!AJ60&lt;='Vic Oct 2017'!M60,($C$5*'Vic Oct 2017'!AL60/'Vic Oct 2017'!AJ60-'Vic Oct 2017'!L60)*('Vic Oct 2017'!X60/100)*'Vic Oct 2017'!AJ60,('Vic Oct 2017'!M60-'Vic Oct 2017'!L60)*('Vic Oct 2017'!X60/100)*'Vic Oct 2017'!AJ60))</f>
        <v>0</v>
      </c>
      <c r="N66" s="126">
        <f>IF(($C$5*'Vic Oct 2017'!AL60/'Vic Oct 2017'!AJ60&gt;'Vic Oct 2017'!M60),($C$5*'Vic Oct 2017'!AL60/'Vic Oct 2017'!AJ60-'Vic Oct 2017'!M60)*'Vic Oct 2017'!Y60/100*'Vic Oct 2017'!AJ60,0)</f>
        <v>63.239999999999725</v>
      </c>
      <c r="O66" s="129">
        <f t="shared" si="0"/>
        <v>11024.980000000001</v>
      </c>
      <c r="P66" s="130">
        <f>'Vic Oct 2017'!AM60</f>
        <v>0</v>
      </c>
      <c r="Q66" s="130">
        <f>'Vic Oct 2017'!AN60</f>
        <v>0</v>
      </c>
      <c r="R66" s="130">
        <f>'Vic Oct 2017'!AO60</f>
        <v>0</v>
      </c>
      <c r="S66" s="130">
        <f>'Vic Oct 2017'!AP60</f>
        <v>20</v>
      </c>
      <c r="T66" s="129">
        <f>O66</f>
        <v>11024.980000000001</v>
      </c>
      <c r="U66" s="129">
        <f>(T66-(T66-D66)*S66/100)</f>
        <v>8881.0120000000006</v>
      </c>
      <c r="V66" s="129">
        <f t="shared" si="1"/>
        <v>12127.478000000003</v>
      </c>
      <c r="W66" s="129">
        <f t="shared" si="1"/>
        <v>9769.1132000000016</v>
      </c>
      <c r="X66" s="131">
        <f>'Vic Oct 2017'!AW60</f>
        <v>12</v>
      </c>
      <c r="Y66" s="132" t="str">
        <f>'Vic Oct 2017'!AX60</f>
        <v>y</v>
      </c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  <c r="BI66" s="122"/>
      <c r="BJ66" s="122"/>
      <c r="BK66" s="122"/>
      <c r="BL66" s="122"/>
      <c r="BM66" s="122"/>
      <c r="BN66" s="122"/>
      <c r="BO66" s="122"/>
      <c r="BP66" s="122"/>
      <c r="BQ66" s="122"/>
      <c r="BR66" s="122"/>
      <c r="BS66" s="122"/>
      <c r="BT66" s="122"/>
      <c r="BU66" s="122"/>
      <c r="BV66" s="122"/>
      <c r="BW66" s="122"/>
      <c r="BX66" s="122"/>
      <c r="BY66" s="122"/>
      <c r="BZ66" s="122"/>
      <c r="CA66" s="122"/>
      <c r="CB66" s="122"/>
      <c r="CC66" s="122"/>
      <c r="CD66" s="122"/>
      <c r="CE66" s="122"/>
      <c r="CF66" s="122"/>
      <c r="CG66" s="122"/>
      <c r="CH66" s="122"/>
      <c r="CI66" s="133"/>
      <c r="CJ66" s="133"/>
      <c r="CK66" s="133"/>
      <c r="CL66" s="133"/>
      <c r="CM66" s="133"/>
      <c r="CN66" s="133"/>
      <c r="CO66" s="133"/>
      <c r="CP66" s="133"/>
      <c r="CQ66" s="133"/>
      <c r="CR66" s="133"/>
      <c r="CS66" s="133"/>
      <c r="CT66" s="133"/>
      <c r="CU66" s="133"/>
      <c r="CV66" s="133"/>
      <c r="CW66" s="133"/>
      <c r="CX66" s="133"/>
      <c r="CY66" s="133"/>
      <c r="CZ66" s="133"/>
      <c r="DA66" s="133"/>
      <c r="DB66" s="133"/>
      <c r="DC66" s="133"/>
      <c r="DD66" s="133"/>
      <c r="DE66" s="133"/>
      <c r="DF66" s="133"/>
      <c r="DG66" s="133"/>
      <c r="DH66" s="133"/>
      <c r="DI66" s="133"/>
      <c r="DJ66" s="133"/>
      <c r="DK66" s="133"/>
      <c r="DL66" s="133"/>
      <c r="DM66" s="133"/>
      <c r="DN66" s="133"/>
      <c r="DO66" s="133"/>
      <c r="DP66" s="133"/>
      <c r="DQ66" s="133"/>
      <c r="DR66" s="133"/>
      <c r="DS66" s="133"/>
      <c r="DT66" s="133"/>
      <c r="DU66" s="133"/>
      <c r="DV66" s="133"/>
      <c r="DW66" s="133"/>
      <c r="DX66" s="133"/>
      <c r="DY66" s="133"/>
      <c r="DZ66" s="133"/>
      <c r="EA66" s="133"/>
      <c r="EB66" s="133"/>
      <c r="EC66" s="133"/>
      <c r="ED66" s="133"/>
      <c r="EE66" s="133"/>
      <c r="EF66" s="133"/>
      <c r="EG66" s="133"/>
      <c r="EH66" s="133"/>
      <c r="EI66" s="133"/>
      <c r="EJ66" s="133"/>
    </row>
    <row r="67" spans="1:140" s="134" customFormat="1" ht="17" customHeight="1">
      <c r="A67" s="237"/>
      <c r="B67" s="125" t="str">
        <f>'Vic Oct 2017'!F61</f>
        <v>EnergyAustralia</v>
      </c>
      <c r="C67" s="125" t="str">
        <f>'Vic Oct 2017'!G61</f>
        <v>Everyday Saver Business</v>
      </c>
      <c r="D67" s="126">
        <f>365*'Vic Oct 2017'!H61/100</f>
        <v>316.82</v>
      </c>
      <c r="E67" s="127">
        <f>IF($C$5*'Vic Oct 2017'!AK61/'Vic Oct 2017'!AI61&gt;='Vic Oct 2017'!J61,('Vic Oct 2017'!J61*'Vic Oct 2017'!O61/100)*'Vic Oct 2017'!AI61,($C$5*'Vic Oct 2017'!AK61/'Vic Oct 2017'!AI61*'Vic Oct 2017'!O61/100)*'Vic Oct 2017'!AI61)</f>
        <v>135.6</v>
      </c>
      <c r="F67" s="128">
        <f>IF($C$5*'Vic Oct 2017'!AK61/'Vic Oct 2017'!AI61&lt;'Vic Oct 2017'!J61,0,IF($C$5*'Vic Oct 2017'!AK61/'Vic Oct 2017'!AI61&lt;='Vic Oct 2017'!K61,($C$5*'Vic Oct 2017'!AK61/'Vic Oct 2017'!AI61-'Vic Oct 2017'!J61)*('Vic Oct 2017'!P61/100)*'Vic Oct 2017'!AI61,('Vic Oct 2017'!K61-'Vic Oct 2017'!J61)*('Vic Oct 2017'!P61/100)*'Vic Oct 2017'!AI61))</f>
        <v>1038</v>
      </c>
      <c r="G67" s="126">
        <f>IF($C$5*'Vic Oct 2017'!AK61/'Vic Oct 2017'!AI61&lt;'Vic Oct 2017'!K61,0,IF($C$5*'Vic Oct 2017'!AK61/'Vic Oct 2017'!AI61&lt;='Vic Oct 2017'!L61,($C$5*'Vic Oct 2017'!AK61/'Vic Oct 2017'!AI61-'Vic Oct 2017'!K61)*('Vic Oct 2017'!Q61/100)*'Vic Oct 2017'!AI61,('Vic Oct 2017'!L61-'Vic Oct 2017'!K61)*('Vic Oct 2017'!Q61/100)*'Vic Oct 2017'!AI61))</f>
        <v>1574.4</v>
      </c>
      <c r="H67" s="127">
        <f>IF($C$5*'Vic Oct 2017'!AK61/'Vic Oct 2017'!AI61&lt;'Vic Oct 2017'!L61,0,IF($C$5*'Vic Oct 2017'!AK61/'Vic Oct 2017'!AI61&lt;='Vic Oct 2017'!M61,($C$5*'Vic Oct 2017'!AK61/'Vic Oct 2017'!AI61-'Vic Oct 2017'!L61)*('Vic Oct 2017'!R61/100)*'Vic Oct 2017'!AI61,('Vic Oct 2017'!M61-'Vic Oct 2017'!L61)*('Vic Oct 2017'!R61/100)*'Vic Oct 2017'!AI61))</f>
        <v>0</v>
      </c>
      <c r="I67" s="126">
        <f>IF(($C$5*'Vic Oct 2017'!AK61/'Vic Oct 2017'!AI61&gt;'Vic Oct 2017'!M61),($C$5*'Vic Oct 2017'!AK61/'Vic Oct 2017'!AI61-'Vic Oct 2017'!M61)*'Vic Oct 2017'!S61/100*'Vic Oct 2017'!AI61,0)</f>
        <v>30.825000000000003</v>
      </c>
      <c r="J67" s="126">
        <f>IF($C$5*'Vic Oct 2017'!AL61/'Vic Oct 2017'!AJ61&gt;='Vic Oct 2017'!J61,('Vic Oct 2017'!J61*'Vic Oct 2017'!U61/100)*'Vic Oct 2017'!AJ61,($C$5*'Vic Oct 2017'!AL61/'Vic Oct 2017'!AJ61*'Vic Oct 2017'!U61/100)*'Vic Oct 2017'!AJ61)</f>
        <v>271.2</v>
      </c>
      <c r="K67" s="126">
        <f>IF($C$5*'Vic Oct 2017'!AL61/'Vic Oct 2017'!AJ61&lt;'Vic Oct 2017'!J61,0,IF($C$5*'Vic Oct 2017'!AL61/'Vic Oct 2017'!AJ61&lt;='Vic Oct 2017'!K61,($C$5*'Vic Oct 2017'!AL61/'Vic Oct 2017'!AJ61-'Vic Oct 2017'!J61)*('Vic Oct 2017'!V61/100)*'Vic Oct 2017'!AJ61,('Vic Oct 2017'!K61-'Vic Oct 2017'!J61)*('Vic Oct 2017'!V61/100)*'Vic Oct 2017'!AJ61))</f>
        <v>2076</v>
      </c>
      <c r="L67" s="126">
        <f>IF($C$5*'Vic Oct 2017'!AL61/'Vic Oct 2017'!AJ61&lt;'Vic Oct 2017'!K61,0,IF($C$5*'Vic Oct 2017'!AL61/'Vic Oct 2017'!AJ61&lt;='Vic Oct 2017'!L61,($C$5*'Vic Oct 2017'!AL61/'Vic Oct 2017'!AJ61-'Vic Oct 2017'!K61)*('Vic Oct 2017'!W61/100)*'Vic Oct 2017'!AJ61,('Vic Oct 2017'!L61-'Vic Oct 2017'!K61)*('Vic Oct 2017'!W61/100)*'Vic Oct 2017'!AJ61))</f>
        <v>3148.8</v>
      </c>
      <c r="M67" s="126">
        <f>IF($C$5*'Vic Oct 2017'!AL61/'Vic Oct 2017'!AJ61&lt;'Vic Oct 2017'!L61,0,IF($C$5*'Vic Oct 2017'!AL61/'Vic Oct 2017'!AJ61&lt;='Vic Oct 2017'!M61,($C$5*'Vic Oct 2017'!AL61/'Vic Oct 2017'!AJ61-'Vic Oct 2017'!L61)*('Vic Oct 2017'!X61/100)*'Vic Oct 2017'!AJ61,('Vic Oct 2017'!M61-'Vic Oct 2017'!L61)*('Vic Oct 2017'!X61/100)*'Vic Oct 2017'!AJ61))</f>
        <v>0</v>
      </c>
      <c r="N67" s="126">
        <f>IF(($C$5*'Vic Oct 2017'!AL61/'Vic Oct 2017'!AJ61&gt;'Vic Oct 2017'!M61),($C$5*'Vic Oct 2017'!AL61/'Vic Oct 2017'!AJ61-'Vic Oct 2017'!M61)*'Vic Oct 2017'!Y61/100*'Vic Oct 2017'!AJ61,0)</f>
        <v>61.650000000000006</v>
      </c>
      <c r="O67" s="129">
        <f t="shared" si="0"/>
        <v>8653.2950000000001</v>
      </c>
      <c r="P67" s="130">
        <f>'Vic Oct 2017'!AM61</f>
        <v>0</v>
      </c>
      <c r="Q67" s="130">
        <f>'Vic Oct 2017'!AN61</f>
        <v>20</v>
      </c>
      <c r="R67" s="130">
        <f>'Vic Oct 2017'!AO61</f>
        <v>0</v>
      </c>
      <c r="S67" s="130">
        <f>'Vic Oct 2017'!AP61</f>
        <v>0</v>
      </c>
      <c r="T67" s="129">
        <f>(O67-(O67-D67)*Q67/100)</f>
        <v>6986</v>
      </c>
      <c r="U67" s="129">
        <f>T67</f>
        <v>6986</v>
      </c>
      <c r="V67" s="129">
        <f t="shared" si="1"/>
        <v>7684.6</v>
      </c>
      <c r="W67" s="129">
        <f t="shared" si="1"/>
        <v>7684.6</v>
      </c>
      <c r="X67" s="131">
        <f>'Vic Oct 2017'!AW61</f>
        <v>24</v>
      </c>
      <c r="Y67" s="132" t="str">
        <f>'Vic Oct 2017'!AX61</f>
        <v>y</v>
      </c>
      <c r="Z67" s="122"/>
      <c r="AA67" s="122"/>
      <c r="AB67" s="12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  <c r="BI67" s="122"/>
      <c r="BJ67" s="122"/>
      <c r="BK67" s="122"/>
      <c r="BL67" s="122"/>
      <c r="BM67" s="122"/>
      <c r="BN67" s="122"/>
      <c r="BO67" s="122"/>
      <c r="BP67" s="122"/>
      <c r="BQ67" s="122"/>
      <c r="BR67" s="122"/>
      <c r="BS67" s="122"/>
      <c r="BT67" s="122"/>
      <c r="BU67" s="122"/>
      <c r="BV67" s="122"/>
      <c r="BW67" s="122"/>
      <c r="BX67" s="122"/>
      <c r="BY67" s="122"/>
      <c r="BZ67" s="122"/>
      <c r="CA67" s="122"/>
      <c r="CB67" s="122"/>
      <c r="CC67" s="122"/>
      <c r="CD67" s="122"/>
      <c r="CE67" s="122"/>
      <c r="CF67" s="122"/>
      <c r="CG67" s="122"/>
      <c r="CH67" s="122"/>
      <c r="CI67" s="133"/>
      <c r="CJ67" s="133"/>
      <c r="CK67" s="133"/>
      <c r="CL67" s="133"/>
      <c r="CM67" s="133"/>
      <c r="CN67" s="133"/>
      <c r="CO67" s="133"/>
      <c r="CP67" s="133"/>
      <c r="CQ67" s="133"/>
      <c r="CR67" s="133"/>
      <c r="CS67" s="133"/>
      <c r="CT67" s="133"/>
      <c r="CU67" s="133"/>
      <c r="CV67" s="133"/>
      <c r="CW67" s="133"/>
      <c r="CX67" s="133"/>
      <c r="CY67" s="133"/>
      <c r="CZ67" s="133"/>
      <c r="DA67" s="133"/>
      <c r="DB67" s="133"/>
      <c r="DC67" s="133"/>
      <c r="DD67" s="133"/>
      <c r="DE67" s="133"/>
      <c r="DF67" s="133"/>
      <c r="DG67" s="133"/>
      <c r="DH67" s="133"/>
      <c r="DI67" s="133"/>
      <c r="DJ67" s="133"/>
      <c r="DK67" s="133"/>
      <c r="DL67" s="133"/>
      <c r="DM67" s="133"/>
      <c r="DN67" s="133"/>
      <c r="DO67" s="133"/>
      <c r="DP67" s="133"/>
      <c r="DQ67" s="133"/>
      <c r="DR67" s="133"/>
      <c r="DS67" s="133"/>
      <c r="DT67" s="133"/>
      <c r="DU67" s="133"/>
      <c r="DV67" s="133"/>
      <c r="DW67" s="133"/>
      <c r="DX67" s="133"/>
      <c r="DY67" s="133"/>
      <c r="DZ67" s="133"/>
      <c r="EA67" s="133"/>
      <c r="EB67" s="133"/>
      <c r="EC67" s="133"/>
      <c r="ED67" s="133"/>
      <c r="EE67" s="133"/>
      <c r="EF67" s="133"/>
      <c r="EG67" s="133"/>
      <c r="EH67" s="133"/>
      <c r="EI67" s="133"/>
      <c r="EJ67" s="133"/>
    </row>
    <row r="68" spans="1:140" s="134" customFormat="1" ht="17" customHeight="1">
      <c r="A68" s="237"/>
      <c r="B68" s="125" t="str">
        <f>'Vic Oct 2017'!F62</f>
        <v>Lumo Energy</v>
      </c>
      <c r="C68" s="125" t="str">
        <f>'Vic Oct 2017'!G62</f>
        <v>Business Premium</v>
      </c>
      <c r="D68" s="126">
        <f>365*'Vic Oct 2017'!H62/100</f>
        <v>233.81900000000002</v>
      </c>
      <c r="E68" s="127">
        <f>IF($C$5*'Vic Oct 2017'!AK62/'Vic Oct 2017'!AI62&gt;='Vic Oct 2017'!J62,('Vic Oct 2017'!J62*'Vic Oct 2017'!O62/100)*'Vic Oct 2017'!AI62,($C$5*'Vic Oct 2017'!AK62/'Vic Oct 2017'!AI62*'Vic Oct 2017'!O62/100)*'Vic Oct 2017'!AI62)</f>
        <v>168.55721999999997</v>
      </c>
      <c r="F68" s="128">
        <f>IF($C$5*'Vic Oct 2017'!AK62/'Vic Oct 2017'!AI62&lt;'Vic Oct 2017'!J62,0,IF($C$5*'Vic Oct 2017'!AK62/'Vic Oct 2017'!AI62&lt;='Vic Oct 2017'!K62,($C$5*'Vic Oct 2017'!AK62/'Vic Oct 2017'!AI62-'Vic Oct 2017'!J62)*('Vic Oct 2017'!P62/100)*'Vic Oct 2017'!AI62,('Vic Oct 2017'!K62-'Vic Oct 2017'!J62)*('Vic Oct 2017'!P62/100)*'Vic Oct 2017'!AI62))</f>
        <v>1352.3398200000001</v>
      </c>
      <c r="G68" s="126">
        <f>IF($C$5*'Vic Oct 2017'!AK62/'Vic Oct 2017'!AI62&lt;'Vic Oct 2017'!K62,0,IF($C$5*'Vic Oct 2017'!AK62/'Vic Oct 2017'!AI62&lt;='Vic Oct 2017'!L62,($C$5*'Vic Oct 2017'!AK62/'Vic Oct 2017'!AI62-'Vic Oct 2017'!K62)*('Vic Oct 2017'!Q62/100)*'Vic Oct 2017'!AI62,('Vic Oct 2017'!L62-'Vic Oct 2017'!K62)*('Vic Oct 2017'!Q62/100)*'Vic Oct 2017'!AI62))</f>
        <v>2079.7596999999996</v>
      </c>
      <c r="H68" s="127">
        <f>IF($C$5*'Vic Oct 2017'!AK62/'Vic Oct 2017'!AI62&lt;'Vic Oct 2017'!L62,0,IF($C$5*'Vic Oct 2017'!AK62/'Vic Oct 2017'!AI62&lt;='Vic Oct 2017'!M62,($C$5*'Vic Oct 2017'!AK62/'Vic Oct 2017'!AI62-'Vic Oct 2017'!L62)*('Vic Oct 2017'!R62/100)*'Vic Oct 2017'!AI62,('Vic Oct 2017'!M62-'Vic Oct 2017'!L62)*('Vic Oct 2017'!R62/100)*'Vic Oct 2017'!AI62))</f>
        <v>0</v>
      </c>
      <c r="I68" s="126">
        <f>IF(($C$5*'Vic Oct 2017'!AK62/'Vic Oct 2017'!AI62&gt;'Vic Oct 2017'!M62),($C$5*'Vic Oct 2017'!AK62/'Vic Oct 2017'!AI62-'Vic Oct 2017'!M62)*'Vic Oct 2017'!S62/100*'Vic Oct 2017'!AI62,0)</f>
        <v>0</v>
      </c>
      <c r="J68" s="126">
        <f>IF($C$5*'Vic Oct 2017'!AL62/'Vic Oct 2017'!AJ62&gt;='Vic Oct 2017'!J62,('Vic Oct 2017'!J62*'Vic Oct 2017'!U62/100)*'Vic Oct 2017'!AJ62,($C$5*'Vic Oct 2017'!AL62/'Vic Oct 2017'!AJ62*'Vic Oct 2017'!U62/100)*'Vic Oct 2017'!AJ62)</f>
        <v>168.55721999999997</v>
      </c>
      <c r="K68" s="126">
        <f>IF($C$5*'Vic Oct 2017'!AL62/'Vic Oct 2017'!AJ62&lt;'Vic Oct 2017'!J62,0,IF($C$5*'Vic Oct 2017'!AL62/'Vic Oct 2017'!AJ62&lt;='Vic Oct 2017'!K62,($C$5*'Vic Oct 2017'!AL62/'Vic Oct 2017'!AJ62-'Vic Oct 2017'!J62)*('Vic Oct 2017'!V62/100)*'Vic Oct 2017'!AJ62,('Vic Oct 2017'!K62-'Vic Oct 2017'!J62)*('Vic Oct 2017'!V62/100)*'Vic Oct 2017'!AJ62))</f>
        <v>1352.3398200000001</v>
      </c>
      <c r="L68" s="126">
        <f>IF($C$5*'Vic Oct 2017'!AL62/'Vic Oct 2017'!AJ62&lt;'Vic Oct 2017'!K62,0,IF($C$5*'Vic Oct 2017'!AL62/'Vic Oct 2017'!AJ62&lt;='Vic Oct 2017'!L62,($C$5*'Vic Oct 2017'!AL62/'Vic Oct 2017'!AJ62-'Vic Oct 2017'!K62)*('Vic Oct 2017'!W62/100)*'Vic Oct 2017'!AJ62,('Vic Oct 2017'!L62-'Vic Oct 2017'!K62)*('Vic Oct 2017'!W62/100)*'Vic Oct 2017'!AJ62))</f>
        <v>2079.7596999999996</v>
      </c>
      <c r="M68" s="126">
        <f>IF($C$5*'Vic Oct 2017'!AL62/'Vic Oct 2017'!AJ62&lt;'Vic Oct 2017'!L62,0,IF($C$5*'Vic Oct 2017'!AL62/'Vic Oct 2017'!AJ62&lt;='Vic Oct 2017'!M62,($C$5*'Vic Oct 2017'!AL62/'Vic Oct 2017'!AJ62-'Vic Oct 2017'!L62)*('Vic Oct 2017'!X62/100)*'Vic Oct 2017'!AJ62,('Vic Oct 2017'!M62-'Vic Oct 2017'!L62)*('Vic Oct 2017'!X62/100)*'Vic Oct 2017'!AJ62))</f>
        <v>0</v>
      </c>
      <c r="N68" s="126">
        <f>IF(($C$5*'Vic Oct 2017'!AL62/'Vic Oct 2017'!AJ62&gt;'Vic Oct 2017'!M62),($C$5*'Vic Oct 2017'!AL62/'Vic Oct 2017'!AJ62-'Vic Oct 2017'!M62)*'Vic Oct 2017'!Y62/100*'Vic Oct 2017'!AJ62,0)</f>
        <v>0</v>
      </c>
      <c r="O68" s="129">
        <f t="shared" si="0"/>
        <v>7435.1324799999993</v>
      </c>
      <c r="P68" s="130">
        <f>'Vic Oct 2017'!AM62</f>
        <v>0</v>
      </c>
      <c r="Q68" s="130">
        <f>'Vic Oct 2017'!AN62</f>
        <v>0</v>
      </c>
      <c r="R68" s="130">
        <f>'Vic Oct 2017'!AO62</f>
        <v>0</v>
      </c>
      <c r="S68" s="130">
        <f>'Vic Oct 2017'!AP62</f>
        <v>0</v>
      </c>
      <c r="T68" s="129">
        <f>O68</f>
        <v>7435.1324799999993</v>
      </c>
      <c r="U68" s="129">
        <f>T68</f>
        <v>7435.1324799999993</v>
      </c>
      <c r="V68" s="129">
        <f t="shared" si="1"/>
        <v>8178.6457279999995</v>
      </c>
      <c r="W68" s="129">
        <f t="shared" si="1"/>
        <v>8178.6457279999995</v>
      </c>
      <c r="X68" s="131">
        <f>'Vic Oct 2017'!AW62</f>
        <v>36</v>
      </c>
      <c r="Y68" s="132" t="str">
        <f>'Vic Oct 2017'!AX62</f>
        <v>n</v>
      </c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  <c r="BI68" s="122"/>
      <c r="BJ68" s="122"/>
      <c r="BK68" s="122"/>
      <c r="BL68" s="122"/>
      <c r="BM68" s="122"/>
      <c r="BN68" s="122"/>
      <c r="BO68" s="122"/>
      <c r="BP68" s="122"/>
      <c r="BQ68" s="122"/>
      <c r="BR68" s="122"/>
      <c r="BS68" s="122"/>
      <c r="BT68" s="122"/>
      <c r="BU68" s="122"/>
      <c r="BV68" s="122"/>
      <c r="BW68" s="122"/>
      <c r="BX68" s="122"/>
      <c r="BY68" s="122"/>
      <c r="BZ68" s="122"/>
      <c r="CA68" s="122"/>
      <c r="CB68" s="122"/>
      <c r="CC68" s="122"/>
      <c r="CD68" s="122"/>
      <c r="CE68" s="122"/>
      <c r="CF68" s="122"/>
      <c r="CG68" s="122"/>
      <c r="CH68" s="122"/>
      <c r="CI68" s="133"/>
      <c r="CJ68" s="133"/>
      <c r="CK68" s="133"/>
      <c r="CL68" s="133"/>
      <c r="CM68" s="133"/>
      <c r="CN68" s="133"/>
      <c r="CO68" s="133"/>
      <c r="CP68" s="133"/>
      <c r="CQ68" s="133"/>
      <c r="CR68" s="133"/>
      <c r="CS68" s="133"/>
      <c r="CT68" s="133"/>
      <c r="CU68" s="133"/>
      <c r="CV68" s="133"/>
      <c r="CW68" s="133"/>
      <c r="CX68" s="133"/>
      <c r="CY68" s="133"/>
      <c r="CZ68" s="133"/>
      <c r="DA68" s="133"/>
      <c r="DB68" s="133"/>
      <c r="DC68" s="133"/>
      <c r="DD68" s="133"/>
      <c r="DE68" s="133"/>
      <c r="DF68" s="133"/>
      <c r="DG68" s="133"/>
      <c r="DH68" s="133"/>
      <c r="DI68" s="133"/>
      <c r="DJ68" s="133"/>
      <c r="DK68" s="133"/>
      <c r="DL68" s="133"/>
      <c r="DM68" s="133"/>
      <c r="DN68" s="133"/>
      <c r="DO68" s="133"/>
      <c r="DP68" s="133"/>
      <c r="DQ68" s="133"/>
      <c r="DR68" s="133"/>
      <c r="DS68" s="133"/>
      <c r="DT68" s="133"/>
      <c r="DU68" s="133"/>
      <c r="DV68" s="133"/>
      <c r="DW68" s="133"/>
      <c r="DX68" s="133"/>
      <c r="DY68" s="133"/>
      <c r="DZ68" s="133"/>
      <c r="EA68" s="133"/>
      <c r="EB68" s="133"/>
      <c r="EC68" s="133"/>
      <c r="ED68" s="133"/>
      <c r="EE68" s="133"/>
      <c r="EF68" s="133"/>
      <c r="EG68" s="133"/>
      <c r="EH68" s="133"/>
      <c r="EI68" s="133"/>
      <c r="EJ68" s="133"/>
    </row>
    <row r="69" spans="1:140" s="134" customFormat="1" ht="17" customHeight="1">
      <c r="A69" s="237"/>
      <c r="B69" s="125" t="str">
        <f>'Vic Oct 2017'!F63</f>
        <v>Momentum Energy</v>
      </c>
      <c r="C69" s="125" t="str">
        <f>'Vic Oct 2017'!G63</f>
        <v>Market offer</v>
      </c>
      <c r="D69" s="126">
        <f>365*'Vic Oct 2017'!H63/100</f>
        <v>323.86450000000002</v>
      </c>
      <c r="E69" s="127">
        <f>IF($C$5*'Vic Oct 2017'!AK63/'Vic Oct 2017'!AI63&gt;='Vic Oct 2017'!J63,('Vic Oct 2017'!J63*'Vic Oct 2017'!O63/100)*'Vic Oct 2017'!AI63,($C$5*'Vic Oct 2017'!AK63/'Vic Oct 2017'!AI63*'Vic Oct 2017'!O63/100)*'Vic Oct 2017'!AI63)</f>
        <v>114.06</v>
      </c>
      <c r="F69" s="128">
        <f>IF($C$5*'Vic Oct 2017'!AK63/'Vic Oct 2017'!AI63&lt;'Vic Oct 2017'!J63,0,IF($C$5*'Vic Oct 2017'!AK63/'Vic Oct 2017'!AI63&lt;='Vic Oct 2017'!K63,($C$5*'Vic Oct 2017'!AK63/'Vic Oct 2017'!AI63-'Vic Oct 2017'!J63)*('Vic Oct 2017'!P63/100)*'Vic Oct 2017'!AI63,('Vic Oct 2017'!K63-'Vic Oct 2017'!J63)*('Vic Oct 2017'!P63/100)*'Vic Oct 2017'!AI63))</f>
        <v>919.8</v>
      </c>
      <c r="G69" s="126">
        <f>IF($C$5*'Vic Oct 2017'!AK63/'Vic Oct 2017'!AI63&lt;'Vic Oct 2017'!K63,0,IF($C$5*'Vic Oct 2017'!AK63/'Vic Oct 2017'!AI63&lt;='Vic Oct 2017'!L63,($C$5*'Vic Oct 2017'!AK63/'Vic Oct 2017'!AI63-'Vic Oct 2017'!K63)*('Vic Oct 2017'!Q63/100)*'Vic Oct 2017'!AI63,('Vic Oct 2017'!L63-'Vic Oct 2017'!K63)*('Vic Oct 2017'!Q63/100)*'Vic Oct 2017'!AI63))</f>
        <v>1418.9279999999999</v>
      </c>
      <c r="H69" s="127">
        <f>IF($C$5*'Vic Oct 2017'!AK63/'Vic Oct 2017'!AI63&lt;'Vic Oct 2017'!L63,0,IF($C$5*'Vic Oct 2017'!AK63/'Vic Oct 2017'!AI63&lt;='Vic Oct 2017'!M63,($C$5*'Vic Oct 2017'!AK63/'Vic Oct 2017'!AI63-'Vic Oct 2017'!L63)*('Vic Oct 2017'!R63/100)*'Vic Oct 2017'!AI63,('Vic Oct 2017'!M63-'Vic Oct 2017'!L63)*('Vic Oct 2017'!R63/100)*'Vic Oct 2017'!AI63))</f>
        <v>0</v>
      </c>
      <c r="I69" s="126">
        <f>IF(($C$5*'Vic Oct 2017'!AK63/'Vic Oct 2017'!AI63&gt;'Vic Oct 2017'!M63),($C$5*'Vic Oct 2017'!AK63/'Vic Oct 2017'!AI63-'Vic Oct 2017'!M63)*'Vic Oct 2017'!S63/100*'Vic Oct 2017'!AI63,0)</f>
        <v>28.844999999999999</v>
      </c>
      <c r="J69" s="126">
        <f>IF($C$5*'Vic Oct 2017'!AL63/'Vic Oct 2017'!AJ63&gt;='Vic Oct 2017'!J63,('Vic Oct 2017'!J63*'Vic Oct 2017'!U63/100)*'Vic Oct 2017'!AJ63,($C$5*'Vic Oct 2017'!AL63/'Vic Oct 2017'!AJ63*'Vic Oct 2017'!U63/100)*'Vic Oct 2017'!AJ63)</f>
        <v>219.84</v>
      </c>
      <c r="K69" s="126">
        <f>IF($C$5*'Vic Oct 2017'!AL63/'Vic Oct 2017'!AJ63&lt;'Vic Oct 2017'!J63,0,IF($C$5*'Vic Oct 2017'!AL63/'Vic Oct 2017'!AJ63&lt;='Vic Oct 2017'!K63,($C$5*'Vic Oct 2017'!AL63/'Vic Oct 2017'!AJ63-'Vic Oct 2017'!J63)*('Vic Oct 2017'!V63/100)*'Vic Oct 2017'!AJ63,('Vic Oct 2017'!K63-'Vic Oct 2017'!J63)*('Vic Oct 2017'!V63/100)*'Vic Oct 2017'!AJ63))</f>
        <v>1756.8</v>
      </c>
      <c r="L69" s="126">
        <f>IF($C$5*'Vic Oct 2017'!AL63/'Vic Oct 2017'!AJ63&lt;'Vic Oct 2017'!K63,0,IF($C$5*'Vic Oct 2017'!AL63/'Vic Oct 2017'!AJ63&lt;='Vic Oct 2017'!L63,($C$5*'Vic Oct 2017'!AL63/'Vic Oct 2017'!AJ63-'Vic Oct 2017'!K63)*('Vic Oct 2017'!W63/100)*'Vic Oct 2017'!AJ63,('Vic Oct 2017'!L63-'Vic Oct 2017'!K63)*('Vic Oct 2017'!W63/100)*'Vic Oct 2017'!AJ63))</f>
        <v>2700.0960000000005</v>
      </c>
      <c r="M69" s="126">
        <f>IF($C$5*'Vic Oct 2017'!AL63/'Vic Oct 2017'!AJ63&lt;'Vic Oct 2017'!L63,0,IF($C$5*'Vic Oct 2017'!AL63/'Vic Oct 2017'!AJ63&lt;='Vic Oct 2017'!M63,($C$5*'Vic Oct 2017'!AL63/'Vic Oct 2017'!AJ63-'Vic Oct 2017'!L63)*('Vic Oct 2017'!X63/100)*'Vic Oct 2017'!AJ63,('Vic Oct 2017'!M63-'Vic Oct 2017'!L63)*('Vic Oct 2017'!X63/100)*'Vic Oct 2017'!AJ63))</f>
        <v>0</v>
      </c>
      <c r="N69" s="126">
        <f>IF(($C$5*'Vic Oct 2017'!AL63/'Vic Oct 2017'!AJ63&gt;'Vic Oct 2017'!M63),($C$5*'Vic Oct 2017'!AL63/'Vic Oct 2017'!AJ63-'Vic Oct 2017'!M63)*'Vic Oct 2017'!Y63/100*'Vic Oct 2017'!AJ63,0)</f>
        <v>54.54</v>
      </c>
      <c r="O69" s="129">
        <f t="shared" si="0"/>
        <v>7536.7735000000002</v>
      </c>
      <c r="P69" s="130">
        <f>'Vic Oct 2017'!AM63</f>
        <v>0</v>
      </c>
      <c r="Q69" s="130">
        <f>'Vic Oct 2017'!AN63</f>
        <v>0</v>
      </c>
      <c r="R69" s="130">
        <f>'Vic Oct 2017'!AO63</f>
        <v>0</v>
      </c>
      <c r="S69" s="130">
        <f>'Vic Oct 2017'!AP63</f>
        <v>0</v>
      </c>
      <c r="T69" s="129">
        <f>O69</f>
        <v>7536.7735000000002</v>
      </c>
      <c r="U69" s="129">
        <f>T69</f>
        <v>7536.7735000000002</v>
      </c>
      <c r="V69" s="129">
        <f t="shared" si="1"/>
        <v>8290.4508500000011</v>
      </c>
      <c r="W69" s="129">
        <f t="shared" si="1"/>
        <v>8290.4508500000011</v>
      </c>
      <c r="X69" s="131">
        <f>'Vic Oct 2017'!AW63</f>
        <v>0</v>
      </c>
      <c r="Y69" s="132" t="str">
        <f>'Vic Oct 2017'!AX63</f>
        <v>n</v>
      </c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  <c r="BI69" s="122"/>
      <c r="BJ69" s="122"/>
      <c r="BK69" s="122"/>
      <c r="BL69" s="122"/>
      <c r="BM69" s="122"/>
      <c r="BN69" s="122"/>
      <c r="BO69" s="122"/>
      <c r="BP69" s="122"/>
      <c r="BQ69" s="122"/>
      <c r="BR69" s="122"/>
      <c r="BS69" s="122"/>
      <c r="BT69" s="122"/>
      <c r="BU69" s="122"/>
      <c r="BV69" s="122"/>
      <c r="BW69" s="122"/>
      <c r="BX69" s="122"/>
      <c r="BY69" s="122"/>
      <c r="BZ69" s="122"/>
      <c r="CA69" s="122"/>
      <c r="CB69" s="122"/>
      <c r="CC69" s="122"/>
      <c r="CD69" s="122"/>
      <c r="CE69" s="122"/>
      <c r="CF69" s="122"/>
      <c r="CG69" s="122"/>
      <c r="CH69" s="122"/>
      <c r="CI69" s="133"/>
      <c r="CJ69" s="133"/>
      <c r="CK69" s="133"/>
      <c r="CL69" s="133"/>
      <c r="CM69" s="133"/>
      <c r="CN69" s="133"/>
      <c r="CO69" s="133"/>
      <c r="CP69" s="133"/>
      <c r="CQ69" s="133"/>
      <c r="CR69" s="133"/>
      <c r="CS69" s="133"/>
      <c r="CT69" s="133"/>
      <c r="CU69" s="133"/>
      <c r="CV69" s="133"/>
      <c r="CW69" s="133"/>
      <c r="CX69" s="133"/>
      <c r="CY69" s="133"/>
      <c r="CZ69" s="133"/>
      <c r="DA69" s="133"/>
      <c r="DB69" s="133"/>
      <c r="DC69" s="133"/>
      <c r="DD69" s="133"/>
      <c r="DE69" s="133"/>
      <c r="DF69" s="133"/>
      <c r="DG69" s="133"/>
      <c r="DH69" s="133"/>
      <c r="DI69" s="133"/>
      <c r="DJ69" s="133"/>
      <c r="DK69" s="133"/>
      <c r="DL69" s="133"/>
      <c r="DM69" s="133"/>
      <c r="DN69" s="133"/>
      <c r="DO69" s="133"/>
      <c r="DP69" s="133"/>
      <c r="DQ69" s="133"/>
      <c r="DR69" s="133"/>
      <c r="DS69" s="133"/>
      <c r="DT69" s="133"/>
      <c r="DU69" s="133"/>
      <c r="DV69" s="133"/>
      <c r="DW69" s="133"/>
      <c r="DX69" s="133"/>
      <c r="DY69" s="133"/>
      <c r="DZ69" s="133"/>
      <c r="EA69" s="133"/>
      <c r="EB69" s="133"/>
      <c r="EC69" s="133"/>
      <c r="ED69" s="133"/>
      <c r="EE69" s="133"/>
      <c r="EF69" s="133"/>
      <c r="EG69" s="133"/>
      <c r="EH69" s="133"/>
      <c r="EI69" s="133"/>
      <c r="EJ69" s="133"/>
    </row>
    <row r="70" spans="1:140" s="134" customFormat="1" ht="17" customHeight="1">
      <c r="A70" s="237"/>
      <c r="B70" s="125" t="str">
        <f>'Vic Oct 2017'!F64</f>
        <v>Origin Energy</v>
      </c>
      <c r="C70" s="125" t="str">
        <f>'Vic Oct 2017'!G64</f>
        <v>Business Saver</v>
      </c>
      <c r="D70" s="126">
        <f>365*'Vic Oct 2017'!H64/100</f>
        <v>275.90350000000001</v>
      </c>
      <c r="E70" s="127">
        <f>IF($C$5*'Vic Oct 2017'!AK64/'Vic Oct 2017'!AI64&gt;='Vic Oct 2017'!J64,('Vic Oct 2017'!J64*'Vic Oct 2017'!O64/100)*'Vic Oct 2017'!AI64,($C$5*'Vic Oct 2017'!AK64/'Vic Oct 2017'!AI64*'Vic Oct 2017'!O64/100)*'Vic Oct 2017'!AI64)</f>
        <v>686.86019999999996</v>
      </c>
      <c r="F70" s="128">
        <f>IF($C$5*'Vic Oct 2017'!AK64/'Vic Oct 2017'!AI64&lt;'Vic Oct 2017'!J64,0,IF($C$5*'Vic Oct 2017'!AK64/'Vic Oct 2017'!AI64&lt;='Vic Oct 2017'!K64,($C$5*'Vic Oct 2017'!AK64/'Vic Oct 2017'!AI64-'Vic Oct 2017'!J64)*('Vic Oct 2017'!P64/100)*'Vic Oct 2017'!AI64,('Vic Oct 2017'!K64-'Vic Oct 2017'!J64)*('Vic Oct 2017'!P64/100)*'Vic Oct 2017'!AI64))</f>
        <v>3385.4412000000002</v>
      </c>
      <c r="G70" s="126">
        <f>IF($C$5*'Vic Oct 2017'!AK64/'Vic Oct 2017'!AI64&lt;'Vic Oct 2017'!K64,0,IF($C$5*'Vic Oct 2017'!AK64/'Vic Oct 2017'!AI64&lt;='Vic Oct 2017'!L64,($C$5*'Vic Oct 2017'!AK64/'Vic Oct 2017'!AI64-'Vic Oct 2017'!K64)*('Vic Oct 2017'!Q64/100)*'Vic Oct 2017'!AI64,('Vic Oct 2017'!L64-'Vic Oct 2017'!K64)*('Vic Oct 2017'!Q64/100)*'Vic Oct 2017'!AI64))</f>
        <v>0</v>
      </c>
      <c r="H70" s="127">
        <f>IF($C$5*'Vic Oct 2017'!AK64/'Vic Oct 2017'!AI64&lt;'Vic Oct 2017'!L64,0,IF($C$5*'Vic Oct 2017'!AK64/'Vic Oct 2017'!AI64&lt;='Vic Oct 2017'!M64,($C$5*'Vic Oct 2017'!AK64/'Vic Oct 2017'!AI64-'Vic Oct 2017'!L64)*('Vic Oct 2017'!R64/100)*'Vic Oct 2017'!AI64,('Vic Oct 2017'!M64-'Vic Oct 2017'!L64)*('Vic Oct 2017'!R64/100)*'Vic Oct 2017'!AI64))</f>
        <v>0</v>
      </c>
      <c r="I70" s="126">
        <f>IF(($C$5*'Vic Oct 2017'!AK64/'Vic Oct 2017'!AI64&gt;'Vic Oct 2017'!M64),($C$5*'Vic Oct 2017'!AK64/'Vic Oct 2017'!AI64-'Vic Oct 2017'!M64)*'Vic Oct 2017'!S64/100*'Vic Oct 2017'!AI64,0)</f>
        <v>0</v>
      </c>
      <c r="J70" s="126">
        <f>IF($C$5*'Vic Oct 2017'!AL64/'Vic Oct 2017'!AJ64&gt;='Vic Oct 2017'!J64,('Vic Oct 2017'!J64*'Vic Oct 2017'!U64/100)*'Vic Oct 2017'!AJ64,($C$5*'Vic Oct 2017'!AL64/'Vic Oct 2017'!AJ64*'Vic Oct 2017'!U64/100)*'Vic Oct 2017'!AJ64)</f>
        <v>686.86019999999996</v>
      </c>
      <c r="K70" s="126">
        <f>IF($C$5*'Vic Oct 2017'!AL64/'Vic Oct 2017'!AJ64&lt;'Vic Oct 2017'!J64,0,IF($C$5*'Vic Oct 2017'!AL64/'Vic Oct 2017'!AJ64&lt;='Vic Oct 2017'!K64,($C$5*'Vic Oct 2017'!AL64/'Vic Oct 2017'!AJ64-'Vic Oct 2017'!J64)*('Vic Oct 2017'!V64/100)*'Vic Oct 2017'!AJ64,('Vic Oct 2017'!K64-'Vic Oct 2017'!J64)*('Vic Oct 2017'!V64/100)*'Vic Oct 2017'!AJ64))</f>
        <v>3385.4412000000002</v>
      </c>
      <c r="L70" s="126">
        <f>IF($C$5*'Vic Oct 2017'!AL64/'Vic Oct 2017'!AJ64&lt;'Vic Oct 2017'!K64,0,IF($C$5*'Vic Oct 2017'!AL64/'Vic Oct 2017'!AJ64&lt;='Vic Oct 2017'!L64,($C$5*'Vic Oct 2017'!AL64/'Vic Oct 2017'!AJ64-'Vic Oct 2017'!K64)*('Vic Oct 2017'!W64/100)*'Vic Oct 2017'!AJ64,('Vic Oct 2017'!L64-'Vic Oct 2017'!K64)*('Vic Oct 2017'!W64/100)*'Vic Oct 2017'!AJ64))</f>
        <v>0</v>
      </c>
      <c r="M70" s="126">
        <f>IF($C$5*'Vic Oct 2017'!AL64/'Vic Oct 2017'!AJ64&lt;'Vic Oct 2017'!L64,0,IF($C$5*'Vic Oct 2017'!AL64/'Vic Oct 2017'!AJ64&lt;='Vic Oct 2017'!M64,($C$5*'Vic Oct 2017'!AL64/'Vic Oct 2017'!AJ64-'Vic Oct 2017'!L64)*('Vic Oct 2017'!X64/100)*'Vic Oct 2017'!AJ64,('Vic Oct 2017'!M64-'Vic Oct 2017'!L64)*('Vic Oct 2017'!X64/100)*'Vic Oct 2017'!AJ64))</f>
        <v>0</v>
      </c>
      <c r="N70" s="126">
        <f>IF(($C$5*'Vic Oct 2017'!AL64/'Vic Oct 2017'!AJ64&gt;'Vic Oct 2017'!M64),($C$5*'Vic Oct 2017'!AL64/'Vic Oct 2017'!AJ64-'Vic Oct 2017'!M64)*'Vic Oct 2017'!Y64/100*'Vic Oct 2017'!AJ64,0)</f>
        <v>0</v>
      </c>
      <c r="O70" s="129">
        <f t="shared" si="0"/>
        <v>8420.5063000000009</v>
      </c>
      <c r="P70" s="130">
        <f>'Vic Oct 2017'!AM64</f>
        <v>0</v>
      </c>
      <c r="Q70" s="130">
        <f>'Vic Oct 2017'!AN64</f>
        <v>15</v>
      </c>
      <c r="R70" s="130">
        <f>'Vic Oct 2017'!AO64</f>
        <v>0</v>
      </c>
      <c r="S70" s="130">
        <f>'Vic Oct 2017'!AP64</f>
        <v>0</v>
      </c>
      <c r="T70" s="129">
        <f>(O70-(O70-D70)*Q70/100)</f>
        <v>7198.815880000001</v>
      </c>
      <c r="U70" s="129">
        <f>T70</f>
        <v>7198.815880000001</v>
      </c>
      <c r="V70" s="129">
        <f t="shared" si="1"/>
        <v>7918.6974680000021</v>
      </c>
      <c r="W70" s="129">
        <f t="shared" si="1"/>
        <v>7918.6974680000021</v>
      </c>
      <c r="X70" s="131">
        <f>'Vic Oct 2017'!AW64</f>
        <v>12</v>
      </c>
      <c r="Y70" s="132" t="str">
        <f>'Vic Oct 2017'!AX64</f>
        <v>y</v>
      </c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  <c r="BI70" s="122"/>
      <c r="BJ70" s="122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22"/>
      <c r="BZ70" s="122"/>
      <c r="CA70" s="122"/>
      <c r="CB70" s="122"/>
      <c r="CC70" s="122"/>
      <c r="CD70" s="122"/>
      <c r="CE70" s="122"/>
      <c r="CF70" s="122"/>
      <c r="CG70" s="122"/>
      <c r="CH70" s="122"/>
      <c r="CI70" s="133"/>
      <c r="CJ70" s="133"/>
      <c r="CK70" s="133"/>
      <c r="CL70" s="133"/>
      <c r="CM70" s="133"/>
      <c r="CN70" s="133"/>
      <c r="CO70" s="133"/>
      <c r="CP70" s="133"/>
      <c r="CQ70" s="133"/>
      <c r="CR70" s="133"/>
      <c r="CS70" s="133"/>
      <c r="CT70" s="133"/>
      <c r="CU70" s="133"/>
      <c r="CV70" s="133"/>
      <c r="CW70" s="133"/>
      <c r="CX70" s="133"/>
      <c r="CY70" s="133"/>
      <c r="CZ70" s="133"/>
      <c r="DA70" s="133"/>
      <c r="DB70" s="133"/>
      <c r="DC70" s="133"/>
      <c r="DD70" s="133"/>
      <c r="DE70" s="133"/>
      <c r="DF70" s="133"/>
      <c r="DG70" s="133"/>
      <c r="DH70" s="133"/>
      <c r="DI70" s="133"/>
      <c r="DJ70" s="133"/>
      <c r="DK70" s="133"/>
      <c r="DL70" s="133"/>
      <c r="DM70" s="133"/>
      <c r="DN70" s="133"/>
      <c r="DO70" s="133"/>
      <c r="DP70" s="133"/>
      <c r="DQ70" s="133"/>
      <c r="DR70" s="133"/>
      <c r="DS70" s="133"/>
      <c r="DT70" s="133"/>
      <c r="DU70" s="133"/>
      <c r="DV70" s="133"/>
      <c r="DW70" s="133"/>
      <c r="DX70" s="133"/>
      <c r="DY70" s="133"/>
      <c r="DZ70" s="133"/>
      <c r="EA70" s="133"/>
      <c r="EB70" s="133"/>
      <c r="EC70" s="133"/>
      <c r="ED70" s="133"/>
      <c r="EE70" s="133"/>
      <c r="EF70" s="133"/>
      <c r="EG70" s="133"/>
      <c r="EH70" s="133"/>
      <c r="EI70" s="133"/>
      <c r="EJ70" s="133"/>
    </row>
    <row r="71" spans="1:140" s="122" customFormat="1" ht="17" customHeight="1" thickBot="1">
      <c r="A71" s="238"/>
      <c r="B71" s="159" t="str">
        <f>'Vic Oct 2017'!F65</f>
        <v>Simply Energy</v>
      </c>
      <c r="C71" s="159" t="str">
        <f>'Vic Oct 2017'!G65</f>
        <v>Business Save</v>
      </c>
      <c r="D71" s="160">
        <f>365*'Vic Oct 2017'!H65/100</f>
        <v>298.89850000000001</v>
      </c>
      <c r="E71" s="161">
        <f>IF($C$5*'Vic Oct 2017'!AK65/'Vic Oct 2017'!AI65&gt;='Vic Oct 2017'!J65,('Vic Oct 2017'!J65*'Vic Oct 2017'!O65/100)*'Vic Oct 2017'!AI65,($C$5*'Vic Oct 2017'!AK65/'Vic Oct 2017'!AI65*'Vic Oct 2017'!O65/100)*'Vic Oct 2017'!AI65)</f>
        <v>207.16019999999997</v>
      </c>
      <c r="F71" s="162">
        <f>IF($C$5*'Vic Oct 2017'!AK65/'Vic Oct 2017'!AI65&lt;'Vic Oct 2017'!J65,0,IF($C$5*'Vic Oct 2017'!AK65/'Vic Oct 2017'!AI65&lt;='Vic Oct 2017'!K65,($C$5*'Vic Oct 2017'!AK65/'Vic Oct 2017'!AI65-'Vic Oct 2017'!J65)*('Vic Oct 2017'!P65/100)*'Vic Oct 2017'!AI65,('Vic Oct 2017'!K65-'Vic Oct 2017'!J65)*('Vic Oct 2017'!P65/100)*'Vic Oct 2017'!AI65))</f>
        <v>1724.6439</v>
      </c>
      <c r="G71" s="160">
        <f>IF($C$5*'Vic Oct 2017'!AK65/'Vic Oct 2017'!AI65&lt;'Vic Oct 2017'!K65,0,IF($C$5*'Vic Oct 2017'!AK65/'Vic Oct 2017'!AI65&lt;='Vic Oct 2017'!L65,($C$5*'Vic Oct 2017'!AK65/'Vic Oct 2017'!AI65-'Vic Oct 2017'!K65)*('Vic Oct 2017'!Q65/100)*'Vic Oct 2017'!AI65,('Vic Oct 2017'!L65-'Vic Oct 2017'!K65)*('Vic Oct 2017'!Q65/100)*'Vic Oct 2017'!AI65))</f>
        <v>2663.2893999999997</v>
      </c>
      <c r="H71" s="161">
        <f>IF($C$5*'Vic Oct 2017'!AK65/'Vic Oct 2017'!AI65&lt;'Vic Oct 2017'!L65,0,IF($C$5*'Vic Oct 2017'!AK65/'Vic Oct 2017'!AI65&lt;='Vic Oct 2017'!M65,($C$5*'Vic Oct 2017'!AK65/'Vic Oct 2017'!AI65-'Vic Oct 2017'!L65)*('Vic Oct 2017'!R65/100)*'Vic Oct 2017'!AI65,('Vic Oct 2017'!M65-'Vic Oct 2017'!L65)*('Vic Oct 2017'!R65/100)*'Vic Oct 2017'!AI65))</f>
        <v>0</v>
      </c>
      <c r="I71" s="160">
        <f>IF(($C$5*'Vic Oct 2017'!AK65/'Vic Oct 2017'!AI65&gt;'Vic Oct 2017'!M65),($C$5*'Vic Oct 2017'!AK65/'Vic Oct 2017'!AI65-'Vic Oct 2017'!M65)*'Vic Oct 2017'!S65/100*'Vic Oct 2017'!AI65,0)</f>
        <v>0</v>
      </c>
      <c r="J71" s="160">
        <f>IF($C$5*'Vic Oct 2017'!AL65/'Vic Oct 2017'!AJ65&gt;='Vic Oct 2017'!J65,('Vic Oct 2017'!J65*'Vic Oct 2017'!U65/100)*'Vic Oct 2017'!AJ65,($C$5*'Vic Oct 2017'!AL65/'Vic Oct 2017'!AJ65*'Vic Oct 2017'!U65/100)*'Vic Oct 2017'!AJ65)</f>
        <v>207.16019999999997</v>
      </c>
      <c r="K71" s="160">
        <f>IF($C$5*'Vic Oct 2017'!AL65/'Vic Oct 2017'!AJ65&lt;'Vic Oct 2017'!J65,0,IF($C$5*'Vic Oct 2017'!AL65/'Vic Oct 2017'!AJ65&lt;='Vic Oct 2017'!K65,($C$5*'Vic Oct 2017'!AL65/'Vic Oct 2017'!AJ65-'Vic Oct 2017'!J65)*('Vic Oct 2017'!V65/100)*'Vic Oct 2017'!AJ65,('Vic Oct 2017'!K65-'Vic Oct 2017'!J65)*('Vic Oct 2017'!V65/100)*'Vic Oct 2017'!AJ65))</f>
        <v>1724.6439</v>
      </c>
      <c r="L71" s="160">
        <f>IF($C$5*'Vic Oct 2017'!AL65/'Vic Oct 2017'!AJ65&lt;'Vic Oct 2017'!K65,0,IF($C$5*'Vic Oct 2017'!AL65/'Vic Oct 2017'!AJ65&lt;='Vic Oct 2017'!L65,($C$5*'Vic Oct 2017'!AL65/'Vic Oct 2017'!AJ65-'Vic Oct 2017'!K65)*('Vic Oct 2017'!W65/100)*'Vic Oct 2017'!AJ65,('Vic Oct 2017'!L65-'Vic Oct 2017'!K65)*('Vic Oct 2017'!W65/100)*'Vic Oct 2017'!AJ65))</f>
        <v>2663.2893999999997</v>
      </c>
      <c r="M71" s="160">
        <f>IF($C$5*'Vic Oct 2017'!AL65/'Vic Oct 2017'!AJ65&lt;'Vic Oct 2017'!L65,0,IF($C$5*'Vic Oct 2017'!AL65/'Vic Oct 2017'!AJ65&lt;='Vic Oct 2017'!M65,($C$5*'Vic Oct 2017'!AL65/'Vic Oct 2017'!AJ65-'Vic Oct 2017'!L65)*('Vic Oct 2017'!X65/100)*'Vic Oct 2017'!AJ65,('Vic Oct 2017'!M65-'Vic Oct 2017'!L65)*('Vic Oct 2017'!X65/100)*'Vic Oct 2017'!AJ65))</f>
        <v>0</v>
      </c>
      <c r="N71" s="160">
        <f>IF(($C$5*'Vic Oct 2017'!AL65/'Vic Oct 2017'!AJ65&gt;'Vic Oct 2017'!M65),($C$5*'Vic Oct 2017'!AL65/'Vic Oct 2017'!AJ65-'Vic Oct 2017'!M65)*'Vic Oct 2017'!Y65/100*'Vic Oct 2017'!AJ65,0)</f>
        <v>0</v>
      </c>
      <c r="O71" s="163">
        <f t="shared" ref="O71" si="30">SUM(D71:N71)</f>
        <v>9489.085500000001</v>
      </c>
      <c r="P71" s="164">
        <f>'Vic Oct 2017'!AM65</f>
        <v>0</v>
      </c>
      <c r="Q71" s="164">
        <f>'Vic Oct 2017'!AN65</f>
        <v>30</v>
      </c>
      <c r="R71" s="164">
        <f>'Vic Oct 2017'!AO65</f>
        <v>0</v>
      </c>
      <c r="S71" s="164">
        <f>'Vic Oct 2017'!AP65</f>
        <v>0</v>
      </c>
      <c r="T71" s="163">
        <f>(O71-(O71-D71)*Q71/100)</f>
        <v>6732.0294000000013</v>
      </c>
      <c r="U71" s="163">
        <f>T71</f>
        <v>6732.0294000000013</v>
      </c>
      <c r="V71" s="163">
        <f t="shared" ref="V71" si="31">T71*1.1</f>
        <v>7405.2323400000023</v>
      </c>
      <c r="W71" s="163">
        <f t="shared" ref="W71" si="32">U71*1.1</f>
        <v>7405.2323400000023</v>
      </c>
      <c r="X71" s="165">
        <f>'Vic Oct 2017'!AW65</f>
        <v>0</v>
      </c>
      <c r="Y71" s="166" t="str">
        <f>'Vic Oct 2017'!AX65</f>
        <v>n</v>
      </c>
      <c r="CI71" s="167"/>
      <c r="CJ71" s="167"/>
      <c r="CK71" s="167"/>
      <c r="CL71" s="167"/>
      <c r="CM71" s="167"/>
      <c r="CN71" s="167"/>
      <c r="CO71" s="167"/>
      <c r="CP71" s="167"/>
      <c r="CQ71" s="167"/>
      <c r="CR71" s="167"/>
      <c r="CS71" s="167"/>
      <c r="CT71" s="167"/>
      <c r="CU71" s="167"/>
      <c r="CV71" s="167"/>
      <c r="CW71" s="167"/>
      <c r="CX71" s="167"/>
      <c r="CY71" s="167"/>
      <c r="CZ71" s="167"/>
      <c r="DA71" s="167"/>
      <c r="DB71" s="167"/>
      <c r="DC71" s="167"/>
      <c r="DD71" s="167"/>
      <c r="DE71" s="167"/>
      <c r="DF71" s="167"/>
      <c r="DG71" s="167"/>
      <c r="DH71" s="167"/>
      <c r="DI71" s="167"/>
      <c r="DJ71" s="167"/>
      <c r="DK71" s="167"/>
      <c r="DL71" s="167"/>
      <c r="DM71" s="167"/>
      <c r="DN71" s="167"/>
      <c r="DO71" s="167"/>
      <c r="DP71" s="167"/>
      <c r="DQ71" s="167"/>
      <c r="DR71" s="167"/>
      <c r="DS71" s="167"/>
      <c r="DT71" s="167"/>
      <c r="DU71" s="167"/>
      <c r="DV71" s="167"/>
      <c r="DW71" s="167"/>
      <c r="DX71" s="167"/>
      <c r="DY71" s="167"/>
      <c r="DZ71" s="167"/>
      <c r="EA71" s="167"/>
      <c r="EB71" s="167"/>
      <c r="EC71" s="167"/>
      <c r="ED71" s="167"/>
      <c r="EE71" s="167"/>
      <c r="EF71" s="167"/>
      <c r="EG71" s="167"/>
      <c r="EH71" s="167"/>
      <c r="EI71" s="167"/>
      <c r="EJ71" s="167"/>
    </row>
    <row r="72" spans="1:140" s="122" customFormat="1" ht="15" thickTop="1">
      <c r="CI72" s="167"/>
      <c r="CJ72" s="167"/>
      <c r="CK72" s="167"/>
      <c r="CL72" s="167"/>
      <c r="CM72" s="167"/>
      <c r="CN72" s="167"/>
      <c r="CO72" s="167"/>
      <c r="CP72" s="167"/>
      <c r="CQ72" s="167"/>
      <c r="CR72" s="167"/>
      <c r="CS72" s="167"/>
      <c r="CT72" s="167"/>
      <c r="CU72" s="167"/>
      <c r="CV72" s="167"/>
      <c r="CW72" s="167"/>
      <c r="CX72" s="167"/>
      <c r="CY72" s="167"/>
      <c r="CZ72" s="167"/>
      <c r="DA72" s="167"/>
      <c r="DB72" s="167"/>
      <c r="DC72" s="167"/>
      <c r="DD72" s="167"/>
      <c r="DE72" s="167"/>
      <c r="DF72" s="167"/>
      <c r="DG72" s="167"/>
      <c r="DH72" s="167"/>
      <c r="DI72" s="167"/>
      <c r="DJ72" s="167"/>
      <c r="DK72" s="167"/>
      <c r="DL72" s="167"/>
      <c r="DM72" s="167"/>
      <c r="DN72" s="167"/>
      <c r="DO72" s="167"/>
      <c r="DP72" s="167"/>
      <c r="DQ72" s="167"/>
      <c r="DR72" s="167"/>
      <c r="DS72" s="167"/>
      <c r="DT72" s="167"/>
      <c r="DU72" s="167"/>
      <c r="DV72" s="167"/>
      <c r="DW72" s="167"/>
      <c r="DX72" s="167"/>
      <c r="DY72" s="167"/>
      <c r="DZ72" s="167"/>
      <c r="EA72" s="167"/>
      <c r="EB72" s="167"/>
      <c r="EC72" s="167"/>
      <c r="ED72" s="167"/>
      <c r="EE72" s="167"/>
      <c r="EF72" s="167"/>
      <c r="EG72" s="167"/>
      <c r="EH72" s="167"/>
      <c r="EI72" s="167"/>
      <c r="EJ72" s="167"/>
    </row>
    <row r="73" spans="1:140" s="122" customFormat="1">
      <c r="CI73" s="167"/>
      <c r="CJ73" s="167"/>
      <c r="CK73" s="167"/>
      <c r="CL73" s="167"/>
      <c r="CM73" s="167"/>
      <c r="CN73" s="167"/>
      <c r="CO73" s="167"/>
      <c r="CP73" s="167"/>
      <c r="CQ73" s="167"/>
      <c r="CR73" s="167"/>
      <c r="CS73" s="167"/>
      <c r="CT73" s="167"/>
      <c r="CU73" s="167"/>
      <c r="CV73" s="167"/>
      <c r="CW73" s="167"/>
      <c r="CX73" s="167"/>
      <c r="CY73" s="167"/>
      <c r="CZ73" s="167"/>
      <c r="DA73" s="167"/>
      <c r="DB73" s="167"/>
      <c r="DC73" s="167"/>
      <c r="DD73" s="167"/>
      <c r="DE73" s="167"/>
      <c r="DF73" s="167"/>
      <c r="DG73" s="167"/>
      <c r="DH73" s="167"/>
      <c r="DI73" s="167"/>
      <c r="DJ73" s="167"/>
      <c r="DK73" s="167"/>
      <c r="DL73" s="167"/>
      <c r="DM73" s="167"/>
      <c r="DN73" s="167"/>
      <c r="DO73" s="167"/>
      <c r="DP73" s="167"/>
      <c r="DQ73" s="167"/>
      <c r="DR73" s="167"/>
      <c r="DS73" s="167"/>
      <c r="DT73" s="167"/>
      <c r="DU73" s="167"/>
      <c r="DV73" s="167"/>
      <c r="DW73" s="167"/>
      <c r="DX73" s="167"/>
      <c r="DY73" s="167"/>
      <c r="DZ73" s="167"/>
      <c r="EA73" s="167"/>
      <c r="EB73" s="167"/>
      <c r="EC73" s="167"/>
      <c r="ED73" s="167"/>
      <c r="EE73" s="167"/>
      <c r="EF73" s="167"/>
      <c r="EG73" s="167"/>
      <c r="EH73" s="167"/>
      <c r="EI73" s="167"/>
      <c r="EJ73" s="167"/>
    </row>
    <row r="74" spans="1:140" s="122" customFormat="1"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</row>
    <row r="75" spans="1:140" s="122" customFormat="1"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</row>
    <row r="76" spans="1:140" s="122" customFormat="1"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</row>
    <row r="77" spans="1:140" s="122" customFormat="1">
      <c r="CI77" s="167"/>
      <c r="CJ77" s="167"/>
      <c r="CK77" s="167"/>
      <c r="CL77" s="167"/>
      <c r="CM77" s="167"/>
      <c r="CN77" s="167"/>
      <c r="CO77" s="167"/>
      <c r="CP77" s="167"/>
      <c r="CQ77" s="167"/>
      <c r="CR77" s="167"/>
      <c r="CS77" s="167"/>
      <c r="CT77" s="167"/>
      <c r="CU77" s="167"/>
      <c r="CV77" s="167"/>
      <c r="CW77" s="167"/>
      <c r="CX77" s="167"/>
      <c r="CY77" s="167"/>
      <c r="CZ77" s="167"/>
      <c r="DA77" s="167"/>
      <c r="DB77" s="167"/>
      <c r="DC77" s="167"/>
      <c r="DD77" s="167"/>
      <c r="DE77" s="167"/>
      <c r="DF77" s="167"/>
      <c r="DG77" s="167"/>
      <c r="DH77" s="167"/>
      <c r="DI77" s="167"/>
      <c r="DJ77" s="167"/>
      <c r="DK77" s="167"/>
      <c r="DL77" s="167"/>
      <c r="DM77" s="167"/>
      <c r="DN77" s="167"/>
      <c r="DO77" s="167"/>
      <c r="DP77" s="167"/>
      <c r="DQ77" s="167"/>
      <c r="DR77" s="167"/>
      <c r="DS77" s="167"/>
      <c r="DT77" s="167"/>
      <c r="DU77" s="167"/>
      <c r="DV77" s="167"/>
      <c r="DW77" s="167"/>
      <c r="DX77" s="167"/>
      <c r="DY77" s="167"/>
      <c r="DZ77" s="167"/>
      <c r="EA77" s="167"/>
      <c r="EB77" s="167"/>
      <c r="EC77" s="167"/>
      <c r="ED77" s="167"/>
      <c r="EE77" s="167"/>
      <c r="EF77" s="167"/>
      <c r="EG77" s="167"/>
      <c r="EH77" s="167"/>
      <c r="EI77" s="167"/>
      <c r="EJ77" s="167"/>
    </row>
    <row r="78" spans="1:140" s="122" customFormat="1">
      <c r="CI78" s="167"/>
      <c r="CJ78" s="167"/>
      <c r="CK78" s="167"/>
      <c r="CL78" s="167"/>
      <c r="CM78" s="167"/>
      <c r="CN78" s="167"/>
      <c r="CO78" s="167"/>
      <c r="CP78" s="167"/>
      <c r="CQ78" s="167"/>
      <c r="CR78" s="167"/>
      <c r="CS78" s="167"/>
      <c r="CT78" s="167"/>
      <c r="CU78" s="167"/>
      <c r="CV78" s="167"/>
      <c r="CW78" s="167"/>
      <c r="CX78" s="167"/>
      <c r="CY78" s="167"/>
      <c r="CZ78" s="167"/>
      <c r="DA78" s="167"/>
      <c r="DB78" s="167"/>
      <c r="DC78" s="167"/>
      <c r="DD78" s="167"/>
      <c r="DE78" s="167"/>
      <c r="DF78" s="167"/>
      <c r="DG78" s="167"/>
      <c r="DH78" s="167"/>
      <c r="DI78" s="167"/>
      <c r="DJ78" s="167"/>
      <c r="DK78" s="167"/>
      <c r="DL78" s="167"/>
      <c r="DM78" s="167"/>
      <c r="DN78" s="167"/>
      <c r="DO78" s="167"/>
      <c r="DP78" s="167"/>
      <c r="DQ78" s="167"/>
      <c r="DR78" s="167"/>
      <c r="DS78" s="167"/>
      <c r="DT78" s="167"/>
      <c r="DU78" s="167"/>
      <c r="DV78" s="167"/>
      <c r="DW78" s="167"/>
      <c r="DX78" s="167"/>
      <c r="DY78" s="167"/>
      <c r="DZ78" s="167"/>
      <c r="EA78" s="167"/>
      <c r="EB78" s="167"/>
      <c r="EC78" s="167"/>
      <c r="ED78" s="167"/>
      <c r="EE78" s="167"/>
      <c r="EF78" s="167"/>
      <c r="EG78" s="167"/>
      <c r="EH78" s="167"/>
      <c r="EI78" s="167"/>
      <c r="EJ78" s="167"/>
    </row>
    <row r="79" spans="1:140" s="122" customFormat="1">
      <c r="CI79" s="167"/>
      <c r="CJ79" s="167"/>
      <c r="CK79" s="167"/>
      <c r="CL79" s="167"/>
      <c r="CM79" s="167"/>
      <c r="CN79" s="167"/>
      <c r="CO79" s="167"/>
      <c r="CP79" s="167"/>
      <c r="CQ79" s="167"/>
      <c r="CR79" s="167"/>
      <c r="CS79" s="167"/>
      <c r="CT79" s="167"/>
      <c r="CU79" s="167"/>
      <c r="CV79" s="167"/>
      <c r="CW79" s="167"/>
      <c r="CX79" s="167"/>
      <c r="CY79" s="167"/>
      <c r="CZ79" s="167"/>
      <c r="DA79" s="167"/>
      <c r="DB79" s="167"/>
      <c r="DC79" s="167"/>
      <c r="DD79" s="167"/>
      <c r="DE79" s="167"/>
      <c r="DF79" s="167"/>
      <c r="DG79" s="167"/>
      <c r="DH79" s="167"/>
      <c r="DI79" s="167"/>
      <c r="DJ79" s="167"/>
      <c r="DK79" s="167"/>
      <c r="DL79" s="167"/>
      <c r="DM79" s="167"/>
      <c r="DN79" s="167"/>
      <c r="DO79" s="167"/>
      <c r="DP79" s="167"/>
      <c r="DQ79" s="167"/>
      <c r="DR79" s="167"/>
      <c r="DS79" s="167"/>
      <c r="DT79" s="167"/>
      <c r="DU79" s="167"/>
      <c r="DV79" s="167"/>
      <c r="DW79" s="167"/>
      <c r="DX79" s="167"/>
      <c r="DY79" s="167"/>
      <c r="DZ79" s="167"/>
      <c r="EA79" s="167"/>
      <c r="EB79" s="167"/>
      <c r="EC79" s="167"/>
      <c r="ED79" s="167"/>
      <c r="EE79" s="167"/>
      <c r="EF79" s="167"/>
      <c r="EG79" s="167"/>
      <c r="EH79" s="167"/>
      <c r="EI79" s="167"/>
      <c r="EJ79" s="167"/>
    </row>
    <row r="80" spans="1:140" s="122" customFormat="1">
      <c r="CI80" s="167"/>
      <c r="CJ80" s="167"/>
      <c r="CK80" s="167"/>
      <c r="CL80" s="167"/>
      <c r="CM80" s="167"/>
      <c r="CN80" s="167"/>
      <c r="CO80" s="167"/>
      <c r="CP80" s="167"/>
      <c r="CQ80" s="167"/>
      <c r="CR80" s="167"/>
      <c r="CS80" s="167"/>
      <c r="CT80" s="167"/>
      <c r="CU80" s="167"/>
      <c r="CV80" s="167"/>
      <c r="CW80" s="167"/>
      <c r="CX80" s="167"/>
      <c r="CY80" s="167"/>
      <c r="CZ80" s="167"/>
      <c r="DA80" s="167"/>
      <c r="DB80" s="167"/>
      <c r="DC80" s="167"/>
      <c r="DD80" s="167"/>
      <c r="DE80" s="167"/>
      <c r="DF80" s="167"/>
      <c r="DG80" s="167"/>
      <c r="DH80" s="167"/>
      <c r="DI80" s="167"/>
      <c r="DJ80" s="167"/>
      <c r="DK80" s="167"/>
      <c r="DL80" s="167"/>
      <c r="DM80" s="167"/>
      <c r="DN80" s="167"/>
      <c r="DO80" s="167"/>
      <c r="DP80" s="167"/>
      <c r="DQ80" s="167"/>
      <c r="DR80" s="167"/>
      <c r="DS80" s="167"/>
      <c r="DT80" s="167"/>
      <c r="DU80" s="167"/>
      <c r="DV80" s="167"/>
      <c r="DW80" s="167"/>
      <c r="DX80" s="167"/>
      <c r="DY80" s="167"/>
      <c r="DZ80" s="167"/>
      <c r="EA80" s="167"/>
      <c r="EB80" s="167"/>
      <c r="EC80" s="167"/>
      <c r="ED80" s="167"/>
      <c r="EE80" s="167"/>
      <c r="EF80" s="167"/>
      <c r="EG80" s="167"/>
      <c r="EH80" s="167"/>
      <c r="EI80" s="167"/>
      <c r="EJ80" s="167"/>
    </row>
    <row r="81" spans="87:140" s="122" customFormat="1">
      <c r="CI81" s="167"/>
      <c r="CJ81" s="167"/>
      <c r="CK81" s="167"/>
      <c r="CL81" s="167"/>
      <c r="CM81" s="167"/>
      <c r="CN81" s="167"/>
      <c r="CO81" s="167"/>
      <c r="CP81" s="167"/>
      <c r="CQ81" s="167"/>
      <c r="CR81" s="167"/>
      <c r="CS81" s="167"/>
      <c r="CT81" s="167"/>
      <c r="CU81" s="167"/>
      <c r="CV81" s="167"/>
      <c r="CW81" s="167"/>
      <c r="CX81" s="167"/>
      <c r="CY81" s="167"/>
      <c r="CZ81" s="167"/>
      <c r="DA81" s="167"/>
      <c r="DB81" s="167"/>
      <c r="DC81" s="167"/>
      <c r="DD81" s="167"/>
      <c r="DE81" s="167"/>
      <c r="DF81" s="167"/>
      <c r="DG81" s="167"/>
      <c r="DH81" s="167"/>
      <c r="DI81" s="167"/>
      <c r="DJ81" s="167"/>
      <c r="DK81" s="167"/>
      <c r="DL81" s="167"/>
      <c r="DM81" s="167"/>
      <c r="DN81" s="167"/>
      <c r="DO81" s="167"/>
      <c r="DP81" s="167"/>
      <c r="DQ81" s="167"/>
      <c r="DR81" s="167"/>
      <c r="DS81" s="167"/>
      <c r="DT81" s="167"/>
      <c r="DU81" s="167"/>
      <c r="DV81" s="167"/>
      <c r="DW81" s="167"/>
      <c r="DX81" s="167"/>
      <c r="DY81" s="167"/>
      <c r="DZ81" s="167"/>
      <c r="EA81" s="167"/>
      <c r="EB81" s="167"/>
      <c r="EC81" s="167"/>
      <c r="ED81" s="167"/>
      <c r="EE81" s="167"/>
      <c r="EF81" s="167"/>
      <c r="EG81" s="167"/>
      <c r="EH81" s="167"/>
      <c r="EI81" s="167"/>
      <c r="EJ81" s="167"/>
    </row>
    <row r="82" spans="87:140" s="122" customFormat="1">
      <c r="CI82" s="167"/>
      <c r="CJ82" s="167"/>
      <c r="CK82" s="167"/>
      <c r="CL82" s="167"/>
      <c r="CM82" s="167"/>
      <c r="CN82" s="167"/>
      <c r="CO82" s="167"/>
      <c r="CP82" s="167"/>
      <c r="CQ82" s="167"/>
      <c r="CR82" s="167"/>
      <c r="CS82" s="167"/>
      <c r="CT82" s="167"/>
      <c r="CU82" s="167"/>
      <c r="CV82" s="167"/>
      <c r="CW82" s="167"/>
      <c r="CX82" s="167"/>
      <c r="CY82" s="167"/>
      <c r="CZ82" s="167"/>
      <c r="DA82" s="167"/>
      <c r="DB82" s="167"/>
      <c r="DC82" s="167"/>
      <c r="DD82" s="167"/>
      <c r="DE82" s="167"/>
      <c r="DF82" s="167"/>
      <c r="DG82" s="167"/>
      <c r="DH82" s="167"/>
      <c r="DI82" s="167"/>
      <c r="DJ82" s="167"/>
      <c r="DK82" s="167"/>
      <c r="DL82" s="167"/>
      <c r="DM82" s="167"/>
      <c r="DN82" s="167"/>
      <c r="DO82" s="167"/>
      <c r="DP82" s="167"/>
      <c r="DQ82" s="167"/>
      <c r="DR82" s="167"/>
      <c r="DS82" s="167"/>
      <c r="DT82" s="167"/>
      <c r="DU82" s="167"/>
      <c r="DV82" s="167"/>
      <c r="DW82" s="167"/>
      <c r="DX82" s="167"/>
      <c r="DY82" s="167"/>
      <c r="DZ82" s="167"/>
      <c r="EA82" s="167"/>
      <c r="EB82" s="167"/>
      <c r="EC82" s="167"/>
      <c r="ED82" s="167"/>
      <c r="EE82" s="167"/>
      <c r="EF82" s="167"/>
      <c r="EG82" s="167"/>
      <c r="EH82" s="167"/>
      <c r="EI82" s="167"/>
      <c r="EJ82" s="167"/>
    </row>
    <row r="83" spans="87:140" s="122" customFormat="1">
      <c r="CI83" s="167"/>
      <c r="CJ83" s="167"/>
      <c r="CK83" s="167"/>
      <c r="CL83" s="167"/>
      <c r="CM83" s="167"/>
      <c r="CN83" s="167"/>
      <c r="CO83" s="167"/>
      <c r="CP83" s="167"/>
      <c r="CQ83" s="167"/>
      <c r="CR83" s="167"/>
      <c r="CS83" s="167"/>
      <c r="CT83" s="167"/>
      <c r="CU83" s="167"/>
      <c r="CV83" s="167"/>
      <c r="CW83" s="167"/>
      <c r="CX83" s="167"/>
      <c r="CY83" s="167"/>
      <c r="CZ83" s="167"/>
      <c r="DA83" s="167"/>
      <c r="DB83" s="167"/>
      <c r="DC83" s="167"/>
      <c r="DD83" s="167"/>
      <c r="DE83" s="167"/>
      <c r="DF83" s="167"/>
      <c r="DG83" s="167"/>
      <c r="DH83" s="167"/>
      <c r="DI83" s="167"/>
      <c r="DJ83" s="167"/>
      <c r="DK83" s="167"/>
      <c r="DL83" s="167"/>
      <c r="DM83" s="167"/>
      <c r="DN83" s="167"/>
      <c r="DO83" s="167"/>
      <c r="DP83" s="167"/>
      <c r="DQ83" s="167"/>
      <c r="DR83" s="167"/>
      <c r="DS83" s="167"/>
      <c r="DT83" s="167"/>
      <c r="DU83" s="167"/>
      <c r="DV83" s="167"/>
      <c r="DW83" s="167"/>
      <c r="DX83" s="167"/>
      <c r="DY83" s="167"/>
      <c r="DZ83" s="167"/>
      <c r="EA83" s="167"/>
      <c r="EB83" s="167"/>
      <c r="EC83" s="167"/>
      <c r="ED83" s="167"/>
      <c r="EE83" s="167"/>
      <c r="EF83" s="167"/>
      <c r="EG83" s="167"/>
      <c r="EH83" s="167"/>
      <c r="EI83" s="167"/>
      <c r="EJ83" s="167"/>
    </row>
    <row r="84" spans="87:140" s="122" customFormat="1">
      <c r="CI84" s="167"/>
      <c r="CJ84" s="167"/>
      <c r="CK84" s="167"/>
      <c r="CL84" s="167"/>
      <c r="CM84" s="167"/>
      <c r="CN84" s="167"/>
      <c r="CO84" s="167"/>
      <c r="CP84" s="167"/>
      <c r="CQ84" s="167"/>
      <c r="CR84" s="167"/>
      <c r="CS84" s="167"/>
      <c r="CT84" s="167"/>
      <c r="CU84" s="167"/>
      <c r="CV84" s="167"/>
      <c r="CW84" s="167"/>
      <c r="CX84" s="167"/>
      <c r="CY84" s="167"/>
      <c r="CZ84" s="167"/>
      <c r="DA84" s="167"/>
      <c r="DB84" s="167"/>
      <c r="DC84" s="167"/>
      <c r="DD84" s="167"/>
      <c r="DE84" s="167"/>
      <c r="DF84" s="167"/>
      <c r="DG84" s="167"/>
      <c r="DH84" s="167"/>
      <c r="DI84" s="167"/>
      <c r="DJ84" s="167"/>
      <c r="DK84" s="167"/>
      <c r="DL84" s="167"/>
      <c r="DM84" s="167"/>
      <c r="DN84" s="167"/>
      <c r="DO84" s="167"/>
      <c r="DP84" s="167"/>
      <c r="DQ84" s="167"/>
      <c r="DR84" s="167"/>
      <c r="DS84" s="167"/>
      <c r="DT84" s="167"/>
      <c r="DU84" s="167"/>
      <c r="DV84" s="167"/>
      <c r="DW84" s="167"/>
      <c r="DX84" s="167"/>
      <c r="DY84" s="167"/>
      <c r="DZ84" s="167"/>
      <c r="EA84" s="167"/>
      <c r="EB84" s="167"/>
      <c r="EC84" s="167"/>
      <c r="ED84" s="167"/>
      <c r="EE84" s="167"/>
      <c r="EF84" s="167"/>
      <c r="EG84" s="167"/>
      <c r="EH84" s="167"/>
      <c r="EI84" s="167"/>
      <c r="EJ84" s="167"/>
    </row>
    <row r="85" spans="87:140" s="122" customFormat="1">
      <c r="CI85" s="167"/>
      <c r="CJ85" s="167"/>
      <c r="CK85" s="167"/>
      <c r="CL85" s="167"/>
      <c r="CM85" s="167"/>
      <c r="CN85" s="167"/>
      <c r="CO85" s="167"/>
      <c r="CP85" s="167"/>
      <c r="CQ85" s="167"/>
      <c r="CR85" s="167"/>
      <c r="CS85" s="167"/>
      <c r="CT85" s="167"/>
      <c r="CU85" s="167"/>
      <c r="CV85" s="167"/>
      <c r="CW85" s="167"/>
      <c r="CX85" s="167"/>
      <c r="CY85" s="167"/>
      <c r="CZ85" s="167"/>
      <c r="DA85" s="167"/>
      <c r="DB85" s="167"/>
      <c r="DC85" s="167"/>
      <c r="DD85" s="167"/>
      <c r="DE85" s="167"/>
      <c r="DF85" s="167"/>
      <c r="DG85" s="167"/>
      <c r="DH85" s="167"/>
      <c r="DI85" s="167"/>
      <c r="DJ85" s="167"/>
      <c r="DK85" s="167"/>
      <c r="DL85" s="167"/>
      <c r="DM85" s="167"/>
      <c r="DN85" s="167"/>
      <c r="DO85" s="167"/>
      <c r="DP85" s="167"/>
      <c r="DQ85" s="167"/>
      <c r="DR85" s="167"/>
      <c r="DS85" s="167"/>
      <c r="DT85" s="167"/>
      <c r="DU85" s="167"/>
      <c r="DV85" s="167"/>
      <c r="DW85" s="167"/>
      <c r="DX85" s="167"/>
      <c r="DY85" s="167"/>
      <c r="DZ85" s="167"/>
      <c r="EA85" s="167"/>
      <c r="EB85" s="167"/>
      <c r="EC85" s="167"/>
      <c r="ED85" s="167"/>
      <c r="EE85" s="167"/>
      <c r="EF85" s="167"/>
      <c r="EG85" s="167"/>
      <c r="EH85" s="167"/>
      <c r="EI85" s="167"/>
      <c r="EJ85" s="167"/>
    </row>
    <row r="86" spans="87:140" s="122" customFormat="1">
      <c r="CI86" s="167"/>
      <c r="CJ86" s="167"/>
      <c r="CK86" s="167"/>
      <c r="CL86" s="167"/>
      <c r="CM86" s="167"/>
      <c r="CN86" s="167"/>
      <c r="CO86" s="167"/>
      <c r="CP86" s="167"/>
      <c r="CQ86" s="167"/>
      <c r="CR86" s="167"/>
      <c r="CS86" s="167"/>
      <c r="CT86" s="167"/>
      <c r="CU86" s="167"/>
      <c r="CV86" s="167"/>
      <c r="CW86" s="167"/>
      <c r="CX86" s="167"/>
      <c r="CY86" s="167"/>
      <c r="CZ86" s="167"/>
      <c r="DA86" s="167"/>
      <c r="DB86" s="167"/>
      <c r="DC86" s="167"/>
      <c r="DD86" s="167"/>
      <c r="DE86" s="167"/>
      <c r="DF86" s="167"/>
      <c r="DG86" s="167"/>
      <c r="DH86" s="167"/>
      <c r="DI86" s="167"/>
      <c r="DJ86" s="167"/>
      <c r="DK86" s="167"/>
      <c r="DL86" s="167"/>
      <c r="DM86" s="167"/>
      <c r="DN86" s="167"/>
      <c r="DO86" s="167"/>
      <c r="DP86" s="167"/>
      <c r="DQ86" s="167"/>
      <c r="DR86" s="167"/>
      <c r="DS86" s="167"/>
      <c r="DT86" s="167"/>
      <c r="DU86" s="167"/>
      <c r="DV86" s="167"/>
      <c r="DW86" s="167"/>
      <c r="DX86" s="167"/>
      <c r="DY86" s="167"/>
      <c r="DZ86" s="167"/>
      <c r="EA86" s="167"/>
      <c r="EB86" s="167"/>
      <c r="EC86" s="167"/>
      <c r="ED86" s="167"/>
      <c r="EE86" s="167"/>
      <c r="EF86" s="167"/>
      <c r="EG86" s="167"/>
      <c r="EH86" s="167"/>
      <c r="EI86" s="167"/>
      <c r="EJ86" s="167"/>
    </row>
    <row r="87" spans="87:140" s="122" customFormat="1">
      <c r="CI87" s="167"/>
      <c r="CJ87" s="167"/>
      <c r="CK87" s="167"/>
      <c r="CL87" s="167"/>
      <c r="CM87" s="167"/>
      <c r="CN87" s="167"/>
      <c r="CO87" s="167"/>
      <c r="CP87" s="167"/>
      <c r="CQ87" s="167"/>
      <c r="CR87" s="167"/>
      <c r="CS87" s="167"/>
      <c r="CT87" s="167"/>
      <c r="CU87" s="167"/>
      <c r="CV87" s="167"/>
      <c r="CW87" s="167"/>
      <c r="CX87" s="167"/>
      <c r="CY87" s="167"/>
      <c r="CZ87" s="167"/>
      <c r="DA87" s="167"/>
      <c r="DB87" s="167"/>
      <c r="DC87" s="167"/>
      <c r="DD87" s="167"/>
      <c r="DE87" s="167"/>
      <c r="DF87" s="167"/>
      <c r="DG87" s="167"/>
      <c r="DH87" s="167"/>
      <c r="DI87" s="167"/>
      <c r="DJ87" s="167"/>
      <c r="DK87" s="167"/>
      <c r="DL87" s="167"/>
      <c r="DM87" s="167"/>
      <c r="DN87" s="167"/>
      <c r="DO87" s="167"/>
      <c r="DP87" s="167"/>
      <c r="DQ87" s="167"/>
      <c r="DR87" s="167"/>
      <c r="DS87" s="167"/>
      <c r="DT87" s="167"/>
      <c r="DU87" s="167"/>
      <c r="DV87" s="167"/>
      <c r="DW87" s="167"/>
      <c r="DX87" s="167"/>
      <c r="DY87" s="167"/>
      <c r="DZ87" s="167"/>
      <c r="EA87" s="167"/>
      <c r="EB87" s="167"/>
      <c r="EC87" s="167"/>
      <c r="ED87" s="167"/>
      <c r="EE87" s="167"/>
      <c r="EF87" s="167"/>
      <c r="EG87" s="167"/>
      <c r="EH87" s="167"/>
      <c r="EI87" s="167"/>
      <c r="EJ87" s="167"/>
    </row>
    <row r="88" spans="87:140" s="122" customFormat="1">
      <c r="CI88" s="167"/>
      <c r="CJ88" s="167"/>
      <c r="CK88" s="167"/>
      <c r="CL88" s="167"/>
      <c r="CM88" s="167"/>
      <c r="CN88" s="167"/>
      <c r="CO88" s="167"/>
      <c r="CP88" s="167"/>
      <c r="CQ88" s="167"/>
      <c r="CR88" s="167"/>
      <c r="CS88" s="167"/>
      <c r="CT88" s="167"/>
      <c r="CU88" s="167"/>
      <c r="CV88" s="167"/>
      <c r="CW88" s="167"/>
      <c r="CX88" s="167"/>
      <c r="CY88" s="167"/>
      <c r="CZ88" s="167"/>
      <c r="DA88" s="167"/>
      <c r="DB88" s="167"/>
      <c r="DC88" s="167"/>
      <c r="DD88" s="167"/>
      <c r="DE88" s="167"/>
      <c r="DF88" s="167"/>
      <c r="DG88" s="167"/>
      <c r="DH88" s="167"/>
      <c r="DI88" s="167"/>
      <c r="DJ88" s="167"/>
      <c r="DK88" s="167"/>
      <c r="DL88" s="167"/>
      <c r="DM88" s="167"/>
      <c r="DN88" s="167"/>
      <c r="DO88" s="167"/>
      <c r="DP88" s="167"/>
      <c r="DQ88" s="167"/>
      <c r="DR88" s="167"/>
      <c r="DS88" s="167"/>
      <c r="DT88" s="167"/>
      <c r="DU88" s="167"/>
      <c r="DV88" s="167"/>
      <c r="DW88" s="167"/>
      <c r="DX88" s="167"/>
      <c r="DY88" s="167"/>
      <c r="DZ88" s="167"/>
      <c r="EA88" s="167"/>
      <c r="EB88" s="167"/>
      <c r="EC88" s="167"/>
      <c r="ED88" s="167"/>
      <c r="EE88" s="167"/>
      <c r="EF88" s="167"/>
      <c r="EG88" s="167"/>
      <c r="EH88" s="167"/>
      <c r="EI88" s="167"/>
      <c r="EJ88" s="167"/>
    </row>
    <row r="89" spans="87:140" s="122" customFormat="1">
      <c r="CI89" s="167"/>
      <c r="CJ89" s="167"/>
      <c r="CK89" s="167"/>
      <c r="CL89" s="167"/>
      <c r="CM89" s="167"/>
      <c r="CN89" s="167"/>
      <c r="CO89" s="167"/>
      <c r="CP89" s="167"/>
      <c r="CQ89" s="167"/>
      <c r="CR89" s="167"/>
      <c r="CS89" s="167"/>
      <c r="CT89" s="167"/>
      <c r="CU89" s="167"/>
      <c r="CV89" s="167"/>
      <c r="CW89" s="167"/>
      <c r="CX89" s="167"/>
      <c r="CY89" s="167"/>
      <c r="CZ89" s="167"/>
      <c r="DA89" s="167"/>
      <c r="DB89" s="167"/>
      <c r="DC89" s="167"/>
      <c r="DD89" s="167"/>
      <c r="DE89" s="167"/>
      <c r="DF89" s="167"/>
      <c r="DG89" s="167"/>
      <c r="DH89" s="167"/>
      <c r="DI89" s="167"/>
      <c r="DJ89" s="167"/>
      <c r="DK89" s="167"/>
      <c r="DL89" s="167"/>
      <c r="DM89" s="167"/>
      <c r="DN89" s="167"/>
      <c r="DO89" s="167"/>
      <c r="DP89" s="167"/>
      <c r="DQ89" s="167"/>
      <c r="DR89" s="167"/>
      <c r="DS89" s="167"/>
      <c r="DT89" s="167"/>
      <c r="DU89" s="167"/>
      <c r="DV89" s="167"/>
      <c r="DW89" s="167"/>
      <c r="DX89" s="167"/>
      <c r="DY89" s="167"/>
      <c r="DZ89" s="167"/>
      <c r="EA89" s="167"/>
      <c r="EB89" s="167"/>
      <c r="EC89" s="167"/>
      <c r="ED89" s="167"/>
      <c r="EE89" s="167"/>
      <c r="EF89" s="167"/>
      <c r="EG89" s="167"/>
      <c r="EH89" s="167"/>
      <c r="EI89" s="167"/>
      <c r="EJ89" s="167"/>
    </row>
    <row r="90" spans="87:140" s="122" customFormat="1">
      <c r="CI90" s="167"/>
      <c r="CJ90" s="167"/>
      <c r="CK90" s="167"/>
      <c r="CL90" s="167"/>
      <c r="CM90" s="167"/>
      <c r="CN90" s="167"/>
      <c r="CO90" s="167"/>
      <c r="CP90" s="167"/>
      <c r="CQ90" s="167"/>
      <c r="CR90" s="167"/>
      <c r="CS90" s="167"/>
      <c r="CT90" s="167"/>
      <c r="CU90" s="167"/>
      <c r="CV90" s="167"/>
      <c r="CW90" s="167"/>
      <c r="CX90" s="167"/>
      <c r="CY90" s="167"/>
      <c r="CZ90" s="167"/>
      <c r="DA90" s="167"/>
      <c r="DB90" s="167"/>
      <c r="DC90" s="167"/>
      <c r="DD90" s="167"/>
      <c r="DE90" s="167"/>
      <c r="DF90" s="167"/>
      <c r="DG90" s="167"/>
      <c r="DH90" s="167"/>
      <c r="DI90" s="167"/>
      <c r="DJ90" s="167"/>
      <c r="DK90" s="167"/>
      <c r="DL90" s="167"/>
      <c r="DM90" s="167"/>
      <c r="DN90" s="167"/>
      <c r="DO90" s="167"/>
      <c r="DP90" s="167"/>
      <c r="DQ90" s="167"/>
      <c r="DR90" s="167"/>
      <c r="DS90" s="167"/>
      <c r="DT90" s="167"/>
      <c r="DU90" s="167"/>
      <c r="DV90" s="167"/>
      <c r="DW90" s="167"/>
      <c r="DX90" s="167"/>
      <c r="DY90" s="167"/>
      <c r="DZ90" s="167"/>
      <c r="EA90" s="167"/>
      <c r="EB90" s="167"/>
      <c r="EC90" s="167"/>
      <c r="ED90" s="167"/>
      <c r="EE90" s="167"/>
      <c r="EF90" s="167"/>
      <c r="EG90" s="167"/>
      <c r="EH90" s="167"/>
      <c r="EI90" s="167"/>
      <c r="EJ90" s="167"/>
    </row>
    <row r="91" spans="87:140" s="122" customFormat="1">
      <c r="CI91" s="167"/>
      <c r="CJ91" s="167"/>
      <c r="CK91" s="167"/>
      <c r="CL91" s="167"/>
      <c r="CM91" s="167"/>
      <c r="CN91" s="167"/>
      <c r="CO91" s="167"/>
      <c r="CP91" s="167"/>
      <c r="CQ91" s="167"/>
      <c r="CR91" s="167"/>
      <c r="CS91" s="167"/>
      <c r="CT91" s="167"/>
      <c r="CU91" s="167"/>
      <c r="CV91" s="167"/>
      <c r="CW91" s="167"/>
      <c r="CX91" s="167"/>
      <c r="CY91" s="167"/>
      <c r="CZ91" s="167"/>
      <c r="DA91" s="167"/>
      <c r="DB91" s="167"/>
      <c r="DC91" s="167"/>
      <c r="DD91" s="167"/>
      <c r="DE91" s="167"/>
      <c r="DF91" s="167"/>
      <c r="DG91" s="167"/>
      <c r="DH91" s="167"/>
      <c r="DI91" s="167"/>
      <c r="DJ91" s="167"/>
      <c r="DK91" s="167"/>
      <c r="DL91" s="167"/>
      <c r="DM91" s="167"/>
      <c r="DN91" s="167"/>
      <c r="DO91" s="167"/>
      <c r="DP91" s="167"/>
      <c r="DQ91" s="167"/>
      <c r="DR91" s="167"/>
      <c r="DS91" s="167"/>
      <c r="DT91" s="167"/>
      <c r="DU91" s="167"/>
      <c r="DV91" s="167"/>
      <c r="DW91" s="167"/>
      <c r="DX91" s="167"/>
      <c r="DY91" s="167"/>
      <c r="DZ91" s="167"/>
      <c r="EA91" s="167"/>
      <c r="EB91" s="167"/>
      <c r="EC91" s="167"/>
      <c r="ED91" s="167"/>
      <c r="EE91" s="167"/>
      <c r="EF91" s="167"/>
      <c r="EG91" s="167"/>
      <c r="EH91" s="167"/>
      <c r="EI91" s="167"/>
      <c r="EJ91" s="167"/>
    </row>
    <row r="92" spans="87:140" s="122" customFormat="1">
      <c r="CI92" s="167"/>
      <c r="CJ92" s="167"/>
      <c r="CK92" s="167"/>
      <c r="CL92" s="167"/>
      <c r="CM92" s="167"/>
      <c r="CN92" s="167"/>
      <c r="CO92" s="167"/>
      <c r="CP92" s="167"/>
      <c r="CQ92" s="167"/>
      <c r="CR92" s="167"/>
      <c r="CS92" s="167"/>
      <c r="CT92" s="167"/>
      <c r="CU92" s="167"/>
      <c r="CV92" s="167"/>
      <c r="CW92" s="167"/>
      <c r="CX92" s="167"/>
      <c r="CY92" s="167"/>
      <c r="CZ92" s="167"/>
      <c r="DA92" s="167"/>
      <c r="DB92" s="167"/>
      <c r="DC92" s="167"/>
      <c r="DD92" s="167"/>
      <c r="DE92" s="167"/>
      <c r="DF92" s="167"/>
      <c r="DG92" s="167"/>
      <c r="DH92" s="167"/>
      <c r="DI92" s="167"/>
      <c r="DJ92" s="167"/>
      <c r="DK92" s="167"/>
      <c r="DL92" s="167"/>
      <c r="DM92" s="167"/>
      <c r="DN92" s="167"/>
      <c r="DO92" s="167"/>
      <c r="DP92" s="167"/>
      <c r="DQ92" s="167"/>
      <c r="DR92" s="167"/>
      <c r="DS92" s="167"/>
      <c r="DT92" s="167"/>
      <c r="DU92" s="167"/>
      <c r="DV92" s="167"/>
      <c r="DW92" s="167"/>
      <c r="DX92" s="167"/>
      <c r="DY92" s="167"/>
      <c r="DZ92" s="167"/>
      <c r="EA92" s="167"/>
      <c r="EB92" s="167"/>
      <c r="EC92" s="167"/>
      <c r="ED92" s="167"/>
      <c r="EE92" s="167"/>
      <c r="EF92" s="167"/>
      <c r="EG92" s="167"/>
      <c r="EH92" s="167"/>
      <c r="EI92" s="167"/>
      <c r="EJ92" s="167"/>
    </row>
    <row r="93" spans="87:140" s="122" customFormat="1">
      <c r="CI93" s="167"/>
      <c r="CJ93" s="167"/>
      <c r="CK93" s="167"/>
      <c r="CL93" s="167"/>
      <c r="CM93" s="167"/>
      <c r="CN93" s="167"/>
      <c r="CO93" s="167"/>
      <c r="CP93" s="167"/>
      <c r="CQ93" s="167"/>
      <c r="CR93" s="167"/>
      <c r="CS93" s="167"/>
      <c r="CT93" s="167"/>
      <c r="CU93" s="167"/>
      <c r="CV93" s="167"/>
      <c r="CW93" s="167"/>
      <c r="CX93" s="167"/>
      <c r="CY93" s="167"/>
      <c r="CZ93" s="167"/>
      <c r="DA93" s="167"/>
      <c r="DB93" s="167"/>
      <c r="DC93" s="167"/>
      <c r="DD93" s="167"/>
      <c r="DE93" s="167"/>
      <c r="DF93" s="167"/>
      <c r="DG93" s="167"/>
      <c r="DH93" s="167"/>
      <c r="DI93" s="167"/>
      <c r="DJ93" s="167"/>
      <c r="DK93" s="167"/>
      <c r="DL93" s="167"/>
      <c r="DM93" s="167"/>
      <c r="DN93" s="167"/>
      <c r="DO93" s="167"/>
      <c r="DP93" s="167"/>
      <c r="DQ93" s="167"/>
      <c r="DR93" s="167"/>
      <c r="DS93" s="167"/>
      <c r="DT93" s="167"/>
      <c r="DU93" s="167"/>
      <c r="DV93" s="167"/>
      <c r="DW93" s="167"/>
      <c r="DX93" s="167"/>
      <c r="DY93" s="167"/>
      <c r="DZ93" s="167"/>
      <c r="EA93" s="167"/>
      <c r="EB93" s="167"/>
      <c r="EC93" s="167"/>
      <c r="ED93" s="167"/>
      <c r="EE93" s="167"/>
      <c r="EF93" s="167"/>
      <c r="EG93" s="167"/>
      <c r="EH93" s="167"/>
      <c r="EI93" s="167"/>
      <c r="EJ93" s="167"/>
    </row>
    <row r="94" spans="87:140" s="122" customFormat="1">
      <c r="CI94" s="167"/>
      <c r="CJ94" s="167"/>
      <c r="CK94" s="167"/>
      <c r="CL94" s="167"/>
      <c r="CM94" s="167"/>
      <c r="CN94" s="167"/>
      <c r="CO94" s="167"/>
      <c r="CP94" s="167"/>
      <c r="CQ94" s="167"/>
      <c r="CR94" s="167"/>
      <c r="CS94" s="167"/>
      <c r="CT94" s="167"/>
      <c r="CU94" s="167"/>
      <c r="CV94" s="167"/>
      <c r="CW94" s="167"/>
      <c r="CX94" s="167"/>
      <c r="CY94" s="167"/>
      <c r="CZ94" s="167"/>
      <c r="DA94" s="167"/>
      <c r="DB94" s="167"/>
      <c r="DC94" s="167"/>
      <c r="DD94" s="167"/>
      <c r="DE94" s="167"/>
      <c r="DF94" s="167"/>
      <c r="DG94" s="167"/>
      <c r="DH94" s="167"/>
      <c r="DI94" s="167"/>
      <c r="DJ94" s="167"/>
      <c r="DK94" s="167"/>
      <c r="DL94" s="167"/>
      <c r="DM94" s="167"/>
      <c r="DN94" s="167"/>
      <c r="DO94" s="167"/>
      <c r="DP94" s="167"/>
      <c r="DQ94" s="167"/>
      <c r="DR94" s="167"/>
      <c r="DS94" s="167"/>
      <c r="DT94" s="167"/>
      <c r="DU94" s="167"/>
      <c r="DV94" s="167"/>
      <c r="DW94" s="167"/>
      <c r="DX94" s="167"/>
      <c r="DY94" s="167"/>
      <c r="DZ94" s="167"/>
      <c r="EA94" s="167"/>
      <c r="EB94" s="167"/>
      <c r="EC94" s="167"/>
      <c r="ED94" s="167"/>
      <c r="EE94" s="167"/>
      <c r="EF94" s="167"/>
      <c r="EG94" s="167"/>
      <c r="EH94" s="167"/>
      <c r="EI94" s="167"/>
      <c r="EJ94" s="167"/>
    </row>
    <row r="95" spans="87:140" s="122" customFormat="1">
      <c r="CI95" s="167"/>
      <c r="CJ95" s="167"/>
      <c r="CK95" s="167"/>
      <c r="CL95" s="167"/>
      <c r="CM95" s="167"/>
      <c r="CN95" s="167"/>
      <c r="CO95" s="167"/>
      <c r="CP95" s="167"/>
      <c r="CQ95" s="167"/>
      <c r="CR95" s="167"/>
      <c r="CS95" s="167"/>
      <c r="CT95" s="167"/>
      <c r="CU95" s="167"/>
      <c r="CV95" s="167"/>
      <c r="CW95" s="167"/>
      <c r="CX95" s="167"/>
      <c r="CY95" s="167"/>
      <c r="CZ95" s="167"/>
      <c r="DA95" s="167"/>
      <c r="DB95" s="167"/>
      <c r="DC95" s="167"/>
      <c r="DD95" s="167"/>
      <c r="DE95" s="167"/>
      <c r="DF95" s="167"/>
      <c r="DG95" s="167"/>
      <c r="DH95" s="167"/>
      <c r="DI95" s="167"/>
      <c r="DJ95" s="167"/>
      <c r="DK95" s="167"/>
      <c r="DL95" s="167"/>
      <c r="DM95" s="167"/>
      <c r="DN95" s="167"/>
      <c r="DO95" s="167"/>
      <c r="DP95" s="167"/>
      <c r="DQ95" s="167"/>
      <c r="DR95" s="167"/>
      <c r="DS95" s="167"/>
      <c r="DT95" s="167"/>
      <c r="DU95" s="167"/>
      <c r="DV95" s="167"/>
      <c r="DW95" s="167"/>
      <c r="DX95" s="167"/>
      <c r="DY95" s="167"/>
      <c r="DZ95" s="167"/>
      <c r="EA95" s="167"/>
      <c r="EB95" s="167"/>
      <c r="EC95" s="167"/>
      <c r="ED95" s="167"/>
      <c r="EE95" s="167"/>
      <c r="EF95" s="167"/>
      <c r="EG95" s="167"/>
      <c r="EH95" s="167"/>
      <c r="EI95" s="167"/>
      <c r="EJ95" s="167"/>
    </row>
    <row r="96" spans="87:140" s="122" customFormat="1">
      <c r="CI96" s="167"/>
      <c r="CJ96" s="167"/>
      <c r="CK96" s="167"/>
      <c r="CL96" s="167"/>
      <c r="CM96" s="167"/>
      <c r="CN96" s="167"/>
      <c r="CO96" s="167"/>
      <c r="CP96" s="167"/>
      <c r="CQ96" s="167"/>
      <c r="CR96" s="167"/>
      <c r="CS96" s="167"/>
      <c r="CT96" s="167"/>
      <c r="CU96" s="167"/>
      <c r="CV96" s="167"/>
      <c r="CW96" s="167"/>
      <c r="CX96" s="167"/>
      <c r="CY96" s="167"/>
      <c r="CZ96" s="167"/>
      <c r="DA96" s="167"/>
      <c r="DB96" s="167"/>
      <c r="DC96" s="167"/>
      <c r="DD96" s="167"/>
      <c r="DE96" s="167"/>
      <c r="DF96" s="167"/>
      <c r="DG96" s="167"/>
      <c r="DH96" s="167"/>
      <c r="DI96" s="167"/>
      <c r="DJ96" s="167"/>
      <c r="DK96" s="167"/>
      <c r="DL96" s="167"/>
      <c r="DM96" s="167"/>
      <c r="DN96" s="167"/>
      <c r="DO96" s="167"/>
      <c r="DP96" s="167"/>
      <c r="DQ96" s="167"/>
      <c r="DR96" s="167"/>
      <c r="DS96" s="167"/>
      <c r="DT96" s="167"/>
      <c r="DU96" s="167"/>
      <c r="DV96" s="167"/>
      <c r="DW96" s="167"/>
      <c r="DX96" s="167"/>
      <c r="DY96" s="167"/>
      <c r="DZ96" s="167"/>
      <c r="EA96" s="167"/>
      <c r="EB96" s="167"/>
      <c r="EC96" s="167"/>
      <c r="ED96" s="167"/>
      <c r="EE96" s="167"/>
      <c r="EF96" s="167"/>
      <c r="EG96" s="167"/>
      <c r="EH96" s="167"/>
      <c r="EI96" s="167"/>
      <c r="EJ96" s="167"/>
    </row>
    <row r="97" spans="26:140" s="122" customFormat="1">
      <c r="CI97" s="167"/>
      <c r="CJ97" s="167"/>
      <c r="CK97" s="167"/>
      <c r="CL97" s="167"/>
      <c r="CM97" s="167"/>
      <c r="CN97" s="167"/>
      <c r="CO97" s="167"/>
      <c r="CP97" s="167"/>
      <c r="CQ97" s="167"/>
      <c r="CR97" s="167"/>
      <c r="CS97" s="167"/>
      <c r="CT97" s="167"/>
      <c r="CU97" s="167"/>
      <c r="CV97" s="167"/>
      <c r="CW97" s="167"/>
      <c r="CX97" s="167"/>
      <c r="CY97" s="167"/>
      <c r="CZ97" s="167"/>
      <c r="DA97" s="167"/>
      <c r="DB97" s="167"/>
      <c r="DC97" s="167"/>
      <c r="DD97" s="167"/>
      <c r="DE97" s="167"/>
      <c r="DF97" s="167"/>
      <c r="DG97" s="167"/>
      <c r="DH97" s="167"/>
      <c r="DI97" s="167"/>
      <c r="DJ97" s="167"/>
      <c r="DK97" s="167"/>
      <c r="DL97" s="167"/>
      <c r="DM97" s="167"/>
      <c r="DN97" s="167"/>
      <c r="DO97" s="167"/>
      <c r="DP97" s="167"/>
      <c r="DQ97" s="167"/>
      <c r="DR97" s="167"/>
      <c r="DS97" s="167"/>
      <c r="DT97" s="167"/>
      <c r="DU97" s="167"/>
      <c r="DV97" s="167"/>
      <c r="DW97" s="167"/>
      <c r="DX97" s="167"/>
      <c r="DY97" s="167"/>
      <c r="DZ97" s="167"/>
      <c r="EA97" s="167"/>
      <c r="EB97" s="167"/>
      <c r="EC97" s="167"/>
      <c r="ED97" s="167"/>
      <c r="EE97" s="167"/>
      <c r="EF97" s="167"/>
      <c r="EG97" s="167"/>
      <c r="EH97" s="167"/>
      <c r="EI97" s="167"/>
      <c r="EJ97" s="167"/>
    </row>
    <row r="98" spans="26:140" s="122" customFormat="1">
      <c r="CI98" s="167"/>
      <c r="CJ98" s="167"/>
      <c r="CK98" s="167"/>
      <c r="CL98" s="167"/>
      <c r="CM98" s="167"/>
      <c r="CN98" s="167"/>
      <c r="CO98" s="167"/>
      <c r="CP98" s="167"/>
      <c r="CQ98" s="167"/>
      <c r="CR98" s="167"/>
      <c r="CS98" s="167"/>
      <c r="CT98" s="167"/>
      <c r="CU98" s="167"/>
      <c r="CV98" s="167"/>
      <c r="CW98" s="167"/>
      <c r="CX98" s="167"/>
      <c r="CY98" s="167"/>
      <c r="CZ98" s="167"/>
      <c r="DA98" s="167"/>
      <c r="DB98" s="167"/>
      <c r="DC98" s="167"/>
      <c r="DD98" s="167"/>
      <c r="DE98" s="167"/>
      <c r="DF98" s="167"/>
      <c r="DG98" s="167"/>
      <c r="DH98" s="167"/>
      <c r="DI98" s="167"/>
      <c r="DJ98" s="167"/>
      <c r="DK98" s="167"/>
      <c r="DL98" s="167"/>
      <c r="DM98" s="167"/>
      <c r="DN98" s="167"/>
      <c r="DO98" s="167"/>
      <c r="DP98" s="167"/>
      <c r="DQ98" s="167"/>
      <c r="DR98" s="167"/>
      <c r="DS98" s="167"/>
      <c r="DT98" s="167"/>
      <c r="DU98" s="167"/>
      <c r="DV98" s="167"/>
      <c r="DW98" s="167"/>
      <c r="DX98" s="167"/>
      <c r="DY98" s="167"/>
      <c r="DZ98" s="167"/>
      <c r="EA98" s="167"/>
      <c r="EB98" s="167"/>
      <c r="EC98" s="167"/>
      <c r="ED98" s="167"/>
      <c r="EE98" s="167"/>
      <c r="EF98" s="167"/>
      <c r="EG98" s="167"/>
      <c r="EH98" s="167"/>
      <c r="EI98" s="167"/>
      <c r="EJ98" s="167"/>
    </row>
    <row r="99" spans="26:140" s="122" customFormat="1">
      <c r="CI99" s="167"/>
      <c r="CJ99" s="167"/>
      <c r="CK99" s="167"/>
      <c r="CL99" s="167"/>
      <c r="CM99" s="167"/>
      <c r="CN99" s="167"/>
      <c r="CO99" s="167"/>
      <c r="CP99" s="167"/>
      <c r="CQ99" s="167"/>
      <c r="CR99" s="167"/>
      <c r="CS99" s="167"/>
      <c r="CT99" s="167"/>
      <c r="CU99" s="167"/>
      <c r="CV99" s="167"/>
      <c r="CW99" s="167"/>
      <c r="CX99" s="167"/>
      <c r="CY99" s="167"/>
      <c r="CZ99" s="167"/>
      <c r="DA99" s="167"/>
      <c r="DB99" s="167"/>
      <c r="DC99" s="167"/>
      <c r="DD99" s="167"/>
      <c r="DE99" s="167"/>
      <c r="DF99" s="167"/>
      <c r="DG99" s="167"/>
      <c r="DH99" s="167"/>
      <c r="DI99" s="167"/>
      <c r="DJ99" s="167"/>
      <c r="DK99" s="167"/>
      <c r="DL99" s="167"/>
      <c r="DM99" s="167"/>
      <c r="DN99" s="167"/>
      <c r="DO99" s="167"/>
      <c r="DP99" s="167"/>
      <c r="DQ99" s="167"/>
      <c r="DR99" s="167"/>
      <c r="DS99" s="167"/>
      <c r="DT99" s="167"/>
      <c r="DU99" s="167"/>
      <c r="DV99" s="167"/>
      <c r="DW99" s="167"/>
      <c r="DX99" s="167"/>
      <c r="DY99" s="167"/>
      <c r="DZ99" s="167"/>
      <c r="EA99" s="167"/>
      <c r="EB99" s="167"/>
      <c r="EC99" s="167"/>
      <c r="ED99" s="167"/>
      <c r="EE99" s="167"/>
      <c r="EF99" s="167"/>
      <c r="EG99" s="167"/>
      <c r="EH99" s="167"/>
      <c r="EI99" s="167"/>
      <c r="EJ99" s="167"/>
    </row>
    <row r="100" spans="26:140" s="122" customFormat="1">
      <c r="CI100" s="167"/>
      <c r="CJ100" s="167"/>
      <c r="CK100" s="167"/>
      <c r="CL100" s="167"/>
      <c r="CM100" s="167"/>
      <c r="CN100" s="167"/>
      <c r="CO100" s="167"/>
      <c r="CP100" s="167"/>
      <c r="CQ100" s="167"/>
      <c r="CR100" s="167"/>
      <c r="CS100" s="167"/>
      <c r="CT100" s="167"/>
      <c r="CU100" s="167"/>
      <c r="CV100" s="167"/>
      <c r="CW100" s="167"/>
      <c r="CX100" s="167"/>
      <c r="CY100" s="167"/>
      <c r="CZ100" s="167"/>
      <c r="DA100" s="167"/>
      <c r="DB100" s="167"/>
      <c r="DC100" s="167"/>
      <c r="DD100" s="167"/>
      <c r="DE100" s="167"/>
      <c r="DF100" s="167"/>
      <c r="DG100" s="167"/>
      <c r="DH100" s="167"/>
      <c r="DI100" s="167"/>
      <c r="DJ100" s="167"/>
      <c r="DK100" s="167"/>
      <c r="DL100" s="167"/>
      <c r="DM100" s="167"/>
      <c r="DN100" s="167"/>
      <c r="DO100" s="167"/>
      <c r="DP100" s="167"/>
      <c r="DQ100" s="167"/>
      <c r="DR100" s="167"/>
      <c r="DS100" s="167"/>
      <c r="DT100" s="167"/>
      <c r="DU100" s="167"/>
      <c r="DV100" s="167"/>
      <c r="DW100" s="167"/>
      <c r="DX100" s="167"/>
      <c r="DY100" s="167"/>
      <c r="DZ100" s="167"/>
      <c r="EA100" s="167"/>
      <c r="EB100" s="167"/>
      <c r="EC100" s="167"/>
      <c r="ED100" s="167"/>
      <c r="EE100" s="167"/>
      <c r="EF100" s="167"/>
      <c r="EG100" s="167"/>
      <c r="EH100" s="167"/>
      <c r="EI100" s="167"/>
      <c r="EJ100" s="167"/>
    </row>
    <row r="101" spans="26:140" s="122" customFormat="1">
      <c r="CI101" s="167"/>
      <c r="CJ101" s="167"/>
      <c r="CK101" s="167"/>
      <c r="CL101" s="167"/>
      <c r="CM101" s="167"/>
      <c r="CN101" s="167"/>
      <c r="CO101" s="167"/>
      <c r="CP101" s="167"/>
      <c r="CQ101" s="167"/>
      <c r="CR101" s="167"/>
      <c r="CS101" s="167"/>
      <c r="CT101" s="167"/>
      <c r="CU101" s="167"/>
      <c r="CV101" s="167"/>
      <c r="CW101" s="167"/>
      <c r="CX101" s="167"/>
      <c r="CY101" s="167"/>
      <c r="CZ101" s="167"/>
      <c r="DA101" s="167"/>
      <c r="DB101" s="167"/>
      <c r="DC101" s="167"/>
      <c r="DD101" s="167"/>
      <c r="DE101" s="167"/>
      <c r="DF101" s="167"/>
      <c r="DG101" s="167"/>
      <c r="DH101" s="167"/>
      <c r="DI101" s="167"/>
      <c r="DJ101" s="167"/>
      <c r="DK101" s="167"/>
      <c r="DL101" s="167"/>
      <c r="DM101" s="167"/>
      <c r="DN101" s="167"/>
      <c r="DO101" s="167"/>
      <c r="DP101" s="167"/>
      <c r="DQ101" s="167"/>
      <c r="DR101" s="167"/>
      <c r="DS101" s="167"/>
      <c r="DT101" s="167"/>
      <c r="DU101" s="167"/>
      <c r="DV101" s="167"/>
      <c r="DW101" s="167"/>
      <c r="DX101" s="167"/>
      <c r="DY101" s="167"/>
      <c r="DZ101" s="167"/>
      <c r="EA101" s="167"/>
      <c r="EB101" s="167"/>
      <c r="EC101" s="167"/>
      <c r="ED101" s="167"/>
      <c r="EE101" s="167"/>
      <c r="EF101" s="167"/>
      <c r="EG101" s="167"/>
      <c r="EH101" s="167"/>
      <c r="EI101" s="167"/>
      <c r="EJ101" s="167"/>
    </row>
    <row r="102" spans="26:140" s="122" customFormat="1">
      <c r="CI102" s="167"/>
      <c r="CJ102" s="167"/>
      <c r="CK102" s="167"/>
      <c r="CL102" s="167"/>
      <c r="CM102" s="167"/>
      <c r="CN102" s="167"/>
      <c r="CO102" s="167"/>
      <c r="CP102" s="167"/>
      <c r="CQ102" s="167"/>
      <c r="CR102" s="167"/>
      <c r="CS102" s="167"/>
      <c r="CT102" s="167"/>
      <c r="CU102" s="167"/>
      <c r="CV102" s="167"/>
      <c r="CW102" s="167"/>
      <c r="CX102" s="167"/>
      <c r="CY102" s="167"/>
      <c r="CZ102" s="167"/>
      <c r="DA102" s="167"/>
      <c r="DB102" s="167"/>
      <c r="DC102" s="167"/>
      <c r="DD102" s="167"/>
      <c r="DE102" s="167"/>
      <c r="DF102" s="167"/>
      <c r="DG102" s="167"/>
      <c r="DH102" s="167"/>
      <c r="DI102" s="167"/>
      <c r="DJ102" s="167"/>
      <c r="DK102" s="167"/>
      <c r="DL102" s="167"/>
      <c r="DM102" s="167"/>
      <c r="DN102" s="167"/>
      <c r="DO102" s="167"/>
      <c r="DP102" s="167"/>
      <c r="DQ102" s="167"/>
      <c r="DR102" s="167"/>
      <c r="DS102" s="167"/>
      <c r="DT102" s="167"/>
      <c r="DU102" s="167"/>
      <c r="DV102" s="167"/>
      <c r="DW102" s="167"/>
      <c r="DX102" s="167"/>
      <c r="DY102" s="167"/>
      <c r="DZ102" s="167"/>
      <c r="EA102" s="167"/>
      <c r="EB102" s="167"/>
      <c r="EC102" s="167"/>
      <c r="ED102" s="167"/>
      <c r="EE102" s="167"/>
      <c r="EF102" s="167"/>
      <c r="EG102" s="167"/>
      <c r="EH102" s="167"/>
      <c r="EI102" s="167"/>
      <c r="EJ102" s="167"/>
    </row>
    <row r="103" spans="26:140" s="122" customFormat="1">
      <c r="CI103" s="167"/>
      <c r="CJ103" s="167"/>
      <c r="CK103" s="167"/>
      <c r="CL103" s="167"/>
      <c r="CM103" s="167"/>
      <c r="CN103" s="167"/>
      <c r="CO103" s="167"/>
      <c r="CP103" s="167"/>
      <c r="CQ103" s="167"/>
      <c r="CR103" s="167"/>
      <c r="CS103" s="167"/>
      <c r="CT103" s="167"/>
      <c r="CU103" s="167"/>
      <c r="CV103" s="167"/>
      <c r="CW103" s="167"/>
      <c r="CX103" s="167"/>
      <c r="CY103" s="167"/>
      <c r="CZ103" s="167"/>
      <c r="DA103" s="167"/>
      <c r="DB103" s="167"/>
      <c r="DC103" s="167"/>
      <c r="DD103" s="167"/>
      <c r="DE103" s="167"/>
      <c r="DF103" s="167"/>
      <c r="DG103" s="167"/>
      <c r="DH103" s="167"/>
      <c r="DI103" s="167"/>
      <c r="DJ103" s="167"/>
      <c r="DK103" s="167"/>
      <c r="DL103" s="167"/>
      <c r="DM103" s="167"/>
      <c r="DN103" s="167"/>
      <c r="DO103" s="167"/>
      <c r="DP103" s="167"/>
      <c r="DQ103" s="167"/>
      <c r="DR103" s="167"/>
      <c r="DS103" s="167"/>
      <c r="DT103" s="167"/>
      <c r="DU103" s="167"/>
      <c r="DV103" s="167"/>
      <c r="DW103" s="167"/>
      <c r="DX103" s="167"/>
      <c r="DY103" s="167"/>
      <c r="DZ103" s="167"/>
      <c r="EA103" s="167"/>
      <c r="EB103" s="167"/>
      <c r="EC103" s="167"/>
      <c r="ED103" s="167"/>
      <c r="EE103" s="167"/>
      <c r="EF103" s="167"/>
      <c r="EG103" s="167"/>
      <c r="EH103" s="167"/>
      <c r="EI103" s="167"/>
      <c r="EJ103" s="167"/>
    </row>
    <row r="104" spans="26:140" s="122" customFormat="1">
      <c r="CI104" s="167"/>
      <c r="CJ104" s="167"/>
      <c r="CK104" s="167"/>
      <c r="CL104" s="167"/>
      <c r="CM104" s="167"/>
      <c r="CN104" s="167"/>
      <c r="CO104" s="167"/>
      <c r="CP104" s="167"/>
      <c r="CQ104" s="167"/>
      <c r="CR104" s="167"/>
      <c r="CS104" s="167"/>
      <c r="CT104" s="167"/>
      <c r="CU104" s="167"/>
      <c r="CV104" s="167"/>
      <c r="CW104" s="167"/>
      <c r="CX104" s="167"/>
      <c r="CY104" s="167"/>
      <c r="CZ104" s="167"/>
      <c r="DA104" s="167"/>
      <c r="DB104" s="167"/>
      <c r="DC104" s="167"/>
      <c r="DD104" s="167"/>
      <c r="DE104" s="167"/>
      <c r="DF104" s="167"/>
      <c r="DG104" s="167"/>
      <c r="DH104" s="167"/>
      <c r="DI104" s="167"/>
      <c r="DJ104" s="167"/>
      <c r="DK104" s="167"/>
      <c r="DL104" s="167"/>
      <c r="DM104" s="167"/>
      <c r="DN104" s="167"/>
      <c r="DO104" s="167"/>
      <c r="DP104" s="167"/>
      <c r="DQ104" s="167"/>
      <c r="DR104" s="167"/>
      <c r="DS104" s="167"/>
      <c r="DT104" s="167"/>
      <c r="DU104" s="167"/>
      <c r="DV104" s="167"/>
      <c r="DW104" s="167"/>
      <c r="DX104" s="167"/>
      <c r="DY104" s="167"/>
      <c r="DZ104" s="167"/>
      <c r="EA104" s="167"/>
      <c r="EB104" s="167"/>
      <c r="EC104" s="167"/>
      <c r="ED104" s="167"/>
      <c r="EE104" s="167"/>
      <c r="EF104" s="167"/>
      <c r="EG104" s="167"/>
      <c r="EH104" s="167"/>
      <c r="EI104" s="167"/>
      <c r="EJ104" s="167"/>
    </row>
    <row r="105" spans="26:140" s="122" customFormat="1">
      <c r="CI105" s="167"/>
      <c r="CJ105" s="167"/>
      <c r="CK105" s="167"/>
      <c r="CL105" s="167"/>
      <c r="CM105" s="167"/>
      <c r="CN105" s="167"/>
      <c r="CO105" s="167"/>
      <c r="CP105" s="167"/>
      <c r="CQ105" s="167"/>
      <c r="CR105" s="167"/>
      <c r="CS105" s="167"/>
      <c r="CT105" s="167"/>
      <c r="CU105" s="167"/>
      <c r="CV105" s="167"/>
      <c r="CW105" s="167"/>
      <c r="CX105" s="167"/>
      <c r="CY105" s="167"/>
      <c r="CZ105" s="167"/>
      <c r="DA105" s="167"/>
      <c r="DB105" s="167"/>
      <c r="DC105" s="167"/>
      <c r="DD105" s="167"/>
      <c r="DE105" s="167"/>
      <c r="DF105" s="167"/>
      <c r="DG105" s="167"/>
      <c r="DH105" s="167"/>
      <c r="DI105" s="167"/>
      <c r="DJ105" s="167"/>
      <c r="DK105" s="167"/>
      <c r="DL105" s="167"/>
      <c r="DM105" s="167"/>
      <c r="DN105" s="167"/>
      <c r="DO105" s="167"/>
      <c r="DP105" s="167"/>
      <c r="DQ105" s="167"/>
      <c r="DR105" s="167"/>
      <c r="DS105" s="167"/>
      <c r="DT105" s="167"/>
      <c r="DU105" s="167"/>
      <c r="DV105" s="167"/>
      <c r="DW105" s="167"/>
      <c r="DX105" s="167"/>
      <c r="DY105" s="167"/>
      <c r="DZ105" s="167"/>
      <c r="EA105" s="167"/>
      <c r="EB105" s="167"/>
      <c r="EC105" s="167"/>
      <c r="ED105" s="167"/>
      <c r="EE105" s="167"/>
      <c r="EF105" s="167"/>
      <c r="EG105" s="167"/>
      <c r="EH105" s="167"/>
      <c r="EI105" s="167"/>
      <c r="EJ105" s="167"/>
    </row>
    <row r="106" spans="26:140" s="122" customFormat="1"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  <c r="BI106" s="167"/>
      <c r="BJ106" s="167"/>
      <c r="BK106" s="167"/>
      <c r="BL106" s="167"/>
      <c r="BM106" s="167"/>
      <c r="BN106" s="167"/>
      <c r="BO106" s="167"/>
      <c r="BP106" s="167"/>
      <c r="BQ106" s="167"/>
      <c r="BR106" s="167"/>
      <c r="BS106" s="167"/>
      <c r="BT106" s="167"/>
      <c r="BU106" s="167"/>
      <c r="BV106" s="167"/>
      <c r="BW106" s="167"/>
      <c r="BX106" s="167"/>
      <c r="BY106" s="167"/>
      <c r="BZ106" s="167"/>
      <c r="CA106" s="167"/>
      <c r="CB106" s="167"/>
      <c r="CC106" s="167"/>
      <c r="CD106" s="167"/>
      <c r="CE106" s="167"/>
      <c r="CF106" s="167"/>
      <c r="CG106" s="167"/>
      <c r="CH106" s="167"/>
      <c r="CI106" s="167"/>
      <c r="CJ106" s="167"/>
      <c r="CK106" s="167"/>
      <c r="CL106" s="167"/>
      <c r="CM106" s="167"/>
      <c r="CN106" s="167"/>
      <c r="CO106" s="167"/>
      <c r="CP106" s="167"/>
      <c r="CQ106" s="167"/>
      <c r="CR106" s="167"/>
      <c r="CS106" s="167"/>
      <c r="CT106" s="167"/>
      <c r="CU106" s="167"/>
      <c r="CV106" s="167"/>
      <c r="CW106" s="167"/>
      <c r="CX106" s="167"/>
      <c r="CY106" s="167"/>
      <c r="CZ106" s="167"/>
      <c r="DA106" s="167"/>
      <c r="DB106" s="167"/>
      <c r="DC106" s="167"/>
      <c r="DD106" s="167"/>
      <c r="DE106" s="167"/>
      <c r="DF106" s="167"/>
      <c r="DG106" s="167"/>
      <c r="DH106" s="167"/>
      <c r="DI106" s="167"/>
      <c r="DJ106" s="167"/>
      <c r="DK106" s="167"/>
      <c r="DL106" s="167"/>
      <c r="DM106" s="167"/>
      <c r="DN106" s="167"/>
      <c r="DO106" s="167"/>
      <c r="DP106" s="167"/>
      <c r="DQ106" s="167"/>
      <c r="DR106" s="167"/>
      <c r="DS106" s="167"/>
      <c r="DT106" s="167"/>
      <c r="DU106" s="167"/>
      <c r="DV106" s="167"/>
      <c r="DW106" s="167"/>
      <c r="DX106" s="167"/>
      <c r="DY106" s="167"/>
      <c r="DZ106" s="167"/>
      <c r="EA106" s="167"/>
      <c r="EB106" s="167"/>
      <c r="EC106" s="167"/>
      <c r="ED106" s="167"/>
      <c r="EE106" s="167"/>
      <c r="EF106" s="167"/>
      <c r="EG106" s="167"/>
      <c r="EH106" s="167"/>
      <c r="EI106" s="167"/>
      <c r="EJ106" s="167"/>
    </row>
    <row r="107" spans="26:140" s="122" customFormat="1"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67"/>
      <c r="BB107" s="167"/>
      <c r="BC107" s="167"/>
      <c r="BD107" s="167"/>
      <c r="BE107" s="167"/>
      <c r="BF107" s="167"/>
      <c r="BG107" s="167"/>
      <c r="BH107" s="167"/>
      <c r="BI107" s="167"/>
      <c r="BJ107" s="167"/>
      <c r="BK107" s="167"/>
      <c r="BL107" s="167"/>
      <c r="BM107" s="167"/>
      <c r="BN107" s="167"/>
      <c r="BO107" s="167"/>
      <c r="BP107" s="167"/>
      <c r="BQ107" s="167"/>
      <c r="BR107" s="167"/>
      <c r="BS107" s="167"/>
      <c r="BT107" s="167"/>
      <c r="BU107" s="167"/>
      <c r="BV107" s="167"/>
      <c r="BW107" s="167"/>
      <c r="BX107" s="167"/>
      <c r="BY107" s="167"/>
      <c r="BZ107" s="167"/>
      <c r="CA107" s="167"/>
      <c r="CB107" s="167"/>
      <c r="CC107" s="167"/>
      <c r="CD107" s="167"/>
      <c r="CE107" s="167"/>
      <c r="CF107" s="167"/>
      <c r="CG107" s="167"/>
      <c r="CH107" s="167"/>
      <c r="CI107" s="167"/>
      <c r="CJ107" s="167"/>
      <c r="CK107" s="167"/>
      <c r="CL107" s="167"/>
      <c r="CM107" s="167"/>
      <c r="CN107" s="167"/>
      <c r="CO107" s="167"/>
      <c r="CP107" s="167"/>
      <c r="CQ107" s="167"/>
      <c r="CR107" s="167"/>
      <c r="CS107" s="167"/>
      <c r="CT107" s="167"/>
      <c r="CU107" s="167"/>
      <c r="CV107" s="167"/>
      <c r="CW107" s="167"/>
      <c r="CX107" s="167"/>
      <c r="CY107" s="167"/>
      <c r="CZ107" s="167"/>
      <c r="DA107" s="167"/>
      <c r="DB107" s="167"/>
      <c r="DC107" s="167"/>
      <c r="DD107" s="167"/>
      <c r="DE107" s="167"/>
      <c r="DF107" s="167"/>
      <c r="DG107" s="167"/>
      <c r="DH107" s="167"/>
      <c r="DI107" s="167"/>
      <c r="DJ107" s="167"/>
      <c r="DK107" s="167"/>
      <c r="DL107" s="167"/>
      <c r="DM107" s="167"/>
      <c r="DN107" s="167"/>
      <c r="DO107" s="167"/>
      <c r="DP107" s="167"/>
      <c r="DQ107" s="167"/>
      <c r="DR107" s="167"/>
      <c r="DS107" s="167"/>
      <c r="DT107" s="167"/>
      <c r="DU107" s="167"/>
      <c r="DV107" s="167"/>
      <c r="DW107" s="167"/>
      <c r="DX107" s="167"/>
      <c r="DY107" s="167"/>
      <c r="DZ107" s="167"/>
      <c r="EA107" s="167"/>
      <c r="EB107" s="167"/>
      <c r="EC107" s="167"/>
      <c r="ED107" s="167"/>
      <c r="EE107" s="167"/>
      <c r="EF107" s="167"/>
      <c r="EG107" s="167"/>
      <c r="EH107" s="167"/>
      <c r="EI107" s="167"/>
      <c r="EJ107" s="167"/>
    </row>
    <row r="108" spans="26:140" s="122" customFormat="1"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  <c r="BI108" s="167"/>
      <c r="BJ108" s="167"/>
      <c r="BK108" s="167"/>
      <c r="BL108" s="167"/>
      <c r="BM108" s="167"/>
      <c r="BN108" s="167"/>
      <c r="BO108" s="167"/>
      <c r="BP108" s="167"/>
      <c r="BQ108" s="167"/>
      <c r="BR108" s="167"/>
      <c r="BS108" s="167"/>
      <c r="BT108" s="167"/>
      <c r="BU108" s="167"/>
      <c r="BV108" s="167"/>
      <c r="BW108" s="167"/>
      <c r="BX108" s="167"/>
      <c r="BY108" s="167"/>
      <c r="BZ108" s="167"/>
      <c r="CA108" s="167"/>
      <c r="CB108" s="167"/>
      <c r="CC108" s="167"/>
      <c r="CD108" s="167"/>
      <c r="CE108" s="167"/>
      <c r="CF108" s="167"/>
      <c r="CG108" s="167"/>
      <c r="CH108" s="167"/>
      <c r="CI108" s="167"/>
      <c r="CJ108" s="167"/>
      <c r="CK108" s="167"/>
      <c r="CL108" s="167"/>
      <c r="CM108" s="167"/>
      <c r="CN108" s="167"/>
      <c r="CO108" s="167"/>
      <c r="CP108" s="167"/>
      <c r="CQ108" s="167"/>
      <c r="CR108" s="167"/>
      <c r="CS108" s="167"/>
      <c r="CT108" s="167"/>
      <c r="CU108" s="167"/>
      <c r="CV108" s="167"/>
      <c r="CW108" s="167"/>
      <c r="CX108" s="167"/>
      <c r="CY108" s="167"/>
      <c r="CZ108" s="167"/>
      <c r="DA108" s="167"/>
      <c r="DB108" s="167"/>
      <c r="DC108" s="167"/>
      <c r="DD108" s="167"/>
      <c r="DE108" s="167"/>
      <c r="DF108" s="167"/>
      <c r="DG108" s="167"/>
      <c r="DH108" s="167"/>
      <c r="DI108" s="167"/>
      <c r="DJ108" s="167"/>
      <c r="DK108" s="167"/>
      <c r="DL108" s="167"/>
      <c r="DM108" s="167"/>
      <c r="DN108" s="167"/>
      <c r="DO108" s="167"/>
      <c r="DP108" s="167"/>
      <c r="DQ108" s="167"/>
      <c r="DR108" s="167"/>
      <c r="DS108" s="167"/>
      <c r="DT108" s="167"/>
      <c r="DU108" s="167"/>
      <c r="DV108" s="167"/>
      <c r="DW108" s="167"/>
      <c r="DX108" s="167"/>
      <c r="DY108" s="167"/>
      <c r="DZ108" s="167"/>
      <c r="EA108" s="167"/>
      <c r="EB108" s="167"/>
      <c r="EC108" s="167"/>
      <c r="ED108" s="167"/>
      <c r="EE108" s="167"/>
      <c r="EF108" s="167"/>
      <c r="EG108" s="167"/>
      <c r="EH108" s="167"/>
      <c r="EI108" s="167"/>
      <c r="EJ108" s="167"/>
    </row>
    <row r="109" spans="26:140" s="122" customFormat="1">
      <c r="Z109" s="167"/>
      <c r="AA109" s="167"/>
      <c r="AB109" s="167"/>
      <c r="AC109" s="167"/>
      <c r="AD109" s="167"/>
      <c r="AE109" s="167"/>
      <c r="AF109" s="167"/>
      <c r="AG109" s="167"/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  <c r="BI109" s="167"/>
      <c r="BJ109" s="167"/>
      <c r="BK109" s="167"/>
      <c r="BL109" s="167"/>
      <c r="BM109" s="167"/>
      <c r="BN109" s="167"/>
      <c r="BO109" s="167"/>
      <c r="BP109" s="167"/>
      <c r="BQ109" s="167"/>
      <c r="BR109" s="167"/>
      <c r="BS109" s="167"/>
      <c r="BT109" s="167"/>
      <c r="BU109" s="167"/>
      <c r="BV109" s="167"/>
      <c r="BW109" s="167"/>
      <c r="BX109" s="167"/>
      <c r="BY109" s="167"/>
      <c r="BZ109" s="167"/>
      <c r="CA109" s="167"/>
      <c r="CB109" s="167"/>
      <c r="CC109" s="167"/>
      <c r="CD109" s="167"/>
      <c r="CE109" s="167"/>
      <c r="CF109" s="167"/>
      <c r="CG109" s="167"/>
      <c r="CH109" s="167"/>
      <c r="CI109" s="167"/>
      <c r="CJ109" s="167"/>
      <c r="CK109" s="167"/>
      <c r="CL109" s="167"/>
      <c r="CM109" s="167"/>
      <c r="CN109" s="167"/>
      <c r="CO109" s="167"/>
      <c r="CP109" s="167"/>
      <c r="CQ109" s="167"/>
      <c r="CR109" s="167"/>
      <c r="CS109" s="167"/>
      <c r="CT109" s="167"/>
      <c r="CU109" s="167"/>
      <c r="CV109" s="167"/>
      <c r="CW109" s="167"/>
      <c r="CX109" s="167"/>
      <c r="CY109" s="167"/>
      <c r="CZ109" s="167"/>
      <c r="DA109" s="167"/>
      <c r="DB109" s="167"/>
      <c r="DC109" s="167"/>
      <c r="DD109" s="167"/>
      <c r="DE109" s="167"/>
      <c r="DF109" s="167"/>
      <c r="DG109" s="167"/>
      <c r="DH109" s="167"/>
      <c r="DI109" s="167"/>
      <c r="DJ109" s="167"/>
      <c r="DK109" s="167"/>
      <c r="DL109" s="167"/>
      <c r="DM109" s="167"/>
      <c r="DN109" s="167"/>
      <c r="DO109" s="167"/>
      <c r="DP109" s="167"/>
      <c r="DQ109" s="167"/>
      <c r="DR109" s="167"/>
      <c r="DS109" s="167"/>
      <c r="DT109" s="167"/>
      <c r="DU109" s="167"/>
      <c r="DV109" s="167"/>
      <c r="DW109" s="167"/>
      <c r="DX109" s="167"/>
      <c r="DY109" s="167"/>
      <c r="DZ109" s="167"/>
      <c r="EA109" s="167"/>
      <c r="EB109" s="167"/>
      <c r="EC109" s="167"/>
      <c r="ED109" s="167"/>
      <c r="EE109" s="167"/>
      <c r="EF109" s="167"/>
      <c r="EG109" s="167"/>
      <c r="EH109" s="167"/>
      <c r="EI109" s="167"/>
      <c r="EJ109" s="167"/>
    </row>
    <row r="110" spans="26:140" s="122" customFormat="1">
      <c r="Z110" s="167"/>
      <c r="AA110" s="167"/>
      <c r="AB110" s="167"/>
      <c r="AC110" s="167"/>
      <c r="AD110" s="167"/>
      <c r="AE110" s="167"/>
      <c r="AF110" s="167"/>
      <c r="AG110" s="167"/>
      <c r="AH110" s="167"/>
      <c r="AI110" s="167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7"/>
      <c r="AV110" s="167"/>
      <c r="AW110" s="167"/>
      <c r="AX110" s="167"/>
      <c r="AY110" s="167"/>
      <c r="AZ110" s="167"/>
      <c r="BA110" s="167"/>
      <c r="BB110" s="167"/>
      <c r="BC110" s="167"/>
      <c r="BD110" s="167"/>
      <c r="BE110" s="167"/>
      <c r="BF110" s="167"/>
      <c r="BG110" s="167"/>
      <c r="BH110" s="167"/>
      <c r="BI110" s="167"/>
      <c r="BJ110" s="167"/>
      <c r="BK110" s="167"/>
      <c r="BL110" s="167"/>
      <c r="BM110" s="167"/>
      <c r="BN110" s="167"/>
      <c r="BO110" s="167"/>
      <c r="BP110" s="167"/>
      <c r="BQ110" s="167"/>
      <c r="BR110" s="167"/>
      <c r="BS110" s="167"/>
      <c r="BT110" s="167"/>
      <c r="BU110" s="167"/>
      <c r="BV110" s="167"/>
      <c r="BW110" s="167"/>
      <c r="BX110" s="167"/>
      <c r="BY110" s="167"/>
      <c r="BZ110" s="167"/>
      <c r="CA110" s="167"/>
      <c r="CB110" s="167"/>
      <c r="CC110" s="167"/>
      <c r="CD110" s="167"/>
      <c r="CE110" s="167"/>
      <c r="CF110" s="167"/>
      <c r="CG110" s="167"/>
      <c r="CH110" s="167"/>
      <c r="CI110" s="167"/>
      <c r="CJ110" s="167"/>
      <c r="CK110" s="167"/>
      <c r="CL110" s="167"/>
      <c r="CM110" s="167"/>
      <c r="CN110" s="167"/>
      <c r="CO110" s="167"/>
      <c r="CP110" s="167"/>
      <c r="CQ110" s="167"/>
      <c r="CR110" s="167"/>
      <c r="CS110" s="167"/>
      <c r="CT110" s="167"/>
      <c r="CU110" s="167"/>
      <c r="CV110" s="167"/>
      <c r="CW110" s="167"/>
      <c r="CX110" s="167"/>
      <c r="CY110" s="167"/>
      <c r="CZ110" s="167"/>
      <c r="DA110" s="167"/>
      <c r="DB110" s="167"/>
      <c r="DC110" s="167"/>
      <c r="DD110" s="167"/>
      <c r="DE110" s="167"/>
      <c r="DF110" s="167"/>
      <c r="DG110" s="167"/>
      <c r="DH110" s="167"/>
      <c r="DI110" s="167"/>
      <c r="DJ110" s="167"/>
      <c r="DK110" s="167"/>
      <c r="DL110" s="167"/>
      <c r="DM110" s="167"/>
      <c r="DN110" s="167"/>
      <c r="DO110" s="167"/>
      <c r="DP110" s="167"/>
      <c r="DQ110" s="167"/>
      <c r="DR110" s="167"/>
      <c r="DS110" s="167"/>
      <c r="DT110" s="167"/>
      <c r="DU110" s="167"/>
      <c r="DV110" s="167"/>
      <c r="DW110" s="167"/>
      <c r="DX110" s="167"/>
      <c r="DY110" s="167"/>
      <c r="DZ110" s="167"/>
      <c r="EA110" s="167"/>
      <c r="EB110" s="167"/>
      <c r="EC110" s="167"/>
      <c r="ED110" s="167"/>
      <c r="EE110" s="167"/>
      <c r="EF110" s="167"/>
      <c r="EG110" s="167"/>
      <c r="EH110" s="167"/>
      <c r="EI110" s="167"/>
      <c r="EJ110" s="167"/>
    </row>
    <row r="111" spans="26:140" s="122" customFormat="1">
      <c r="Z111" s="167"/>
      <c r="AA111" s="167"/>
      <c r="AB111" s="167"/>
      <c r="AC111" s="167"/>
      <c r="AD111" s="167"/>
      <c r="AE111" s="167"/>
      <c r="AF111" s="167"/>
      <c r="AG111" s="167"/>
      <c r="AH111" s="167"/>
      <c r="AI111" s="167"/>
      <c r="AJ111" s="167"/>
      <c r="AK111" s="167"/>
      <c r="AL111" s="167"/>
      <c r="AM111" s="167"/>
      <c r="AN111" s="167"/>
      <c r="AO111" s="167"/>
      <c r="AP111" s="167"/>
      <c r="AQ111" s="167"/>
      <c r="AR111" s="167"/>
      <c r="AS111" s="167"/>
      <c r="AT111" s="167"/>
      <c r="AU111" s="167"/>
      <c r="AV111" s="167"/>
      <c r="AW111" s="167"/>
      <c r="AX111" s="167"/>
      <c r="AY111" s="167"/>
      <c r="AZ111" s="167"/>
      <c r="BA111" s="167"/>
      <c r="BB111" s="167"/>
      <c r="BC111" s="167"/>
      <c r="BD111" s="167"/>
      <c r="BE111" s="167"/>
      <c r="BF111" s="167"/>
      <c r="BG111" s="167"/>
      <c r="BH111" s="167"/>
      <c r="BI111" s="167"/>
      <c r="BJ111" s="167"/>
      <c r="BK111" s="167"/>
      <c r="BL111" s="167"/>
      <c r="BM111" s="167"/>
      <c r="BN111" s="167"/>
      <c r="BO111" s="167"/>
      <c r="BP111" s="167"/>
      <c r="BQ111" s="167"/>
      <c r="BR111" s="167"/>
      <c r="BS111" s="167"/>
      <c r="BT111" s="167"/>
      <c r="BU111" s="167"/>
      <c r="BV111" s="167"/>
      <c r="BW111" s="167"/>
      <c r="BX111" s="167"/>
      <c r="BY111" s="167"/>
      <c r="BZ111" s="167"/>
      <c r="CA111" s="167"/>
      <c r="CB111" s="167"/>
      <c r="CC111" s="167"/>
      <c r="CD111" s="167"/>
      <c r="CE111" s="167"/>
      <c r="CF111" s="167"/>
      <c r="CG111" s="167"/>
      <c r="CH111" s="167"/>
      <c r="CI111" s="167"/>
      <c r="CJ111" s="167"/>
      <c r="CK111" s="167"/>
      <c r="CL111" s="167"/>
      <c r="CM111" s="167"/>
      <c r="CN111" s="167"/>
      <c r="CO111" s="167"/>
      <c r="CP111" s="167"/>
      <c r="CQ111" s="167"/>
      <c r="CR111" s="167"/>
      <c r="CS111" s="167"/>
      <c r="CT111" s="167"/>
      <c r="CU111" s="167"/>
      <c r="CV111" s="167"/>
      <c r="CW111" s="167"/>
      <c r="CX111" s="167"/>
      <c r="CY111" s="167"/>
      <c r="CZ111" s="167"/>
      <c r="DA111" s="167"/>
      <c r="DB111" s="167"/>
      <c r="DC111" s="167"/>
      <c r="DD111" s="167"/>
      <c r="DE111" s="167"/>
      <c r="DF111" s="167"/>
      <c r="DG111" s="167"/>
      <c r="DH111" s="167"/>
      <c r="DI111" s="167"/>
      <c r="DJ111" s="167"/>
      <c r="DK111" s="167"/>
      <c r="DL111" s="167"/>
      <c r="DM111" s="167"/>
      <c r="DN111" s="167"/>
      <c r="DO111" s="167"/>
      <c r="DP111" s="167"/>
      <c r="DQ111" s="167"/>
      <c r="DR111" s="167"/>
      <c r="DS111" s="167"/>
      <c r="DT111" s="167"/>
      <c r="DU111" s="167"/>
      <c r="DV111" s="167"/>
      <c r="DW111" s="167"/>
      <c r="DX111" s="167"/>
      <c r="DY111" s="167"/>
      <c r="DZ111" s="167"/>
      <c r="EA111" s="167"/>
      <c r="EB111" s="167"/>
      <c r="EC111" s="167"/>
      <c r="ED111" s="167"/>
      <c r="EE111" s="167"/>
      <c r="EF111" s="167"/>
      <c r="EG111" s="167"/>
      <c r="EH111" s="167"/>
      <c r="EI111" s="167"/>
      <c r="EJ111" s="167"/>
    </row>
    <row r="112" spans="26:140" s="122" customFormat="1">
      <c r="Z112" s="167"/>
      <c r="AA112" s="167"/>
      <c r="AB112" s="167"/>
      <c r="AC112" s="167"/>
      <c r="AD112" s="167"/>
      <c r="AE112" s="167"/>
      <c r="AF112" s="167"/>
      <c r="AG112" s="167"/>
      <c r="AH112" s="167"/>
      <c r="AI112" s="167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7"/>
      <c r="AV112" s="167"/>
      <c r="AW112" s="167"/>
      <c r="AX112" s="167"/>
      <c r="AY112" s="167"/>
      <c r="AZ112" s="167"/>
      <c r="BA112" s="167"/>
      <c r="BB112" s="167"/>
      <c r="BC112" s="167"/>
      <c r="BD112" s="167"/>
      <c r="BE112" s="167"/>
      <c r="BF112" s="167"/>
      <c r="BG112" s="167"/>
      <c r="BH112" s="167"/>
      <c r="BI112" s="167"/>
      <c r="BJ112" s="167"/>
      <c r="BK112" s="167"/>
      <c r="BL112" s="167"/>
      <c r="BM112" s="167"/>
      <c r="BN112" s="167"/>
      <c r="BO112" s="167"/>
      <c r="BP112" s="167"/>
      <c r="BQ112" s="167"/>
      <c r="BR112" s="167"/>
      <c r="BS112" s="167"/>
      <c r="BT112" s="167"/>
      <c r="BU112" s="167"/>
      <c r="BV112" s="167"/>
      <c r="BW112" s="167"/>
      <c r="BX112" s="167"/>
      <c r="BY112" s="167"/>
      <c r="BZ112" s="167"/>
      <c r="CA112" s="167"/>
      <c r="CB112" s="167"/>
      <c r="CC112" s="167"/>
      <c r="CD112" s="167"/>
      <c r="CE112" s="167"/>
      <c r="CF112" s="167"/>
      <c r="CG112" s="167"/>
      <c r="CH112" s="167"/>
      <c r="CI112" s="167"/>
      <c r="CJ112" s="167"/>
      <c r="CK112" s="167"/>
      <c r="CL112" s="167"/>
      <c r="CM112" s="167"/>
      <c r="CN112" s="167"/>
      <c r="CO112" s="167"/>
      <c r="CP112" s="167"/>
      <c r="CQ112" s="167"/>
      <c r="CR112" s="167"/>
      <c r="CS112" s="167"/>
      <c r="CT112" s="167"/>
      <c r="CU112" s="167"/>
      <c r="CV112" s="167"/>
      <c r="CW112" s="167"/>
      <c r="CX112" s="167"/>
      <c r="CY112" s="167"/>
      <c r="CZ112" s="167"/>
      <c r="DA112" s="167"/>
      <c r="DB112" s="167"/>
      <c r="DC112" s="167"/>
      <c r="DD112" s="167"/>
      <c r="DE112" s="167"/>
      <c r="DF112" s="167"/>
      <c r="DG112" s="167"/>
      <c r="DH112" s="167"/>
      <c r="DI112" s="167"/>
      <c r="DJ112" s="167"/>
      <c r="DK112" s="167"/>
      <c r="DL112" s="167"/>
      <c r="DM112" s="167"/>
      <c r="DN112" s="167"/>
      <c r="DO112" s="167"/>
      <c r="DP112" s="167"/>
      <c r="DQ112" s="167"/>
      <c r="DR112" s="167"/>
      <c r="DS112" s="167"/>
      <c r="DT112" s="167"/>
      <c r="DU112" s="167"/>
      <c r="DV112" s="167"/>
      <c r="DW112" s="167"/>
      <c r="DX112" s="167"/>
      <c r="DY112" s="167"/>
      <c r="DZ112" s="167"/>
      <c r="EA112" s="167"/>
      <c r="EB112" s="167"/>
      <c r="EC112" s="167"/>
      <c r="ED112" s="167"/>
      <c r="EE112" s="167"/>
      <c r="EF112" s="167"/>
      <c r="EG112" s="167"/>
      <c r="EH112" s="167"/>
      <c r="EI112" s="167"/>
      <c r="EJ112" s="167"/>
    </row>
    <row r="113" spans="26:140" s="122" customFormat="1"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7"/>
      <c r="BP113" s="167"/>
      <c r="BQ113" s="167"/>
      <c r="BR113" s="167"/>
      <c r="BS113" s="167"/>
      <c r="BT113" s="167"/>
      <c r="BU113" s="167"/>
      <c r="BV113" s="167"/>
      <c r="BW113" s="167"/>
      <c r="BX113" s="167"/>
      <c r="BY113" s="167"/>
      <c r="BZ113" s="167"/>
      <c r="CA113" s="167"/>
      <c r="CB113" s="167"/>
      <c r="CC113" s="167"/>
      <c r="CD113" s="167"/>
      <c r="CE113" s="167"/>
      <c r="CF113" s="167"/>
      <c r="CG113" s="167"/>
      <c r="CH113" s="167"/>
      <c r="CI113" s="167"/>
      <c r="CJ113" s="167"/>
      <c r="CK113" s="167"/>
      <c r="CL113" s="167"/>
      <c r="CM113" s="167"/>
      <c r="CN113" s="167"/>
      <c r="CO113" s="167"/>
      <c r="CP113" s="167"/>
      <c r="CQ113" s="167"/>
      <c r="CR113" s="167"/>
      <c r="CS113" s="167"/>
      <c r="CT113" s="167"/>
      <c r="CU113" s="167"/>
      <c r="CV113" s="167"/>
      <c r="CW113" s="167"/>
      <c r="CX113" s="167"/>
      <c r="CY113" s="167"/>
      <c r="CZ113" s="167"/>
      <c r="DA113" s="167"/>
      <c r="DB113" s="167"/>
      <c r="DC113" s="167"/>
      <c r="DD113" s="167"/>
      <c r="DE113" s="167"/>
      <c r="DF113" s="167"/>
      <c r="DG113" s="167"/>
      <c r="DH113" s="167"/>
      <c r="DI113" s="167"/>
      <c r="DJ113" s="167"/>
      <c r="DK113" s="167"/>
      <c r="DL113" s="167"/>
      <c r="DM113" s="167"/>
      <c r="DN113" s="167"/>
      <c r="DO113" s="167"/>
      <c r="DP113" s="167"/>
      <c r="DQ113" s="167"/>
      <c r="DR113" s="167"/>
      <c r="DS113" s="167"/>
      <c r="DT113" s="167"/>
      <c r="DU113" s="167"/>
      <c r="DV113" s="167"/>
      <c r="DW113" s="167"/>
      <c r="DX113" s="167"/>
      <c r="DY113" s="167"/>
      <c r="DZ113" s="167"/>
      <c r="EA113" s="167"/>
      <c r="EB113" s="167"/>
      <c r="EC113" s="167"/>
      <c r="ED113" s="167"/>
      <c r="EE113" s="167"/>
      <c r="EF113" s="167"/>
      <c r="EG113" s="167"/>
      <c r="EH113" s="167"/>
      <c r="EI113" s="167"/>
      <c r="EJ113" s="167"/>
    </row>
    <row r="114" spans="26:140" s="122" customFormat="1"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7"/>
      <c r="BP114" s="167"/>
      <c r="BQ114" s="167"/>
      <c r="BR114" s="167"/>
      <c r="BS114" s="167"/>
      <c r="BT114" s="167"/>
      <c r="BU114" s="167"/>
      <c r="BV114" s="167"/>
      <c r="BW114" s="167"/>
      <c r="BX114" s="167"/>
      <c r="BY114" s="167"/>
      <c r="BZ114" s="167"/>
      <c r="CA114" s="167"/>
      <c r="CB114" s="167"/>
      <c r="CC114" s="167"/>
      <c r="CD114" s="167"/>
      <c r="CE114" s="167"/>
      <c r="CF114" s="167"/>
      <c r="CG114" s="167"/>
      <c r="CH114" s="167"/>
      <c r="CI114" s="167"/>
      <c r="CJ114" s="167"/>
      <c r="CK114" s="167"/>
      <c r="CL114" s="167"/>
      <c r="CM114" s="167"/>
      <c r="CN114" s="167"/>
      <c r="CO114" s="167"/>
      <c r="CP114" s="167"/>
      <c r="CQ114" s="167"/>
      <c r="CR114" s="167"/>
      <c r="CS114" s="167"/>
      <c r="CT114" s="167"/>
      <c r="CU114" s="167"/>
      <c r="CV114" s="167"/>
      <c r="CW114" s="167"/>
      <c r="CX114" s="167"/>
      <c r="CY114" s="167"/>
      <c r="CZ114" s="167"/>
      <c r="DA114" s="167"/>
      <c r="DB114" s="167"/>
      <c r="DC114" s="167"/>
      <c r="DD114" s="167"/>
      <c r="DE114" s="167"/>
      <c r="DF114" s="167"/>
      <c r="DG114" s="167"/>
      <c r="DH114" s="167"/>
      <c r="DI114" s="167"/>
      <c r="DJ114" s="167"/>
      <c r="DK114" s="167"/>
      <c r="DL114" s="167"/>
      <c r="DM114" s="167"/>
      <c r="DN114" s="167"/>
      <c r="DO114" s="167"/>
      <c r="DP114" s="167"/>
      <c r="DQ114" s="167"/>
      <c r="DR114" s="167"/>
      <c r="DS114" s="167"/>
      <c r="DT114" s="167"/>
      <c r="DU114" s="167"/>
      <c r="DV114" s="167"/>
      <c r="DW114" s="167"/>
      <c r="DX114" s="167"/>
      <c r="DY114" s="167"/>
      <c r="DZ114" s="167"/>
      <c r="EA114" s="167"/>
      <c r="EB114" s="167"/>
      <c r="EC114" s="167"/>
      <c r="ED114" s="167"/>
      <c r="EE114" s="167"/>
      <c r="EF114" s="167"/>
      <c r="EG114" s="167"/>
      <c r="EH114" s="167"/>
      <c r="EI114" s="167"/>
      <c r="EJ114" s="167"/>
    </row>
    <row r="115" spans="26:140" s="122" customFormat="1"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7"/>
      <c r="BP115" s="167"/>
      <c r="BQ115" s="167"/>
      <c r="BR115" s="167"/>
      <c r="BS115" s="167"/>
      <c r="BT115" s="167"/>
      <c r="BU115" s="167"/>
      <c r="BV115" s="167"/>
      <c r="BW115" s="167"/>
      <c r="BX115" s="167"/>
      <c r="BY115" s="167"/>
      <c r="BZ115" s="167"/>
      <c r="CA115" s="167"/>
      <c r="CB115" s="167"/>
      <c r="CC115" s="167"/>
      <c r="CD115" s="167"/>
      <c r="CE115" s="167"/>
      <c r="CF115" s="167"/>
      <c r="CG115" s="167"/>
      <c r="CH115" s="167"/>
      <c r="CI115" s="167"/>
      <c r="CJ115" s="167"/>
      <c r="CK115" s="167"/>
      <c r="CL115" s="167"/>
      <c r="CM115" s="167"/>
      <c r="CN115" s="167"/>
      <c r="CO115" s="167"/>
      <c r="CP115" s="167"/>
      <c r="CQ115" s="167"/>
      <c r="CR115" s="167"/>
      <c r="CS115" s="167"/>
      <c r="CT115" s="167"/>
      <c r="CU115" s="167"/>
      <c r="CV115" s="167"/>
      <c r="CW115" s="167"/>
      <c r="CX115" s="167"/>
      <c r="CY115" s="167"/>
      <c r="CZ115" s="167"/>
      <c r="DA115" s="167"/>
      <c r="DB115" s="167"/>
      <c r="DC115" s="167"/>
      <c r="DD115" s="167"/>
      <c r="DE115" s="167"/>
      <c r="DF115" s="167"/>
      <c r="DG115" s="167"/>
      <c r="DH115" s="167"/>
      <c r="DI115" s="167"/>
      <c r="DJ115" s="167"/>
      <c r="DK115" s="167"/>
      <c r="DL115" s="167"/>
      <c r="DM115" s="167"/>
      <c r="DN115" s="167"/>
      <c r="DO115" s="167"/>
      <c r="DP115" s="167"/>
      <c r="DQ115" s="167"/>
      <c r="DR115" s="167"/>
      <c r="DS115" s="167"/>
      <c r="DT115" s="167"/>
      <c r="DU115" s="167"/>
      <c r="DV115" s="167"/>
      <c r="DW115" s="167"/>
      <c r="DX115" s="167"/>
      <c r="DY115" s="167"/>
      <c r="DZ115" s="167"/>
      <c r="EA115" s="167"/>
      <c r="EB115" s="167"/>
      <c r="EC115" s="167"/>
      <c r="ED115" s="167"/>
      <c r="EE115" s="167"/>
      <c r="EF115" s="167"/>
      <c r="EG115" s="167"/>
      <c r="EH115" s="167"/>
      <c r="EI115" s="167"/>
      <c r="EJ115" s="167"/>
    </row>
    <row r="116" spans="26:140" s="122" customFormat="1"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7"/>
      <c r="BR116" s="167"/>
      <c r="BS116" s="167"/>
      <c r="BT116" s="167"/>
      <c r="BU116" s="167"/>
      <c r="BV116" s="167"/>
      <c r="BW116" s="167"/>
      <c r="BX116" s="167"/>
      <c r="BY116" s="167"/>
      <c r="BZ116" s="167"/>
      <c r="CA116" s="167"/>
      <c r="CB116" s="167"/>
      <c r="CC116" s="167"/>
      <c r="CD116" s="167"/>
      <c r="CE116" s="167"/>
      <c r="CF116" s="167"/>
      <c r="CG116" s="167"/>
      <c r="CH116" s="167"/>
      <c r="CI116" s="167"/>
      <c r="CJ116" s="167"/>
      <c r="CK116" s="167"/>
      <c r="CL116" s="167"/>
      <c r="CM116" s="167"/>
      <c r="CN116" s="167"/>
      <c r="CO116" s="167"/>
      <c r="CP116" s="167"/>
      <c r="CQ116" s="167"/>
      <c r="CR116" s="167"/>
      <c r="CS116" s="167"/>
      <c r="CT116" s="167"/>
      <c r="CU116" s="167"/>
      <c r="CV116" s="167"/>
      <c r="CW116" s="167"/>
      <c r="CX116" s="167"/>
      <c r="CY116" s="167"/>
      <c r="CZ116" s="167"/>
      <c r="DA116" s="167"/>
      <c r="DB116" s="167"/>
      <c r="DC116" s="167"/>
      <c r="DD116" s="167"/>
      <c r="DE116" s="167"/>
      <c r="DF116" s="167"/>
      <c r="DG116" s="167"/>
      <c r="DH116" s="167"/>
      <c r="DI116" s="167"/>
      <c r="DJ116" s="167"/>
      <c r="DK116" s="167"/>
      <c r="DL116" s="167"/>
      <c r="DM116" s="167"/>
      <c r="DN116" s="167"/>
      <c r="DO116" s="167"/>
      <c r="DP116" s="167"/>
      <c r="DQ116" s="167"/>
      <c r="DR116" s="167"/>
      <c r="DS116" s="167"/>
      <c r="DT116" s="167"/>
      <c r="DU116" s="167"/>
      <c r="DV116" s="167"/>
      <c r="DW116" s="167"/>
      <c r="DX116" s="167"/>
      <c r="DY116" s="167"/>
      <c r="DZ116" s="167"/>
      <c r="EA116" s="167"/>
      <c r="EB116" s="167"/>
      <c r="EC116" s="167"/>
      <c r="ED116" s="167"/>
      <c r="EE116" s="167"/>
      <c r="EF116" s="167"/>
      <c r="EG116" s="167"/>
      <c r="EH116" s="167"/>
      <c r="EI116" s="167"/>
      <c r="EJ116" s="167"/>
    </row>
    <row r="117" spans="26:140" s="122" customFormat="1">
      <c r="Z117" s="167"/>
      <c r="AA117" s="167"/>
      <c r="AB117" s="167"/>
      <c r="AC117" s="167"/>
      <c r="AD117" s="167"/>
      <c r="AE117" s="167"/>
      <c r="AF117" s="167"/>
      <c r="AG117" s="167"/>
      <c r="AH117" s="167"/>
      <c r="AI117" s="167"/>
      <c r="AJ117" s="167"/>
      <c r="AK117" s="167"/>
      <c r="AL117" s="167"/>
      <c r="AM117" s="167"/>
      <c r="AN117" s="167"/>
      <c r="AO117" s="167"/>
      <c r="AP117" s="167"/>
      <c r="AQ117" s="167"/>
      <c r="AR117" s="167"/>
      <c r="AS117" s="167"/>
      <c r="AT117" s="167"/>
      <c r="AU117" s="167"/>
      <c r="AV117" s="167"/>
      <c r="AW117" s="167"/>
      <c r="AX117" s="167"/>
      <c r="AY117" s="167"/>
      <c r="AZ117" s="167"/>
      <c r="BA117" s="167"/>
      <c r="BB117" s="167"/>
      <c r="BC117" s="167"/>
      <c r="BD117" s="167"/>
      <c r="BE117" s="167"/>
      <c r="BF117" s="167"/>
      <c r="BG117" s="167"/>
      <c r="BH117" s="167"/>
      <c r="BI117" s="167"/>
      <c r="BJ117" s="167"/>
      <c r="BK117" s="167"/>
      <c r="BL117" s="167"/>
      <c r="BM117" s="167"/>
      <c r="BN117" s="167"/>
      <c r="BO117" s="167"/>
      <c r="BP117" s="167"/>
      <c r="BQ117" s="167"/>
      <c r="BR117" s="167"/>
      <c r="BS117" s="167"/>
      <c r="BT117" s="167"/>
      <c r="BU117" s="167"/>
      <c r="BV117" s="167"/>
      <c r="BW117" s="167"/>
      <c r="BX117" s="167"/>
      <c r="BY117" s="167"/>
      <c r="BZ117" s="167"/>
      <c r="CA117" s="167"/>
      <c r="CB117" s="167"/>
      <c r="CC117" s="167"/>
      <c r="CD117" s="167"/>
      <c r="CE117" s="167"/>
      <c r="CF117" s="167"/>
      <c r="CG117" s="167"/>
      <c r="CH117" s="167"/>
      <c r="CI117" s="167"/>
      <c r="CJ117" s="167"/>
      <c r="CK117" s="167"/>
      <c r="CL117" s="167"/>
      <c r="CM117" s="167"/>
      <c r="CN117" s="167"/>
      <c r="CO117" s="167"/>
      <c r="CP117" s="167"/>
      <c r="CQ117" s="167"/>
      <c r="CR117" s="167"/>
      <c r="CS117" s="167"/>
      <c r="CT117" s="167"/>
      <c r="CU117" s="167"/>
      <c r="CV117" s="167"/>
      <c r="CW117" s="167"/>
      <c r="CX117" s="167"/>
      <c r="CY117" s="167"/>
      <c r="CZ117" s="167"/>
      <c r="DA117" s="167"/>
      <c r="DB117" s="167"/>
      <c r="DC117" s="167"/>
      <c r="DD117" s="167"/>
      <c r="DE117" s="167"/>
      <c r="DF117" s="167"/>
      <c r="DG117" s="167"/>
      <c r="DH117" s="167"/>
      <c r="DI117" s="167"/>
      <c r="DJ117" s="167"/>
      <c r="DK117" s="167"/>
      <c r="DL117" s="167"/>
      <c r="DM117" s="167"/>
      <c r="DN117" s="167"/>
      <c r="DO117" s="167"/>
      <c r="DP117" s="167"/>
      <c r="DQ117" s="167"/>
      <c r="DR117" s="167"/>
      <c r="DS117" s="167"/>
      <c r="DT117" s="167"/>
      <c r="DU117" s="167"/>
      <c r="DV117" s="167"/>
      <c r="DW117" s="167"/>
      <c r="DX117" s="167"/>
      <c r="DY117" s="167"/>
      <c r="DZ117" s="167"/>
      <c r="EA117" s="167"/>
      <c r="EB117" s="167"/>
      <c r="EC117" s="167"/>
      <c r="ED117" s="167"/>
      <c r="EE117" s="167"/>
      <c r="EF117" s="167"/>
      <c r="EG117" s="167"/>
      <c r="EH117" s="167"/>
      <c r="EI117" s="167"/>
      <c r="EJ117" s="167"/>
    </row>
    <row r="118" spans="26:140" s="122" customFormat="1"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7"/>
      <c r="BN118" s="167"/>
      <c r="BO118" s="167"/>
      <c r="BP118" s="167"/>
      <c r="BQ118" s="167"/>
      <c r="BR118" s="167"/>
      <c r="BS118" s="167"/>
      <c r="BT118" s="167"/>
      <c r="BU118" s="167"/>
      <c r="BV118" s="167"/>
      <c r="BW118" s="167"/>
      <c r="BX118" s="167"/>
      <c r="BY118" s="167"/>
      <c r="BZ118" s="167"/>
      <c r="CA118" s="167"/>
      <c r="CB118" s="167"/>
      <c r="CC118" s="167"/>
      <c r="CD118" s="167"/>
      <c r="CE118" s="167"/>
      <c r="CF118" s="167"/>
      <c r="CG118" s="167"/>
      <c r="CH118" s="167"/>
      <c r="CI118" s="167"/>
      <c r="CJ118" s="167"/>
      <c r="CK118" s="167"/>
      <c r="CL118" s="167"/>
      <c r="CM118" s="167"/>
      <c r="CN118" s="167"/>
      <c r="CO118" s="167"/>
      <c r="CP118" s="167"/>
      <c r="CQ118" s="167"/>
      <c r="CR118" s="167"/>
      <c r="CS118" s="167"/>
      <c r="CT118" s="167"/>
      <c r="CU118" s="167"/>
      <c r="CV118" s="167"/>
      <c r="CW118" s="167"/>
      <c r="CX118" s="167"/>
      <c r="CY118" s="167"/>
      <c r="CZ118" s="167"/>
      <c r="DA118" s="167"/>
      <c r="DB118" s="167"/>
      <c r="DC118" s="167"/>
      <c r="DD118" s="167"/>
      <c r="DE118" s="167"/>
      <c r="DF118" s="167"/>
      <c r="DG118" s="167"/>
      <c r="DH118" s="167"/>
      <c r="DI118" s="167"/>
      <c r="DJ118" s="167"/>
      <c r="DK118" s="167"/>
      <c r="DL118" s="167"/>
      <c r="DM118" s="167"/>
      <c r="DN118" s="167"/>
      <c r="DO118" s="167"/>
      <c r="DP118" s="167"/>
      <c r="DQ118" s="167"/>
      <c r="DR118" s="167"/>
      <c r="DS118" s="167"/>
      <c r="DT118" s="167"/>
      <c r="DU118" s="167"/>
      <c r="DV118" s="167"/>
      <c r="DW118" s="167"/>
      <c r="DX118" s="167"/>
      <c r="DY118" s="167"/>
      <c r="DZ118" s="167"/>
      <c r="EA118" s="167"/>
      <c r="EB118" s="167"/>
      <c r="EC118" s="167"/>
      <c r="ED118" s="167"/>
      <c r="EE118" s="167"/>
      <c r="EF118" s="167"/>
      <c r="EG118" s="167"/>
      <c r="EH118" s="167"/>
      <c r="EI118" s="167"/>
      <c r="EJ118" s="167"/>
    </row>
    <row r="119" spans="26:140" s="122" customFormat="1"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7"/>
      <c r="AU119" s="167"/>
      <c r="AV119" s="167"/>
      <c r="AW119" s="167"/>
      <c r="AX119" s="167"/>
      <c r="AY119" s="167"/>
      <c r="AZ119" s="167"/>
      <c r="BA119" s="167"/>
      <c r="BB119" s="167"/>
      <c r="BC119" s="167"/>
      <c r="BD119" s="167"/>
      <c r="BE119" s="167"/>
      <c r="BF119" s="167"/>
      <c r="BG119" s="167"/>
      <c r="BH119" s="167"/>
      <c r="BI119" s="167"/>
      <c r="BJ119" s="167"/>
      <c r="BK119" s="167"/>
      <c r="BL119" s="167"/>
      <c r="BM119" s="167"/>
      <c r="BN119" s="167"/>
      <c r="BO119" s="167"/>
      <c r="BP119" s="167"/>
      <c r="BQ119" s="167"/>
      <c r="BR119" s="167"/>
      <c r="BS119" s="167"/>
      <c r="BT119" s="167"/>
      <c r="BU119" s="167"/>
      <c r="BV119" s="167"/>
      <c r="BW119" s="167"/>
      <c r="BX119" s="167"/>
      <c r="BY119" s="167"/>
      <c r="BZ119" s="167"/>
      <c r="CA119" s="167"/>
      <c r="CB119" s="167"/>
      <c r="CC119" s="167"/>
      <c r="CD119" s="167"/>
      <c r="CE119" s="167"/>
      <c r="CF119" s="167"/>
      <c r="CG119" s="167"/>
      <c r="CH119" s="167"/>
      <c r="CI119" s="167"/>
      <c r="CJ119" s="167"/>
      <c r="CK119" s="167"/>
      <c r="CL119" s="167"/>
      <c r="CM119" s="167"/>
      <c r="CN119" s="167"/>
      <c r="CO119" s="167"/>
      <c r="CP119" s="167"/>
      <c r="CQ119" s="167"/>
      <c r="CR119" s="167"/>
      <c r="CS119" s="167"/>
      <c r="CT119" s="167"/>
      <c r="CU119" s="167"/>
      <c r="CV119" s="167"/>
      <c r="CW119" s="167"/>
      <c r="CX119" s="167"/>
      <c r="CY119" s="167"/>
      <c r="CZ119" s="167"/>
      <c r="DA119" s="167"/>
      <c r="DB119" s="167"/>
      <c r="DC119" s="167"/>
      <c r="DD119" s="167"/>
      <c r="DE119" s="167"/>
      <c r="DF119" s="167"/>
      <c r="DG119" s="167"/>
      <c r="DH119" s="167"/>
      <c r="DI119" s="167"/>
      <c r="DJ119" s="167"/>
      <c r="DK119" s="167"/>
      <c r="DL119" s="167"/>
      <c r="DM119" s="167"/>
      <c r="DN119" s="167"/>
      <c r="DO119" s="167"/>
      <c r="DP119" s="167"/>
      <c r="DQ119" s="167"/>
      <c r="DR119" s="167"/>
      <c r="DS119" s="167"/>
      <c r="DT119" s="167"/>
      <c r="DU119" s="167"/>
      <c r="DV119" s="167"/>
      <c r="DW119" s="167"/>
      <c r="DX119" s="167"/>
      <c r="DY119" s="167"/>
      <c r="DZ119" s="167"/>
      <c r="EA119" s="167"/>
      <c r="EB119" s="167"/>
      <c r="EC119" s="167"/>
      <c r="ED119" s="167"/>
      <c r="EE119" s="167"/>
      <c r="EF119" s="167"/>
      <c r="EG119" s="167"/>
      <c r="EH119" s="167"/>
      <c r="EI119" s="167"/>
      <c r="EJ119" s="167"/>
    </row>
    <row r="120" spans="26:140" s="122" customFormat="1"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67"/>
      <c r="AJ120" s="167"/>
      <c r="AK120" s="167"/>
      <c r="AL120" s="167"/>
      <c r="AM120" s="167"/>
      <c r="AN120" s="167"/>
      <c r="AO120" s="167"/>
      <c r="AP120" s="167"/>
      <c r="AQ120" s="167"/>
      <c r="AR120" s="167"/>
      <c r="AS120" s="167"/>
      <c r="AT120" s="167"/>
      <c r="AU120" s="167"/>
      <c r="AV120" s="167"/>
      <c r="AW120" s="167"/>
      <c r="AX120" s="167"/>
      <c r="AY120" s="167"/>
      <c r="AZ120" s="167"/>
      <c r="BA120" s="167"/>
      <c r="BB120" s="167"/>
      <c r="BC120" s="167"/>
      <c r="BD120" s="167"/>
      <c r="BE120" s="167"/>
      <c r="BF120" s="167"/>
      <c r="BG120" s="167"/>
      <c r="BH120" s="167"/>
      <c r="BI120" s="167"/>
      <c r="BJ120" s="167"/>
      <c r="BK120" s="167"/>
      <c r="BL120" s="167"/>
      <c r="BM120" s="167"/>
      <c r="BN120" s="167"/>
      <c r="BO120" s="167"/>
      <c r="BP120" s="167"/>
      <c r="BQ120" s="167"/>
      <c r="BR120" s="167"/>
      <c r="BS120" s="167"/>
      <c r="BT120" s="167"/>
      <c r="BU120" s="167"/>
      <c r="BV120" s="167"/>
      <c r="BW120" s="167"/>
      <c r="BX120" s="167"/>
      <c r="BY120" s="167"/>
      <c r="BZ120" s="167"/>
      <c r="CA120" s="167"/>
      <c r="CB120" s="167"/>
      <c r="CC120" s="167"/>
      <c r="CD120" s="167"/>
      <c r="CE120" s="167"/>
      <c r="CF120" s="167"/>
      <c r="CG120" s="167"/>
      <c r="CH120" s="167"/>
      <c r="CI120" s="167"/>
      <c r="CJ120" s="167"/>
      <c r="CK120" s="167"/>
      <c r="CL120" s="167"/>
      <c r="CM120" s="167"/>
      <c r="CN120" s="167"/>
      <c r="CO120" s="167"/>
      <c r="CP120" s="167"/>
      <c r="CQ120" s="167"/>
      <c r="CR120" s="167"/>
      <c r="CS120" s="167"/>
      <c r="CT120" s="167"/>
      <c r="CU120" s="167"/>
      <c r="CV120" s="167"/>
      <c r="CW120" s="167"/>
      <c r="CX120" s="167"/>
      <c r="CY120" s="167"/>
      <c r="CZ120" s="167"/>
      <c r="DA120" s="167"/>
      <c r="DB120" s="167"/>
      <c r="DC120" s="167"/>
      <c r="DD120" s="167"/>
      <c r="DE120" s="167"/>
      <c r="DF120" s="167"/>
      <c r="DG120" s="167"/>
      <c r="DH120" s="167"/>
      <c r="DI120" s="167"/>
      <c r="DJ120" s="167"/>
      <c r="DK120" s="167"/>
      <c r="DL120" s="167"/>
      <c r="DM120" s="167"/>
      <c r="DN120" s="167"/>
      <c r="DO120" s="167"/>
      <c r="DP120" s="167"/>
      <c r="DQ120" s="167"/>
      <c r="DR120" s="167"/>
      <c r="DS120" s="167"/>
      <c r="DT120" s="167"/>
      <c r="DU120" s="167"/>
      <c r="DV120" s="167"/>
      <c r="DW120" s="167"/>
      <c r="DX120" s="167"/>
      <c r="DY120" s="167"/>
      <c r="DZ120" s="167"/>
      <c r="EA120" s="167"/>
      <c r="EB120" s="167"/>
      <c r="EC120" s="167"/>
      <c r="ED120" s="167"/>
      <c r="EE120" s="167"/>
      <c r="EF120" s="167"/>
      <c r="EG120" s="167"/>
      <c r="EH120" s="167"/>
      <c r="EI120" s="167"/>
      <c r="EJ120" s="167"/>
    </row>
    <row r="121" spans="26:140" s="122" customFormat="1">
      <c r="Z121" s="167"/>
      <c r="AA121" s="167"/>
      <c r="AB121" s="167"/>
      <c r="AC121" s="167"/>
      <c r="AD121" s="167"/>
      <c r="AE121" s="167"/>
      <c r="AF121" s="167"/>
      <c r="AG121" s="167"/>
      <c r="AH121" s="167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7"/>
      <c r="BN121" s="167"/>
      <c r="BO121" s="167"/>
      <c r="BP121" s="167"/>
      <c r="BQ121" s="167"/>
      <c r="BR121" s="167"/>
      <c r="BS121" s="167"/>
      <c r="BT121" s="167"/>
      <c r="BU121" s="167"/>
      <c r="BV121" s="167"/>
      <c r="BW121" s="167"/>
      <c r="BX121" s="167"/>
      <c r="BY121" s="167"/>
      <c r="BZ121" s="167"/>
      <c r="CA121" s="167"/>
      <c r="CB121" s="167"/>
      <c r="CC121" s="167"/>
      <c r="CD121" s="167"/>
      <c r="CE121" s="167"/>
      <c r="CF121" s="167"/>
      <c r="CG121" s="167"/>
      <c r="CH121" s="167"/>
      <c r="CI121" s="167"/>
      <c r="CJ121" s="167"/>
      <c r="CK121" s="167"/>
      <c r="CL121" s="167"/>
      <c r="CM121" s="167"/>
      <c r="CN121" s="167"/>
      <c r="CO121" s="167"/>
      <c r="CP121" s="167"/>
      <c r="CQ121" s="167"/>
      <c r="CR121" s="167"/>
      <c r="CS121" s="167"/>
      <c r="CT121" s="167"/>
      <c r="CU121" s="167"/>
      <c r="CV121" s="167"/>
      <c r="CW121" s="167"/>
      <c r="CX121" s="167"/>
      <c r="CY121" s="167"/>
      <c r="CZ121" s="167"/>
      <c r="DA121" s="167"/>
      <c r="DB121" s="167"/>
      <c r="DC121" s="167"/>
      <c r="DD121" s="167"/>
      <c r="DE121" s="167"/>
      <c r="DF121" s="167"/>
      <c r="DG121" s="167"/>
      <c r="DH121" s="167"/>
      <c r="DI121" s="167"/>
      <c r="DJ121" s="167"/>
      <c r="DK121" s="167"/>
      <c r="DL121" s="167"/>
      <c r="DM121" s="167"/>
      <c r="DN121" s="167"/>
      <c r="DO121" s="167"/>
      <c r="DP121" s="167"/>
      <c r="DQ121" s="167"/>
      <c r="DR121" s="167"/>
      <c r="DS121" s="167"/>
      <c r="DT121" s="167"/>
      <c r="DU121" s="167"/>
      <c r="DV121" s="167"/>
      <c r="DW121" s="167"/>
      <c r="DX121" s="167"/>
      <c r="DY121" s="167"/>
      <c r="DZ121" s="167"/>
      <c r="EA121" s="167"/>
      <c r="EB121" s="167"/>
      <c r="EC121" s="167"/>
      <c r="ED121" s="167"/>
      <c r="EE121" s="167"/>
      <c r="EF121" s="167"/>
      <c r="EG121" s="167"/>
      <c r="EH121" s="167"/>
      <c r="EI121" s="167"/>
      <c r="EJ121" s="167"/>
    </row>
    <row r="122" spans="26:140" s="122" customFormat="1">
      <c r="Z122" s="167"/>
      <c r="AA122" s="167"/>
      <c r="AB122" s="167"/>
      <c r="AC122" s="167"/>
      <c r="AD122" s="167"/>
      <c r="AE122" s="167"/>
      <c r="AF122" s="167"/>
      <c r="AG122" s="167"/>
      <c r="AH122" s="167"/>
      <c r="AI122" s="167"/>
      <c r="AJ122" s="167"/>
      <c r="AK122" s="167"/>
      <c r="AL122" s="167"/>
      <c r="AM122" s="167"/>
      <c r="AN122" s="167"/>
      <c r="AO122" s="167"/>
      <c r="AP122" s="167"/>
      <c r="AQ122" s="167"/>
      <c r="AR122" s="167"/>
      <c r="AS122" s="167"/>
      <c r="AT122" s="167"/>
      <c r="AU122" s="167"/>
      <c r="AV122" s="167"/>
      <c r="AW122" s="167"/>
      <c r="AX122" s="167"/>
      <c r="AY122" s="167"/>
      <c r="AZ122" s="167"/>
      <c r="BA122" s="167"/>
      <c r="BB122" s="167"/>
      <c r="BC122" s="167"/>
      <c r="BD122" s="167"/>
      <c r="BE122" s="167"/>
      <c r="BF122" s="167"/>
      <c r="BG122" s="167"/>
      <c r="BH122" s="167"/>
      <c r="BI122" s="167"/>
      <c r="BJ122" s="167"/>
      <c r="BK122" s="167"/>
      <c r="BL122" s="167"/>
      <c r="BM122" s="167"/>
      <c r="BN122" s="167"/>
      <c r="BO122" s="167"/>
      <c r="BP122" s="167"/>
      <c r="BQ122" s="167"/>
      <c r="BR122" s="167"/>
      <c r="BS122" s="167"/>
      <c r="BT122" s="167"/>
      <c r="BU122" s="167"/>
      <c r="BV122" s="167"/>
      <c r="BW122" s="167"/>
      <c r="BX122" s="167"/>
      <c r="BY122" s="167"/>
      <c r="BZ122" s="167"/>
      <c r="CA122" s="167"/>
      <c r="CB122" s="167"/>
      <c r="CC122" s="167"/>
      <c r="CD122" s="167"/>
      <c r="CE122" s="167"/>
      <c r="CF122" s="167"/>
      <c r="CG122" s="167"/>
      <c r="CH122" s="167"/>
      <c r="CI122" s="167"/>
      <c r="CJ122" s="167"/>
      <c r="CK122" s="167"/>
      <c r="CL122" s="167"/>
      <c r="CM122" s="167"/>
      <c r="CN122" s="167"/>
      <c r="CO122" s="167"/>
      <c r="CP122" s="167"/>
      <c r="CQ122" s="167"/>
      <c r="CR122" s="167"/>
      <c r="CS122" s="167"/>
      <c r="CT122" s="167"/>
      <c r="CU122" s="167"/>
      <c r="CV122" s="167"/>
      <c r="CW122" s="167"/>
      <c r="CX122" s="167"/>
      <c r="CY122" s="167"/>
      <c r="CZ122" s="167"/>
      <c r="DA122" s="167"/>
      <c r="DB122" s="167"/>
      <c r="DC122" s="167"/>
      <c r="DD122" s="167"/>
      <c r="DE122" s="167"/>
      <c r="DF122" s="167"/>
      <c r="DG122" s="167"/>
      <c r="DH122" s="167"/>
      <c r="DI122" s="167"/>
      <c r="DJ122" s="167"/>
      <c r="DK122" s="167"/>
      <c r="DL122" s="167"/>
      <c r="DM122" s="167"/>
      <c r="DN122" s="167"/>
      <c r="DO122" s="167"/>
      <c r="DP122" s="167"/>
      <c r="DQ122" s="167"/>
      <c r="DR122" s="167"/>
      <c r="DS122" s="167"/>
      <c r="DT122" s="167"/>
      <c r="DU122" s="167"/>
      <c r="DV122" s="167"/>
      <c r="DW122" s="167"/>
      <c r="DX122" s="167"/>
      <c r="DY122" s="167"/>
      <c r="DZ122" s="167"/>
      <c r="EA122" s="167"/>
      <c r="EB122" s="167"/>
      <c r="EC122" s="167"/>
      <c r="ED122" s="167"/>
      <c r="EE122" s="167"/>
      <c r="EF122" s="167"/>
      <c r="EG122" s="167"/>
      <c r="EH122" s="167"/>
      <c r="EI122" s="167"/>
      <c r="EJ122" s="167"/>
    </row>
    <row r="123" spans="26:140" s="122" customFormat="1">
      <c r="Z123" s="167"/>
      <c r="AA123" s="167"/>
      <c r="AB123" s="167"/>
      <c r="AC123" s="167"/>
      <c r="AD123" s="167"/>
      <c r="AE123" s="167"/>
      <c r="AF123" s="167"/>
      <c r="AG123" s="167"/>
      <c r="AH123" s="167"/>
      <c r="AI123" s="167"/>
      <c r="AJ123" s="167"/>
      <c r="AK123" s="167"/>
      <c r="AL123" s="167"/>
      <c r="AM123" s="167"/>
      <c r="AN123" s="167"/>
      <c r="AO123" s="167"/>
      <c r="AP123" s="167"/>
      <c r="AQ123" s="167"/>
      <c r="AR123" s="167"/>
      <c r="AS123" s="167"/>
      <c r="AT123" s="167"/>
      <c r="AU123" s="167"/>
      <c r="AV123" s="167"/>
      <c r="AW123" s="167"/>
      <c r="AX123" s="167"/>
      <c r="AY123" s="167"/>
      <c r="AZ123" s="167"/>
      <c r="BA123" s="167"/>
      <c r="BB123" s="167"/>
      <c r="BC123" s="167"/>
      <c r="BD123" s="167"/>
      <c r="BE123" s="167"/>
      <c r="BF123" s="167"/>
      <c r="BG123" s="167"/>
      <c r="BH123" s="167"/>
      <c r="BI123" s="167"/>
      <c r="BJ123" s="167"/>
      <c r="BK123" s="167"/>
      <c r="BL123" s="167"/>
      <c r="BM123" s="167"/>
      <c r="BN123" s="167"/>
      <c r="BO123" s="167"/>
      <c r="BP123" s="167"/>
      <c r="BQ123" s="167"/>
      <c r="BR123" s="167"/>
      <c r="BS123" s="167"/>
      <c r="BT123" s="167"/>
      <c r="BU123" s="167"/>
      <c r="BV123" s="167"/>
      <c r="BW123" s="167"/>
      <c r="BX123" s="167"/>
      <c r="BY123" s="167"/>
      <c r="BZ123" s="167"/>
      <c r="CA123" s="167"/>
      <c r="CB123" s="167"/>
      <c r="CC123" s="167"/>
      <c r="CD123" s="167"/>
      <c r="CE123" s="167"/>
      <c r="CF123" s="167"/>
      <c r="CG123" s="167"/>
      <c r="CH123" s="167"/>
      <c r="CI123" s="167"/>
      <c r="CJ123" s="167"/>
      <c r="CK123" s="167"/>
      <c r="CL123" s="167"/>
      <c r="CM123" s="167"/>
      <c r="CN123" s="167"/>
      <c r="CO123" s="167"/>
      <c r="CP123" s="167"/>
      <c r="CQ123" s="167"/>
      <c r="CR123" s="167"/>
      <c r="CS123" s="167"/>
      <c r="CT123" s="167"/>
      <c r="CU123" s="167"/>
      <c r="CV123" s="167"/>
      <c r="CW123" s="167"/>
      <c r="CX123" s="167"/>
      <c r="CY123" s="167"/>
      <c r="CZ123" s="167"/>
      <c r="DA123" s="167"/>
      <c r="DB123" s="167"/>
      <c r="DC123" s="167"/>
      <c r="DD123" s="167"/>
      <c r="DE123" s="167"/>
      <c r="DF123" s="167"/>
      <c r="DG123" s="167"/>
      <c r="DH123" s="167"/>
      <c r="DI123" s="167"/>
      <c r="DJ123" s="167"/>
      <c r="DK123" s="167"/>
      <c r="DL123" s="167"/>
      <c r="DM123" s="167"/>
      <c r="DN123" s="167"/>
      <c r="DO123" s="167"/>
      <c r="DP123" s="167"/>
      <c r="DQ123" s="167"/>
      <c r="DR123" s="167"/>
      <c r="DS123" s="167"/>
      <c r="DT123" s="167"/>
      <c r="DU123" s="167"/>
      <c r="DV123" s="167"/>
      <c r="DW123" s="167"/>
      <c r="DX123" s="167"/>
      <c r="DY123" s="167"/>
      <c r="DZ123" s="167"/>
      <c r="EA123" s="167"/>
      <c r="EB123" s="167"/>
      <c r="EC123" s="167"/>
      <c r="ED123" s="167"/>
      <c r="EE123" s="167"/>
      <c r="EF123" s="167"/>
      <c r="EG123" s="167"/>
      <c r="EH123" s="167"/>
      <c r="EI123" s="167"/>
      <c r="EJ123" s="167"/>
    </row>
    <row r="124" spans="26:140" s="122" customFormat="1">
      <c r="Z124" s="167"/>
      <c r="AA124" s="167"/>
      <c r="AB124" s="167"/>
      <c r="AC124" s="167"/>
      <c r="AD124" s="167"/>
      <c r="AE124" s="167"/>
      <c r="AF124" s="167"/>
      <c r="AG124" s="167"/>
      <c r="AH124" s="167"/>
      <c r="AI124" s="167"/>
      <c r="AJ124" s="167"/>
      <c r="AK124" s="167"/>
      <c r="AL124" s="167"/>
      <c r="AM124" s="167"/>
      <c r="AN124" s="167"/>
      <c r="AO124" s="167"/>
      <c r="AP124" s="167"/>
      <c r="AQ124" s="167"/>
      <c r="AR124" s="167"/>
      <c r="AS124" s="167"/>
      <c r="AT124" s="167"/>
      <c r="AU124" s="167"/>
      <c r="AV124" s="167"/>
      <c r="AW124" s="167"/>
      <c r="AX124" s="167"/>
      <c r="AY124" s="167"/>
      <c r="AZ124" s="167"/>
      <c r="BA124" s="167"/>
      <c r="BB124" s="167"/>
      <c r="BC124" s="167"/>
      <c r="BD124" s="167"/>
      <c r="BE124" s="167"/>
      <c r="BF124" s="167"/>
      <c r="BG124" s="167"/>
      <c r="BH124" s="167"/>
      <c r="BI124" s="167"/>
      <c r="BJ124" s="167"/>
      <c r="BK124" s="167"/>
      <c r="BL124" s="167"/>
      <c r="BM124" s="167"/>
      <c r="BN124" s="167"/>
      <c r="BO124" s="167"/>
      <c r="BP124" s="167"/>
      <c r="BQ124" s="167"/>
      <c r="BR124" s="167"/>
      <c r="BS124" s="167"/>
      <c r="BT124" s="167"/>
      <c r="BU124" s="167"/>
      <c r="BV124" s="167"/>
      <c r="BW124" s="167"/>
      <c r="BX124" s="167"/>
      <c r="BY124" s="167"/>
      <c r="BZ124" s="167"/>
      <c r="CA124" s="167"/>
      <c r="CB124" s="167"/>
      <c r="CC124" s="167"/>
      <c r="CD124" s="167"/>
      <c r="CE124" s="167"/>
      <c r="CF124" s="167"/>
      <c r="CG124" s="167"/>
      <c r="CH124" s="167"/>
      <c r="CI124" s="167"/>
      <c r="CJ124" s="167"/>
      <c r="CK124" s="167"/>
      <c r="CL124" s="167"/>
      <c r="CM124" s="167"/>
      <c r="CN124" s="167"/>
      <c r="CO124" s="167"/>
      <c r="CP124" s="167"/>
      <c r="CQ124" s="167"/>
      <c r="CR124" s="167"/>
      <c r="CS124" s="167"/>
      <c r="CT124" s="167"/>
      <c r="CU124" s="167"/>
      <c r="CV124" s="167"/>
      <c r="CW124" s="167"/>
      <c r="CX124" s="167"/>
      <c r="CY124" s="167"/>
      <c r="CZ124" s="167"/>
      <c r="DA124" s="167"/>
      <c r="DB124" s="167"/>
      <c r="DC124" s="167"/>
      <c r="DD124" s="167"/>
      <c r="DE124" s="167"/>
      <c r="DF124" s="167"/>
      <c r="DG124" s="167"/>
      <c r="DH124" s="167"/>
      <c r="DI124" s="167"/>
      <c r="DJ124" s="167"/>
      <c r="DK124" s="167"/>
      <c r="DL124" s="167"/>
      <c r="DM124" s="167"/>
      <c r="DN124" s="167"/>
      <c r="DO124" s="167"/>
      <c r="DP124" s="167"/>
      <c r="DQ124" s="167"/>
      <c r="DR124" s="167"/>
      <c r="DS124" s="167"/>
      <c r="DT124" s="167"/>
      <c r="DU124" s="167"/>
      <c r="DV124" s="167"/>
      <c r="DW124" s="167"/>
      <c r="DX124" s="167"/>
      <c r="DY124" s="167"/>
      <c r="DZ124" s="167"/>
      <c r="EA124" s="167"/>
      <c r="EB124" s="167"/>
      <c r="EC124" s="167"/>
      <c r="ED124" s="167"/>
      <c r="EE124" s="167"/>
      <c r="EF124" s="167"/>
      <c r="EG124" s="167"/>
      <c r="EH124" s="167"/>
      <c r="EI124" s="167"/>
      <c r="EJ124" s="167"/>
    </row>
    <row r="125" spans="26:140" s="122" customFormat="1"/>
    <row r="126" spans="26:140" s="122" customFormat="1"/>
    <row r="127" spans="26:140" s="122" customFormat="1"/>
    <row r="128" spans="26:140" s="122" customFormat="1"/>
    <row r="129" s="122" customFormat="1"/>
    <row r="130" s="122" customFormat="1"/>
    <row r="131" s="122" customFormat="1"/>
    <row r="132" s="122" customFormat="1"/>
    <row r="133" s="122" customFormat="1"/>
    <row r="134" s="122" customFormat="1"/>
    <row r="135" s="122" customFormat="1"/>
    <row r="136" s="122" customFormat="1"/>
    <row r="137" s="122" customFormat="1"/>
    <row r="138" s="122" customFormat="1"/>
    <row r="139" s="122" customFormat="1"/>
    <row r="140" s="122" customFormat="1"/>
    <row r="141" s="122" customFormat="1"/>
    <row r="142" s="122" customFormat="1"/>
    <row r="143" s="122" customFormat="1"/>
    <row r="144" s="122" customFormat="1"/>
    <row r="145" s="122" customFormat="1"/>
    <row r="146" s="122" customFormat="1"/>
    <row r="147" s="122" customFormat="1"/>
    <row r="148" s="122" customFormat="1"/>
    <row r="149" s="122" customFormat="1"/>
    <row r="150" s="122" customFormat="1"/>
    <row r="151" s="122" customFormat="1"/>
    <row r="152" s="122" customFormat="1"/>
    <row r="153" s="122" customFormat="1"/>
    <row r="154" s="122" customFormat="1"/>
    <row r="155" s="122" customFormat="1"/>
    <row r="156" s="122" customFormat="1"/>
    <row r="157" s="122" customFormat="1"/>
    <row r="158" s="122" customFormat="1"/>
    <row r="159" s="122" customFormat="1"/>
    <row r="160" s="122" customFormat="1"/>
    <row r="161" s="122" customFormat="1"/>
    <row r="162" s="122" customFormat="1"/>
    <row r="163" s="122" customFormat="1"/>
    <row r="164" s="122" customFormat="1"/>
    <row r="165" s="122" customFormat="1"/>
    <row r="166" s="122" customFormat="1"/>
    <row r="167" s="122" customFormat="1"/>
    <row r="168" s="122" customFormat="1"/>
    <row r="169" s="122" customFormat="1"/>
    <row r="170" s="122" customFormat="1"/>
    <row r="171" s="122" customFormat="1"/>
    <row r="172" s="122" customFormat="1"/>
    <row r="173" s="122" customFormat="1"/>
    <row r="174" s="122" customFormat="1"/>
    <row r="175" s="122" customFormat="1"/>
    <row r="176" s="122" customFormat="1"/>
    <row r="177" s="122" customFormat="1"/>
    <row r="178" s="122" customFormat="1"/>
    <row r="179" s="122" customFormat="1"/>
    <row r="180" s="122" customFormat="1"/>
    <row r="181" s="122" customFormat="1"/>
    <row r="182" s="122" customFormat="1"/>
    <row r="183" s="122" customFormat="1"/>
    <row r="184" s="122" customFormat="1"/>
    <row r="185" s="122" customFormat="1"/>
    <row r="186" s="122" customFormat="1"/>
    <row r="187" s="122" customFormat="1"/>
    <row r="188" s="122" customFormat="1"/>
    <row r="189" s="122" customFormat="1"/>
    <row r="190" s="122" customFormat="1"/>
    <row r="191" s="122" customFormat="1"/>
    <row r="192" s="122" customFormat="1"/>
    <row r="193" s="122" customFormat="1"/>
    <row r="194" s="122" customFormat="1"/>
    <row r="195" s="122" customFormat="1"/>
    <row r="196" s="122" customFormat="1"/>
    <row r="197" s="122" customFormat="1"/>
    <row r="198" s="122" customFormat="1"/>
    <row r="199" s="122" customFormat="1"/>
    <row r="200" s="122" customFormat="1"/>
    <row r="201" s="122" customFormat="1"/>
    <row r="202" s="122" customFormat="1"/>
    <row r="203" s="122" customFormat="1"/>
    <row r="204" s="122" customFormat="1"/>
    <row r="205" s="122" customFormat="1"/>
    <row r="206" s="122" customFormat="1"/>
    <row r="207" s="122" customFormat="1"/>
    <row r="208" s="122" customFormat="1"/>
    <row r="209" s="122" customFormat="1"/>
    <row r="210" s="122" customFormat="1"/>
    <row r="211" s="122" customFormat="1"/>
    <row r="212" s="122" customFormat="1"/>
    <row r="213" s="122" customFormat="1"/>
    <row r="214" s="122" customFormat="1"/>
    <row r="215" s="122" customFormat="1"/>
    <row r="216" s="122" customFormat="1"/>
    <row r="217" s="122" customFormat="1"/>
    <row r="218" s="122" customFormat="1"/>
    <row r="219" s="122" customFormat="1"/>
    <row r="220" s="122" customFormat="1"/>
    <row r="221" s="122" customFormat="1"/>
    <row r="222" s="122" customFormat="1"/>
    <row r="223" s="122" customFormat="1"/>
    <row r="224" s="122" customFormat="1"/>
    <row r="225" s="122" customFormat="1"/>
    <row r="226" s="122" customFormat="1"/>
    <row r="227" s="122" customFormat="1"/>
    <row r="228" s="122" customFormat="1"/>
    <row r="229" s="122" customFormat="1"/>
    <row r="230" s="122" customFormat="1"/>
    <row r="231" s="122" customFormat="1"/>
    <row r="232" s="122" customFormat="1"/>
    <row r="233" s="122" customFormat="1"/>
    <row r="234" s="122" customFormat="1"/>
    <row r="235" s="122" customFormat="1"/>
    <row r="236" s="122" customFormat="1"/>
    <row r="237" s="122" customFormat="1"/>
    <row r="238" s="122" customFormat="1"/>
    <row r="239" s="122" customFormat="1"/>
    <row r="240" s="122" customFormat="1"/>
    <row r="241" s="122" customFormat="1"/>
    <row r="242" s="122" customFormat="1"/>
    <row r="243" s="122" customFormat="1"/>
    <row r="244" s="122" customFormat="1"/>
    <row r="245" s="122" customFormat="1"/>
    <row r="246" s="122" customFormat="1"/>
    <row r="247" s="122" customFormat="1"/>
    <row r="248" s="122" customFormat="1"/>
    <row r="249" s="122" customFormat="1"/>
    <row r="250" s="122" customFormat="1"/>
    <row r="251" s="122" customFormat="1"/>
    <row r="252" s="122" customFormat="1"/>
    <row r="253" s="122" customFormat="1"/>
    <row r="254" s="122" customFormat="1"/>
    <row r="255" s="122" customFormat="1"/>
    <row r="256" s="122" customFormat="1"/>
    <row r="257" s="122" customFormat="1"/>
    <row r="258" s="122" customFormat="1"/>
    <row r="259" s="122" customFormat="1"/>
    <row r="260" s="122" customFormat="1"/>
    <row r="261" s="122" customFormat="1"/>
    <row r="262" s="122" customFormat="1"/>
    <row r="263" s="122" customFormat="1"/>
    <row r="264" s="122" customFormat="1"/>
    <row r="265" s="122" customFormat="1"/>
    <row r="266" s="122" customFormat="1"/>
    <row r="267" s="122" customFormat="1"/>
    <row r="268" s="122" customFormat="1"/>
    <row r="269" s="122" customFormat="1"/>
    <row r="270" s="122" customFormat="1"/>
    <row r="271" s="122" customFormat="1"/>
    <row r="272" s="122" customFormat="1"/>
    <row r="273" s="122" customFormat="1"/>
    <row r="274" s="122" customFormat="1"/>
    <row r="275" s="122" customFormat="1"/>
    <row r="276" s="122" customFormat="1"/>
    <row r="277" s="122" customFormat="1"/>
    <row r="278" s="122" customFormat="1"/>
    <row r="279" s="122" customFormat="1"/>
    <row r="280" s="122" customFormat="1"/>
    <row r="281" s="122" customFormat="1"/>
    <row r="282" s="122" customFormat="1"/>
    <row r="283" s="122" customFormat="1"/>
    <row r="284" s="122" customFormat="1"/>
    <row r="285" s="122" customFormat="1"/>
    <row r="286" s="122" customFormat="1"/>
    <row r="287" s="122" customFormat="1"/>
    <row r="288" s="122" customFormat="1"/>
    <row r="289" s="122" customFormat="1"/>
    <row r="290" s="122" customFormat="1"/>
    <row r="291" s="122" customFormat="1"/>
    <row r="292" s="122" customFormat="1"/>
    <row r="293" s="122" customFormat="1"/>
    <row r="294" s="122" customFormat="1"/>
    <row r="295" s="122" customFormat="1"/>
    <row r="296" s="122" customFormat="1"/>
    <row r="297" s="122" customFormat="1"/>
    <row r="298" s="122" customFormat="1"/>
    <row r="299" s="122" customFormat="1"/>
    <row r="300" s="122" customFormat="1"/>
    <row r="301" s="122" customFormat="1"/>
    <row r="302" s="122" customFormat="1"/>
    <row r="303" s="122" customFormat="1"/>
    <row r="304" s="122" customFormat="1"/>
    <row r="305" s="122" customFormat="1"/>
    <row r="306" s="122" customFormat="1"/>
    <row r="307" s="122" customFormat="1"/>
    <row r="308" s="122" customFormat="1"/>
    <row r="309" s="122" customFormat="1"/>
    <row r="310" s="122" customFormat="1"/>
    <row r="311" s="122" customFormat="1"/>
    <row r="312" s="122" customFormat="1"/>
    <row r="313" s="122" customFormat="1"/>
    <row r="314" s="122" customFormat="1"/>
    <row r="315" s="122" customFormat="1"/>
    <row r="316" s="122" customFormat="1"/>
    <row r="317" s="122" customFormat="1"/>
    <row r="318" s="122" customFormat="1"/>
    <row r="319" s="122" customFormat="1"/>
    <row r="320" s="122" customFormat="1"/>
    <row r="321" s="122" customFormat="1"/>
    <row r="322" s="122" customFormat="1"/>
    <row r="323" s="122" customFormat="1"/>
    <row r="324" s="122" customFormat="1"/>
    <row r="325" s="122" customFormat="1"/>
    <row r="326" s="122" customFormat="1"/>
    <row r="327" s="122" customFormat="1"/>
    <row r="328" s="122" customFormat="1"/>
    <row r="329" s="122" customFormat="1"/>
    <row r="330" s="122" customFormat="1"/>
    <row r="331" s="122" customFormat="1"/>
    <row r="332" s="122" customFormat="1"/>
    <row r="333" s="122" customFormat="1"/>
    <row r="334" s="122" customFormat="1"/>
    <row r="335" s="122" customFormat="1"/>
    <row r="336" s="122" customFormat="1"/>
    <row r="337" s="122" customFormat="1"/>
    <row r="338" s="122" customFormat="1"/>
    <row r="339" s="122" customFormat="1"/>
    <row r="340" s="122" customFormat="1"/>
    <row r="341" s="122" customFormat="1"/>
    <row r="342" s="122" customFormat="1"/>
    <row r="343" s="122" customFormat="1"/>
    <row r="344" s="122" customFormat="1"/>
    <row r="345" s="122" customFormat="1"/>
    <row r="346" s="122" customFormat="1"/>
    <row r="347" s="122" customFormat="1"/>
    <row r="348" s="122" customFormat="1"/>
    <row r="349" s="122" customFormat="1"/>
    <row r="350" s="122" customFormat="1"/>
    <row r="351" s="122" customFormat="1"/>
    <row r="352" s="122" customFormat="1"/>
    <row r="353" s="122" customFormat="1"/>
    <row r="354" s="122" customFormat="1"/>
    <row r="355" s="122" customFormat="1"/>
    <row r="356" s="122" customFormat="1"/>
    <row r="357" s="122" customFormat="1"/>
    <row r="358" s="122" customFormat="1"/>
    <row r="359" s="122" customFormat="1"/>
    <row r="360" s="122" customFormat="1"/>
    <row r="361" s="122" customFormat="1"/>
    <row r="362" s="122" customFormat="1"/>
    <row r="363" s="122" customFormat="1"/>
    <row r="364" s="122" customFormat="1"/>
    <row r="365" s="122" customFormat="1"/>
    <row r="366" s="122" customFormat="1"/>
    <row r="367" s="122" customFormat="1"/>
    <row r="368" s="122" customFormat="1"/>
    <row r="369" s="122" customFormat="1"/>
    <row r="370" s="122" customFormat="1"/>
    <row r="371" s="122" customFormat="1"/>
    <row r="372" s="122" customFormat="1"/>
    <row r="373" s="122" customFormat="1"/>
    <row r="374" s="122" customFormat="1"/>
    <row r="375" s="122" customFormat="1"/>
    <row r="376" s="122" customFormat="1"/>
    <row r="377" s="122" customFormat="1"/>
    <row r="378" s="122" customFormat="1"/>
    <row r="379" s="122" customFormat="1"/>
    <row r="380" s="122" customFormat="1"/>
    <row r="381" s="122" customFormat="1"/>
    <row r="382" s="122" customFormat="1"/>
    <row r="383" s="122" customFormat="1"/>
    <row r="384" s="122" customFormat="1"/>
    <row r="385" s="122" customFormat="1"/>
    <row r="386" s="122" customFormat="1"/>
    <row r="387" s="122" customFormat="1"/>
    <row r="388" s="122" customFormat="1"/>
    <row r="389" s="122" customFormat="1"/>
    <row r="390" s="122" customFormat="1"/>
    <row r="391" s="122" customFormat="1"/>
    <row r="392" s="122" customFormat="1"/>
    <row r="393" s="122" customFormat="1"/>
    <row r="394" s="122" customFormat="1"/>
    <row r="395" s="122" customFormat="1"/>
    <row r="396" s="122" customFormat="1"/>
    <row r="397" s="122" customFormat="1"/>
    <row r="398" s="122" customFormat="1"/>
    <row r="399" s="122" customFormat="1"/>
    <row r="400" s="122" customFormat="1"/>
    <row r="401" s="122" customFormat="1"/>
    <row r="402" s="122" customFormat="1"/>
    <row r="403" s="122" customFormat="1"/>
    <row r="404" s="122" customFormat="1"/>
    <row r="405" s="122" customFormat="1"/>
    <row r="406" s="122" customFormat="1"/>
    <row r="407" s="122" customFormat="1"/>
    <row r="408" s="122" customFormat="1"/>
    <row r="409" s="122" customFormat="1"/>
    <row r="410" s="122" customFormat="1"/>
    <row r="411" s="122" customFormat="1"/>
    <row r="412" s="122" customFormat="1"/>
    <row r="413" s="122" customFormat="1"/>
    <row r="414" s="122" customFormat="1"/>
    <row r="415" s="122" customFormat="1"/>
    <row r="416" s="122" customFormat="1"/>
    <row r="417" s="122" customFormat="1"/>
    <row r="418" s="122" customFormat="1"/>
    <row r="419" s="122" customFormat="1"/>
    <row r="420" s="122" customFormat="1"/>
    <row r="421" s="122" customFormat="1"/>
    <row r="422" s="122" customFormat="1"/>
    <row r="423" s="122" customFormat="1"/>
    <row r="424" s="122" customFormat="1"/>
    <row r="425" s="122" customFormat="1"/>
    <row r="426" s="122" customFormat="1"/>
    <row r="427" s="122" customFormat="1"/>
    <row r="428" s="122" customFormat="1"/>
    <row r="429" s="122" customFormat="1"/>
    <row r="430" s="122" customFormat="1"/>
    <row r="431" s="122" customFormat="1"/>
    <row r="432" s="122" customFormat="1"/>
    <row r="433" s="122" customFormat="1"/>
    <row r="434" s="122" customFormat="1"/>
    <row r="435" s="122" customFormat="1"/>
    <row r="436" s="122" customFormat="1"/>
    <row r="437" s="122" customFormat="1"/>
    <row r="438" s="122" customFormat="1"/>
    <row r="439" s="122" customFormat="1"/>
    <row r="440" s="122" customFormat="1"/>
    <row r="441" s="122" customFormat="1"/>
    <row r="442" s="122" customFormat="1"/>
    <row r="443" s="122" customFormat="1"/>
    <row r="444" s="122" customFormat="1"/>
    <row r="445" s="122" customFormat="1"/>
    <row r="446" s="122" customFormat="1"/>
    <row r="447" s="122" customFormat="1"/>
    <row r="448" s="122" customFormat="1"/>
    <row r="449" s="122" customFormat="1"/>
    <row r="450" s="122" customFormat="1"/>
    <row r="451" s="122" customFormat="1"/>
    <row r="452" s="122" customFormat="1"/>
    <row r="453" s="122" customFormat="1"/>
    <row r="454" s="122" customFormat="1"/>
    <row r="455" s="122" customFormat="1"/>
    <row r="456" s="122" customFormat="1"/>
    <row r="457" s="122" customFormat="1"/>
    <row r="458" s="122" customFormat="1"/>
    <row r="459" s="122" customFormat="1"/>
    <row r="460" s="122" customFormat="1"/>
    <row r="461" s="122" customFormat="1"/>
    <row r="462" s="122" customFormat="1"/>
    <row r="463" s="122" customFormat="1"/>
    <row r="464" s="122" customFormat="1"/>
    <row r="465" s="122" customFormat="1"/>
    <row r="466" s="122" customFormat="1"/>
    <row r="467" s="122" customFormat="1"/>
    <row r="468" s="122" customFormat="1"/>
    <row r="469" s="122" customFormat="1"/>
    <row r="470" s="122" customFormat="1"/>
    <row r="471" s="122" customFormat="1"/>
    <row r="472" s="122" customFormat="1"/>
    <row r="473" s="122" customFormat="1"/>
    <row r="474" s="122" customFormat="1"/>
    <row r="475" s="122" customFormat="1"/>
    <row r="476" s="122" customFormat="1"/>
    <row r="477" s="122" customFormat="1"/>
    <row r="478" s="122" customFormat="1"/>
    <row r="479" s="122" customFormat="1"/>
    <row r="480" s="122" customFormat="1"/>
    <row r="481" s="122" customFormat="1"/>
    <row r="482" s="122" customFormat="1"/>
    <row r="483" s="122" customFormat="1"/>
    <row r="484" s="122" customFormat="1"/>
    <row r="485" s="122" customFormat="1"/>
    <row r="486" s="122" customFormat="1"/>
    <row r="487" s="122" customFormat="1"/>
    <row r="488" s="122" customFormat="1"/>
    <row r="489" s="122" customFormat="1"/>
    <row r="490" s="122" customFormat="1"/>
    <row r="491" s="122" customFormat="1"/>
    <row r="492" s="122" customFormat="1"/>
    <row r="493" s="122" customFormat="1"/>
    <row r="494" s="122" customFormat="1"/>
    <row r="495" s="122" customFormat="1"/>
    <row r="496" s="122" customFormat="1"/>
    <row r="497" s="122" customFormat="1"/>
    <row r="498" s="122" customFormat="1"/>
    <row r="499" s="122" customFormat="1"/>
    <row r="500" s="122" customFormat="1"/>
    <row r="501" s="122" customFormat="1"/>
    <row r="502" s="122" customFormat="1"/>
    <row r="503" s="122" customFormat="1"/>
    <row r="504" s="122" customFormat="1"/>
    <row r="505" s="122" customFormat="1"/>
    <row r="506" s="122" customFormat="1"/>
    <row r="507" s="122" customFormat="1"/>
    <row r="508" s="122" customFormat="1"/>
    <row r="509" s="122" customFormat="1"/>
    <row r="510" s="122" customFormat="1"/>
    <row r="511" s="122" customFormat="1"/>
    <row r="512" s="122" customFormat="1"/>
    <row r="513" s="122" customFormat="1"/>
    <row r="514" s="122" customFormat="1"/>
    <row r="515" s="122" customFormat="1"/>
    <row r="516" s="122" customFormat="1"/>
    <row r="517" s="122" customFormat="1"/>
    <row r="518" s="122" customFormat="1"/>
    <row r="519" s="122" customFormat="1"/>
    <row r="520" s="122" customFormat="1"/>
    <row r="521" s="122" customFormat="1"/>
    <row r="522" s="122" customFormat="1"/>
    <row r="523" s="122" customFormat="1"/>
    <row r="524" s="122" customFormat="1"/>
    <row r="525" s="122" customFormat="1"/>
    <row r="526" s="122" customFormat="1"/>
    <row r="527" s="122" customFormat="1"/>
    <row r="528" s="122" customFormat="1"/>
    <row r="529" s="122" customFormat="1"/>
    <row r="530" s="122" customFormat="1"/>
    <row r="531" s="122" customFormat="1"/>
    <row r="532" s="122" customFormat="1"/>
    <row r="533" s="122" customFormat="1"/>
    <row r="534" s="122" customFormat="1"/>
    <row r="535" s="122" customFormat="1"/>
    <row r="536" s="122" customFormat="1"/>
    <row r="537" s="122" customFormat="1"/>
    <row r="538" s="122" customFormat="1"/>
    <row r="539" s="122" customFormat="1"/>
    <row r="540" s="122" customFormat="1"/>
    <row r="541" s="122" customFormat="1"/>
    <row r="542" s="122" customFormat="1"/>
    <row r="543" s="122" customFormat="1"/>
    <row r="544" s="122" customFormat="1"/>
    <row r="545" s="122" customFormat="1"/>
    <row r="546" s="122" customFormat="1"/>
    <row r="547" s="122" customFormat="1"/>
    <row r="548" s="122" customFormat="1"/>
    <row r="549" s="122" customFormat="1"/>
    <row r="550" s="122" customFormat="1"/>
    <row r="551" s="122" customFormat="1"/>
    <row r="552" s="122" customFormat="1"/>
    <row r="553" s="122" customFormat="1"/>
    <row r="554" s="122" customFormat="1"/>
    <row r="555" s="122" customFormat="1"/>
    <row r="556" s="122" customFormat="1"/>
    <row r="557" s="122" customFormat="1"/>
    <row r="558" s="122" customFormat="1"/>
    <row r="559" s="122" customFormat="1"/>
    <row r="560" s="122" customFormat="1"/>
    <row r="561" s="122" customFormat="1"/>
    <row r="562" s="122" customFormat="1"/>
    <row r="563" s="122" customFormat="1"/>
    <row r="564" s="122" customFormat="1"/>
    <row r="565" s="122" customFormat="1"/>
    <row r="566" s="122" customFormat="1"/>
    <row r="567" s="122" customFormat="1"/>
    <row r="568" s="122" customFormat="1"/>
    <row r="569" s="122" customFormat="1"/>
    <row r="570" s="122" customFormat="1"/>
    <row r="571" s="122" customFormat="1"/>
    <row r="572" s="122" customFormat="1"/>
    <row r="573" s="122" customFormat="1"/>
    <row r="574" s="122" customFormat="1"/>
    <row r="575" s="122" customFormat="1"/>
    <row r="576" s="122" customFormat="1"/>
    <row r="577" s="122" customFormat="1"/>
    <row r="578" s="122" customFormat="1"/>
    <row r="579" s="122" customFormat="1"/>
    <row r="580" s="122" customFormat="1"/>
    <row r="581" s="122" customFormat="1"/>
    <row r="582" s="122" customFormat="1"/>
    <row r="583" s="122" customFormat="1"/>
    <row r="584" s="122" customFormat="1"/>
    <row r="585" s="122" customFormat="1"/>
    <row r="586" s="122" customFormat="1"/>
    <row r="587" s="122" customFormat="1"/>
    <row r="588" s="122" customFormat="1"/>
    <row r="589" s="122" customFormat="1"/>
    <row r="590" s="122" customFormat="1"/>
    <row r="591" s="122" customFormat="1"/>
    <row r="592" s="122" customFormat="1"/>
    <row r="593" s="122" customFormat="1"/>
    <row r="594" s="122" customFormat="1"/>
    <row r="595" s="122" customFormat="1"/>
    <row r="596" s="122" customFormat="1"/>
    <row r="597" s="122" customFormat="1"/>
    <row r="598" s="122" customFormat="1"/>
    <row r="599" s="122" customFormat="1"/>
    <row r="600" s="122" customFormat="1"/>
    <row r="601" s="122" customFormat="1"/>
    <row r="602" s="122" customFormat="1"/>
    <row r="603" s="122" customFormat="1"/>
    <row r="604" s="122" customFormat="1"/>
    <row r="605" s="122" customFormat="1"/>
    <row r="606" s="122" customFormat="1"/>
    <row r="607" s="122" customFormat="1"/>
    <row r="608" s="122" customFormat="1"/>
    <row r="609" s="122" customFormat="1"/>
    <row r="610" s="122" customFormat="1"/>
    <row r="611" s="122" customFormat="1"/>
    <row r="612" s="122" customFormat="1"/>
    <row r="613" s="122" customFormat="1"/>
    <row r="614" s="122" customFormat="1"/>
    <row r="615" s="122" customFormat="1"/>
    <row r="616" s="122" customFormat="1"/>
    <row r="617" s="122" customFormat="1"/>
    <row r="618" s="122" customFormat="1"/>
    <row r="619" s="122" customFormat="1"/>
    <row r="620" s="122" customFormat="1"/>
    <row r="621" s="122" customFormat="1"/>
    <row r="622" s="122" customFormat="1"/>
    <row r="623" s="122" customFormat="1"/>
    <row r="624" s="122" customFormat="1"/>
    <row r="625" s="122" customFormat="1"/>
    <row r="626" s="122" customFormat="1"/>
    <row r="627" s="122" customFormat="1"/>
    <row r="628" s="122" customFormat="1"/>
    <row r="629" s="122" customFormat="1"/>
    <row r="630" s="122" customFormat="1"/>
    <row r="631" s="122" customFormat="1"/>
    <row r="632" s="122" customFormat="1"/>
    <row r="633" s="122" customFormat="1"/>
    <row r="634" s="122" customFormat="1"/>
    <row r="635" s="122" customFormat="1"/>
    <row r="636" s="122" customFormat="1"/>
    <row r="637" s="122" customFormat="1"/>
    <row r="638" s="122" customFormat="1"/>
    <row r="639" s="122" customFormat="1"/>
    <row r="640" s="122" customFormat="1"/>
    <row r="641" s="122" customFormat="1"/>
    <row r="642" s="122" customFormat="1"/>
    <row r="643" s="122" customFormat="1"/>
    <row r="644" s="122" customFormat="1"/>
    <row r="645" s="122" customFormat="1"/>
    <row r="646" s="122" customFormat="1"/>
    <row r="647" s="122" customFormat="1"/>
    <row r="648" s="122" customFormat="1"/>
    <row r="649" s="122" customFormat="1"/>
    <row r="650" s="122" customFormat="1"/>
    <row r="651" s="122" customFormat="1"/>
    <row r="652" s="122" customFormat="1"/>
    <row r="653" s="122" customFormat="1"/>
    <row r="654" s="122" customFormat="1"/>
    <row r="655" s="122" customFormat="1"/>
    <row r="656" s="122" customFormat="1"/>
    <row r="657" s="122" customFormat="1"/>
    <row r="658" s="122" customFormat="1"/>
    <row r="659" s="122" customFormat="1"/>
    <row r="660" s="122" customFormat="1"/>
    <row r="661" s="122" customFormat="1"/>
    <row r="662" s="122" customFormat="1"/>
    <row r="663" s="122" customFormat="1"/>
    <row r="664" s="122" customFormat="1"/>
    <row r="665" s="122" customFormat="1"/>
    <row r="666" s="122" customFormat="1"/>
    <row r="667" s="122" customFormat="1"/>
    <row r="668" s="122" customFormat="1"/>
    <row r="669" s="122" customFormat="1"/>
    <row r="670" s="122" customFormat="1"/>
    <row r="671" s="122" customFormat="1"/>
    <row r="672" s="122" customFormat="1"/>
    <row r="673" s="122" customFormat="1"/>
    <row r="674" s="122" customFormat="1"/>
    <row r="675" s="122" customFormat="1"/>
    <row r="676" s="122" customFormat="1"/>
    <row r="677" s="122" customFormat="1"/>
    <row r="678" s="122" customFormat="1"/>
    <row r="679" s="122" customFormat="1"/>
    <row r="680" s="122" customFormat="1"/>
    <row r="681" s="122" customFormat="1"/>
    <row r="682" s="122" customFormat="1"/>
    <row r="683" s="122" customFormat="1"/>
    <row r="684" s="122" customFormat="1"/>
    <row r="685" s="122" customFormat="1"/>
    <row r="686" s="122" customFormat="1"/>
    <row r="687" s="122" customFormat="1"/>
    <row r="688" s="122" customFormat="1"/>
    <row r="689" s="122" customFormat="1"/>
    <row r="690" s="122" customFormat="1"/>
    <row r="691" s="122" customFormat="1"/>
    <row r="692" s="122" customFormat="1"/>
    <row r="693" s="122" customFormat="1"/>
    <row r="694" s="122" customFormat="1"/>
    <row r="695" s="122" customFormat="1"/>
    <row r="696" s="122" customFormat="1"/>
    <row r="697" s="122" customFormat="1"/>
    <row r="698" s="122" customFormat="1"/>
    <row r="699" s="122" customFormat="1"/>
    <row r="700" s="122" customFormat="1"/>
    <row r="701" s="122" customFormat="1"/>
    <row r="702" s="122" customFormat="1"/>
    <row r="703" s="122" customFormat="1"/>
    <row r="704" s="122" customFormat="1"/>
    <row r="705" s="122" customFormat="1"/>
    <row r="706" s="122" customFormat="1"/>
    <row r="707" s="122" customFormat="1"/>
    <row r="708" s="122" customFormat="1"/>
    <row r="709" s="122" customFormat="1"/>
    <row r="710" s="122" customFormat="1"/>
    <row r="711" s="122" customFormat="1"/>
    <row r="712" s="122" customFormat="1"/>
    <row r="713" s="122" customFormat="1"/>
    <row r="714" s="122" customFormat="1"/>
    <row r="715" s="122" customFormat="1"/>
    <row r="716" s="122" customFormat="1"/>
    <row r="717" s="122" customFormat="1"/>
    <row r="718" s="122" customFormat="1"/>
    <row r="719" s="122" customFormat="1"/>
    <row r="720" s="122" customFormat="1"/>
    <row r="721" s="122" customFormat="1"/>
    <row r="722" s="122" customFormat="1"/>
    <row r="723" s="122" customFormat="1"/>
    <row r="724" s="122" customFormat="1"/>
    <row r="725" s="122" customFormat="1"/>
    <row r="726" s="122" customFormat="1"/>
    <row r="727" s="122" customFormat="1"/>
    <row r="728" s="122" customFormat="1"/>
    <row r="729" s="122" customFormat="1"/>
    <row r="730" s="122" customFormat="1"/>
    <row r="731" s="122" customFormat="1"/>
    <row r="732" s="122" customFormat="1"/>
    <row r="733" s="122" customFormat="1"/>
    <row r="734" s="122" customFormat="1"/>
    <row r="735" s="122" customFormat="1"/>
    <row r="736" s="122" customFormat="1"/>
    <row r="737" s="122" customFormat="1"/>
    <row r="738" s="122" customFormat="1"/>
    <row r="739" s="122" customFormat="1"/>
    <row r="740" s="122" customFormat="1"/>
    <row r="741" s="122" customFormat="1"/>
    <row r="742" s="122" customFormat="1"/>
    <row r="743" s="122" customFormat="1"/>
    <row r="744" s="122" customFormat="1"/>
    <row r="745" s="122" customFormat="1"/>
    <row r="746" s="122" customFormat="1"/>
    <row r="747" s="122" customFormat="1"/>
    <row r="748" s="122" customFormat="1"/>
    <row r="749" s="122" customFormat="1"/>
    <row r="750" s="122" customFormat="1"/>
    <row r="751" s="122" customFormat="1"/>
    <row r="752" s="122" customFormat="1"/>
    <row r="753" s="122" customFormat="1"/>
    <row r="754" s="122" customFormat="1"/>
    <row r="755" s="122" customFormat="1"/>
    <row r="756" s="122" customFormat="1"/>
    <row r="757" s="122" customFormat="1"/>
    <row r="758" s="122" customFormat="1"/>
    <row r="759" s="122" customFormat="1"/>
    <row r="760" s="122" customFormat="1"/>
    <row r="761" s="122" customFormat="1"/>
    <row r="762" s="122" customFormat="1"/>
    <row r="763" s="122" customFormat="1"/>
    <row r="764" s="122" customFormat="1"/>
    <row r="765" s="122" customFormat="1"/>
    <row r="766" s="122" customFormat="1"/>
    <row r="767" s="122" customFormat="1"/>
    <row r="768" s="122" customFormat="1"/>
    <row r="769" s="122" customFormat="1"/>
    <row r="770" s="122" customFormat="1"/>
    <row r="771" s="122" customFormat="1"/>
    <row r="772" s="122" customFormat="1"/>
    <row r="773" s="122" customFormat="1"/>
    <row r="774" s="122" customFormat="1"/>
    <row r="775" s="122" customFormat="1"/>
    <row r="776" s="122" customFormat="1"/>
    <row r="777" s="122" customFormat="1"/>
    <row r="778" s="122" customFormat="1"/>
    <row r="779" s="122" customFormat="1"/>
    <row r="780" s="122" customFormat="1"/>
    <row r="781" s="122" customFormat="1"/>
    <row r="782" s="122" customFormat="1"/>
    <row r="783" s="122" customFormat="1"/>
    <row r="784" s="122" customFormat="1"/>
    <row r="785" s="122" customFormat="1"/>
    <row r="786" s="122" customFormat="1"/>
    <row r="787" s="122" customFormat="1"/>
    <row r="788" s="122" customFormat="1"/>
    <row r="789" s="122" customFormat="1"/>
    <row r="790" s="122" customFormat="1"/>
    <row r="791" s="122" customFormat="1"/>
    <row r="792" s="122" customFormat="1"/>
    <row r="793" s="122" customFormat="1"/>
    <row r="794" s="122" customFormat="1"/>
    <row r="795" s="122" customFormat="1"/>
    <row r="796" s="122" customFormat="1"/>
    <row r="797" s="122" customFormat="1"/>
    <row r="798" s="122" customFormat="1"/>
    <row r="799" s="122" customFormat="1"/>
    <row r="800" s="122" customFormat="1"/>
    <row r="801" s="122" customFormat="1"/>
    <row r="802" s="122" customFormat="1"/>
    <row r="803" s="122" customFormat="1"/>
    <row r="804" s="122" customFormat="1"/>
    <row r="805" s="122" customFormat="1"/>
    <row r="806" s="122" customFormat="1"/>
    <row r="807" s="122" customFormat="1"/>
    <row r="808" s="122" customFormat="1"/>
    <row r="809" s="122" customFormat="1"/>
    <row r="810" s="122" customFormat="1"/>
    <row r="811" s="122" customFormat="1"/>
    <row r="812" s="122" customFormat="1"/>
    <row r="813" s="122" customFormat="1"/>
    <row r="814" s="122" customFormat="1"/>
    <row r="815" s="122" customFormat="1"/>
    <row r="816" s="122" customFormat="1"/>
    <row r="817" s="122" customFormat="1"/>
    <row r="818" s="122" customFormat="1"/>
    <row r="819" s="122" customFormat="1"/>
    <row r="820" s="122" customFormat="1"/>
    <row r="821" s="122" customFormat="1"/>
    <row r="822" s="122" customFormat="1"/>
    <row r="823" s="122" customFormat="1"/>
    <row r="824" s="122" customFormat="1"/>
    <row r="825" s="122" customFormat="1"/>
    <row r="826" s="122" customFormat="1"/>
    <row r="827" s="122" customFormat="1"/>
    <row r="828" s="122" customFormat="1"/>
    <row r="829" s="122" customFormat="1"/>
    <row r="830" s="122" customFormat="1"/>
    <row r="831" s="122" customFormat="1"/>
    <row r="832" s="122" customFormat="1"/>
    <row r="833" s="122" customFormat="1"/>
    <row r="834" s="122" customFormat="1"/>
    <row r="835" s="122" customFormat="1"/>
    <row r="836" s="122" customFormat="1"/>
    <row r="837" s="122" customFormat="1"/>
    <row r="838" s="122" customFormat="1"/>
    <row r="839" s="122" customFormat="1"/>
    <row r="840" s="122" customFormat="1"/>
    <row r="841" s="122" customFormat="1"/>
    <row r="842" s="122" customFormat="1"/>
    <row r="843" s="122" customFormat="1"/>
    <row r="844" s="122" customFormat="1"/>
    <row r="845" s="122" customFormat="1"/>
    <row r="846" s="122" customFormat="1"/>
    <row r="847" s="122" customFormat="1"/>
    <row r="848" s="122" customFormat="1"/>
    <row r="849" s="122" customFormat="1"/>
    <row r="850" s="122" customFormat="1"/>
    <row r="851" s="122" customFormat="1"/>
    <row r="852" s="122" customFormat="1"/>
    <row r="853" s="122" customFormat="1"/>
    <row r="854" s="122" customFormat="1"/>
    <row r="855" s="122" customFormat="1"/>
    <row r="856" s="122" customFormat="1"/>
    <row r="857" s="122" customFormat="1"/>
    <row r="858" s="122" customFormat="1"/>
    <row r="859" s="122" customFormat="1"/>
    <row r="860" s="122" customFormat="1"/>
    <row r="861" s="122" customFormat="1"/>
    <row r="862" s="122" customFormat="1"/>
    <row r="863" s="122" customFormat="1"/>
    <row r="864" s="122" customFormat="1"/>
    <row r="865" s="122" customFormat="1"/>
    <row r="866" s="122" customFormat="1"/>
    <row r="867" s="122" customFormat="1"/>
    <row r="868" s="122" customFormat="1"/>
    <row r="869" s="122" customFormat="1"/>
    <row r="870" s="122" customFormat="1"/>
    <row r="871" s="122" customFormat="1"/>
    <row r="872" s="122" customFormat="1"/>
    <row r="873" s="122" customFormat="1"/>
    <row r="874" s="122" customFormat="1"/>
    <row r="875" s="122" customFormat="1"/>
    <row r="876" s="122" customFormat="1"/>
    <row r="877" s="122" customFormat="1"/>
    <row r="878" s="122" customFormat="1"/>
    <row r="879" s="122" customFormat="1"/>
    <row r="880" s="122" customFormat="1"/>
    <row r="881" s="122" customFormat="1"/>
    <row r="882" s="122" customFormat="1"/>
    <row r="883" s="122" customFormat="1"/>
    <row r="884" s="122" customFormat="1"/>
    <row r="885" s="122" customFormat="1"/>
    <row r="886" s="122" customFormat="1"/>
    <row r="887" s="122" customFormat="1"/>
    <row r="888" s="122" customFormat="1"/>
    <row r="889" s="122" customFormat="1"/>
    <row r="890" s="122" customFormat="1"/>
    <row r="891" s="122" customFormat="1"/>
    <row r="892" s="122" customFormat="1"/>
    <row r="893" s="122" customFormat="1"/>
    <row r="894" s="122" customFormat="1"/>
    <row r="895" s="122" customFormat="1"/>
    <row r="896" s="122" customFormat="1"/>
    <row r="897" s="122" customFormat="1"/>
    <row r="898" s="122" customFormat="1"/>
    <row r="899" s="122" customFormat="1"/>
    <row r="900" s="122" customFormat="1"/>
    <row r="901" s="122" customFormat="1"/>
    <row r="902" s="122" customFormat="1"/>
    <row r="903" s="122" customFormat="1"/>
    <row r="904" s="122" customFormat="1"/>
    <row r="905" s="122" customFormat="1"/>
    <row r="906" s="122" customFormat="1"/>
    <row r="907" s="122" customFormat="1"/>
    <row r="908" s="122" customFormat="1"/>
    <row r="909" s="122" customFormat="1"/>
    <row r="910" s="122" customFormat="1"/>
    <row r="911" s="122" customFormat="1"/>
    <row r="912" s="122" customFormat="1"/>
    <row r="913" s="122" customFormat="1"/>
    <row r="914" s="122" customFormat="1"/>
    <row r="915" s="122" customFormat="1"/>
    <row r="916" s="122" customFormat="1"/>
    <row r="917" s="122" customFormat="1"/>
    <row r="918" s="122" customFormat="1"/>
    <row r="919" s="122" customFormat="1"/>
    <row r="920" s="122" customFormat="1"/>
    <row r="921" s="122" customFormat="1"/>
    <row r="922" s="122" customFormat="1"/>
    <row r="923" s="122" customFormat="1"/>
    <row r="924" s="122" customFormat="1"/>
    <row r="925" s="122" customFormat="1"/>
    <row r="926" s="122" customFormat="1"/>
    <row r="927" s="122" customFormat="1"/>
    <row r="928" s="122" customFormat="1"/>
    <row r="929" s="122" customFormat="1"/>
    <row r="930" s="122" customFormat="1"/>
    <row r="931" s="122" customFormat="1"/>
    <row r="932" s="122" customFormat="1"/>
    <row r="933" s="122" customFormat="1"/>
    <row r="934" s="122" customFormat="1"/>
    <row r="935" s="122" customFormat="1"/>
    <row r="936" s="122" customFormat="1"/>
    <row r="937" s="122" customFormat="1"/>
    <row r="938" s="122" customFormat="1"/>
    <row r="939" s="122" customFormat="1"/>
    <row r="940" s="122" customFormat="1"/>
    <row r="941" s="122" customFormat="1"/>
    <row r="942" s="122" customFormat="1"/>
    <row r="943" s="122" customFormat="1"/>
    <row r="944" s="122" customFormat="1"/>
    <row r="945" s="122" customFormat="1"/>
    <row r="946" s="122" customFormat="1"/>
    <row r="947" s="122" customFormat="1"/>
    <row r="948" s="122" customFormat="1"/>
    <row r="949" s="122" customFormat="1"/>
    <row r="950" s="122" customFormat="1"/>
    <row r="951" s="122" customFormat="1"/>
    <row r="952" s="122" customFormat="1"/>
    <row r="953" s="122" customFormat="1"/>
    <row r="954" s="122" customFormat="1"/>
    <row r="955" s="122" customFormat="1"/>
    <row r="956" s="122" customFormat="1"/>
    <row r="957" s="122" customFormat="1"/>
    <row r="958" s="122" customFormat="1"/>
    <row r="959" s="122" customFormat="1"/>
    <row r="960" s="122" customFormat="1"/>
    <row r="961" s="122" customFormat="1"/>
    <row r="962" s="122" customFormat="1"/>
    <row r="963" s="122" customFormat="1"/>
    <row r="964" s="122" customFormat="1"/>
    <row r="965" s="122" customFormat="1"/>
    <row r="966" s="122" customFormat="1"/>
    <row r="967" s="122" customFormat="1"/>
    <row r="968" s="122" customFormat="1"/>
    <row r="969" s="122" customFormat="1"/>
    <row r="970" s="122" customFormat="1"/>
    <row r="971" s="122" customFormat="1"/>
    <row r="972" s="122" customFormat="1"/>
    <row r="973" s="122" customFormat="1"/>
    <row r="974" s="122" customFormat="1"/>
    <row r="975" s="122" customFormat="1"/>
    <row r="976" s="122" customFormat="1"/>
    <row r="977" s="122" customFormat="1"/>
    <row r="978" s="122" customFormat="1"/>
    <row r="979" s="122" customFormat="1"/>
    <row r="980" s="122" customFormat="1"/>
    <row r="981" s="122" customFormat="1"/>
    <row r="982" s="122" customFormat="1"/>
    <row r="983" s="122" customFormat="1"/>
    <row r="984" s="122" customFormat="1"/>
    <row r="985" s="122" customFormat="1"/>
    <row r="986" s="122" customFormat="1"/>
    <row r="987" s="122" customFormat="1"/>
    <row r="988" s="122" customFormat="1"/>
    <row r="989" s="122" customFormat="1"/>
    <row r="990" s="122" customFormat="1"/>
    <row r="991" s="122" customFormat="1"/>
    <row r="992" s="122" customFormat="1"/>
    <row r="993" s="122" customFormat="1"/>
    <row r="994" s="122" customFormat="1"/>
    <row r="995" s="122" customFormat="1"/>
    <row r="996" s="122" customFormat="1"/>
    <row r="997" s="122" customFormat="1"/>
    <row r="998" s="122" customFormat="1"/>
    <row r="999" s="122" customFormat="1"/>
    <row r="1000" s="122" customFormat="1"/>
    <row r="1001" s="122" customFormat="1"/>
    <row r="1002" s="122" customFormat="1"/>
    <row r="1003" s="122" customFormat="1"/>
    <row r="1004" s="122" customFormat="1"/>
    <row r="1005" s="122" customFormat="1"/>
    <row r="1006" s="122" customFormat="1"/>
    <row r="1007" s="122" customFormat="1"/>
    <row r="1008" s="122" customFormat="1"/>
    <row r="1009" s="122" customFormat="1"/>
    <row r="1010" s="122" customFormat="1"/>
    <row r="1011" s="122" customFormat="1"/>
    <row r="1012" s="122" customFormat="1"/>
    <row r="1013" s="122" customFormat="1"/>
    <row r="1014" s="122" customFormat="1"/>
    <row r="1015" s="122" customFormat="1"/>
  </sheetData>
  <sheetProtection algorithmName="SHA-512" hashValue="FHhG+h7vw0WoMP1RLqmK1vYyc384jQ6rA6X2Vnw79/WKrYcASsIPFTsbsHDrjSiT0M4jHN78y9HkulUh9Y2ndw==" saltValue="zqEobqn58xBB8LuJYsnKeQ==" spinCount="100000" sheet="1" objects="1" scenarios="1"/>
  <mergeCells count="8">
    <mergeCell ref="A56:A63"/>
    <mergeCell ref="A64:A71"/>
    <mergeCell ref="A8:A15"/>
    <mergeCell ref="A16:A23"/>
    <mergeCell ref="A24:A31"/>
    <mergeCell ref="A32:A39"/>
    <mergeCell ref="A40:A47"/>
    <mergeCell ref="A48:A5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EJ826"/>
  <sheetViews>
    <sheetView showGridLines="0" zoomScale="82" workbookViewId="0">
      <selection activeCell="C57" sqref="C57"/>
    </sheetView>
  </sheetViews>
  <sheetFormatPr baseColWidth="10" defaultRowHeight="14"/>
  <cols>
    <col min="1" max="1" width="17.5" style="101" customWidth="1"/>
    <col min="2" max="3" width="20.33203125" style="101" customWidth="1"/>
    <col min="4" max="19" width="12.1640625" style="101" customWidth="1"/>
    <col min="20" max="21" width="12.1640625" style="101" hidden="1" customWidth="1"/>
    <col min="22" max="25" width="12.1640625" style="101" customWidth="1"/>
    <col min="26" max="35" width="12.1640625" style="118" customWidth="1"/>
    <col min="36" max="75" width="10.83203125" style="118"/>
    <col min="76" max="16384" width="10.83203125" style="101"/>
  </cols>
  <sheetData>
    <row r="1" spans="1:140" s="118" customFormat="1">
      <c r="A1" s="118" t="s">
        <v>35</v>
      </c>
    </row>
    <row r="2" spans="1:140" s="118" customFormat="1">
      <c r="A2" s="119" t="s">
        <v>99</v>
      </c>
    </row>
    <row r="3" spans="1:140" s="118" customFormat="1" ht="15" thickBot="1">
      <c r="B3" s="120"/>
      <c r="H3" s="120"/>
    </row>
    <row r="4" spans="1:140">
      <c r="A4" s="104" t="s">
        <v>101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</row>
    <row r="5" spans="1:140">
      <c r="A5" s="107" t="s">
        <v>100</v>
      </c>
      <c r="B5" s="108"/>
      <c r="C5" s="117">
        <v>100000</v>
      </c>
      <c r="D5" s="109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1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</row>
    <row r="6" spans="1:140">
      <c r="A6" s="41" t="s">
        <v>109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1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</row>
    <row r="7" spans="1:140" ht="75">
      <c r="A7" s="183" t="s">
        <v>57</v>
      </c>
      <c r="B7" s="184" t="s">
        <v>128</v>
      </c>
      <c r="C7" s="184" t="s">
        <v>129</v>
      </c>
      <c r="D7" s="185" t="s">
        <v>40</v>
      </c>
      <c r="E7" s="185" t="s">
        <v>110</v>
      </c>
      <c r="F7" s="186" t="s">
        <v>53</v>
      </c>
      <c r="G7" s="185" t="s">
        <v>88</v>
      </c>
      <c r="H7" s="185" t="s">
        <v>89</v>
      </c>
      <c r="I7" s="185" t="s">
        <v>90</v>
      </c>
      <c r="J7" s="185" t="s">
        <v>130</v>
      </c>
      <c r="K7" s="185" t="s">
        <v>36</v>
      </c>
      <c r="L7" s="185" t="s">
        <v>37</v>
      </c>
      <c r="M7" s="185" t="s">
        <v>38</v>
      </c>
      <c r="N7" s="185" t="s">
        <v>39</v>
      </c>
      <c r="O7" s="187" t="s">
        <v>103</v>
      </c>
      <c r="P7" s="188" t="s">
        <v>131</v>
      </c>
      <c r="Q7" s="188" t="s">
        <v>104</v>
      </c>
      <c r="R7" s="188" t="s">
        <v>105</v>
      </c>
      <c r="S7" s="188" t="s">
        <v>132</v>
      </c>
      <c r="T7" s="189" t="s">
        <v>133</v>
      </c>
      <c r="U7" s="189" t="s">
        <v>75</v>
      </c>
      <c r="V7" s="190" t="s">
        <v>144</v>
      </c>
      <c r="W7" s="190" t="s">
        <v>2</v>
      </c>
      <c r="X7" s="191" t="s">
        <v>6</v>
      </c>
      <c r="Y7" s="192" t="s">
        <v>77</v>
      </c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</row>
    <row r="8" spans="1:140" ht="17" customHeight="1">
      <c r="A8" s="244" t="str">
        <f>'Vic Apr 2017'!D2</f>
        <v>Multinet 1</v>
      </c>
      <c r="B8" s="213" t="str">
        <f>'Vic Apr 2017'!F2</f>
        <v>AGL</v>
      </c>
      <c r="C8" s="213" t="str">
        <f>'Vic Apr 2017'!G2</f>
        <v>Business Savers</v>
      </c>
      <c r="D8" s="214">
        <f>365*'Vic Apr 2017'!H2/100</f>
        <v>384.60050000000001</v>
      </c>
      <c r="E8" s="215">
        <f>IF($C$5*'Vic Apr 2017'!AK2/'Vic Apr 2017'!AI2&gt;='Vic Apr 2017'!J2,('Vic Apr 2017'!J2*'Vic Apr 2017'!O2/100)*'Vic Apr 2017'!AI2,($C$5*'Vic Apr 2017'!AK2/'Vic Apr 2017'!AI2*'Vic Apr 2017'!O2/100)*'Vic Apr 2017'!AI2)</f>
        <v>837.44999999999993</v>
      </c>
      <c r="F8" s="216">
        <f>IF($C$5*'Vic Apr 2017'!AK2/'Vic Apr 2017'!AI2&lt;'Vic Apr 2017'!J2,0,IF($C$5*'Vic Apr 2017'!AK2/'Vic Apr 2017'!AI2&lt;='Vic Apr 2017'!K2,($C$5*'Vic Apr 2017'!AK2/'Vic Apr 2017'!AI2-'Vic Apr 2017'!J2)*('Vic Apr 2017'!P2/100)*'Vic Apr 2017'!AI2,('Vic Apr 2017'!K2-'Vic Apr 2017'!J2)*('Vic Apr 2017'!P2/100)*'Vic Apr 2017'!AI2))</f>
        <v>73.150000000000048</v>
      </c>
      <c r="G8" s="214">
        <f>IF($C$5*'Vic Apr 2017'!AK2/'Vic Apr 2017'!AI2&lt;'Vic Apr 2017'!K2,0,IF($C$5*'Vic Apr 2017'!AK2/'Vic Apr 2017'!AI2&lt;='Vic Apr 2017'!L2,($C$5*'Vic Apr 2017'!AK2/'Vic Apr 2017'!AI2-'Vic Apr 2017'!K2)*('Vic Apr 2017'!Q2/100)*'Vic Apr 2017'!AI2,('Vic Apr 2017'!L2-'Vic Apr 2017'!K2)*('Vic Apr 2017'!Q2/100)*'Vic Apr 2017'!AI2))</f>
        <v>0</v>
      </c>
      <c r="H8" s="215">
        <f>IF($C$5*'Vic Apr 2017'!AK2/'Vic Apr 2017'!AI2&lt;'Vic Apr 2017'!L2,0,IF($C$5*'Vic Apr 2017'!AK2/'Vic Apr 2017'!AI2&lt;='Vic Apr 2017'!M2,($C$5*'Vic Apr 2017'!AK2/'Vic Apr 2017'!AI2-'Vic Apr 2017'!L2)*('Vic Apr 2017'!R2/100)*'Vic Apr 2017'!AI2,('Vic Apr 2017'!M2-'Vic Apr 2017'!L2)*('Vic Apr 2017'!R2/100)*'Vic Apr 2017'!AI2))</f>
        <v>0</v>
      </c>
      <c r="I8" s="214">
        <f>IF(($C$5*'Vic Apr 2017'!AK2/'Vic Apr 2017'!AI2&gt;'Vic Apr 2017'!M2),($C$5*'Vic Apr 2017'!AK2/'Vic Apr 2017'!AI2-'Vic Apr 2017'!M2)*'Vic Apr 2017'!S2/100*'Vic Apr 2017'!AI2,0)</f>
        <v>0</v>
      </c>
      <c r="J8" s="214">
        <f>IF($C$5*'Vic Apr 2017'!AL2/'Vic Apr 2017'!AJ2&gt;='Vic Apr 2017'!J2,('Vic Apr 2017'!J2*'Vic Apr 2017'!U2/100)*'Vic Apr 2017'!AJ2,($C$5*'Vic Apr 2017'!AL2/'Vic Apr 2017'!AJ2*'Vic Apr 2017'!U2/100)*'Vic Apr 2017'!AJ2)</f>
        <v>798.75</v>
      </c>
      <c r="K8" s="214">
        <f>IF($C$5*'Vic Apr 2017'!AL2/'Vic Apr 2017'!AJ2&lt;'Vic Apr 2017'!J2,0,IF($C$5*'Vic Apr 2017'!AL2/'Vic Apr 2017'!AJ2&lt;='Vic Apr 2017'!K2,($C$5*'Vic Apr 2017'!AL2/'Vic Apr 2017'!AJ2-'Vic Apr 2017'!J2)*('Vic Apr 2017'!V2/100)*'Vic Apr 2017'!AJ2,('Vic Apr 2017'!K2-'Vic Apr 2017'!J2)*('Vic Apr 2017'!V2/100)*'Vic Apr 2017'!AJ2))</f>
        <v>72.350000000000051</v>
      </c>
      <c r="L8" s="214">
        <f>IF($C$5*'Vic Apr 2017'!AL2/'Vic Apr 2017'!AJ2&lt;'Vic Apr 2017'!K2,0,IF($C$5*'Vic Apr 2017'!AL2/'Vic Apr 2017'!AJ2&lt;='Vic Apr 2017'!L2,($C$5*'Vic Apr 2017'!AL2/'Vic Apr 2017'!AJ2-'Vic Apr 2017'!K2)*('Vic Apr 2017'!W2/100)*'Vic Apr 2017'!AJ2,('Vic Apr 2017'!L2-'Vic Apr 2017'!K2)*('Vic Apr 2017'!W2/100)*'Vic Apr 2017'!AJ2))</f>
        <v>0</v>
      </c>
      <c r="M8" s="214">
        <f>IF($C$5*'Vic Apr 2017'!AL2/'Vic Apr 2017'!AJ2&lt;'Vic Apr 2017'!L2,0,IF($C$5*'Vic Apr 2017'!AL2/'Vic Apr 2017'!AJ2&lt;='Vic Apr 2017'!M2,($C$5*'Vic Apr 2017'!AL2/'Vic Apr 2017'!AJ2-'Vic Apr 2017'!L2)*('Vic Apr 2017'!X2/100)*'Vic Apr 2017'!AJ2,('Vic Apr 2017'!M2-'Vic Apr 2017'!L2)*('Vic Apr 2017'!X2/100)*'Vic Apr 2017'!AJ2))</f>
        <v>0</v>
      </c>
      <c r="N8" s="214">
        <f>IF(($C$5*'Vic Apr 2017'!AL2/'Vic Apr 2017'!AJ2&gt;'Vic Apr 2017'!M2),($C$5*'Vic Apr 2017'!AL2/'Vic Apr 2017'!AJ2-'Vic Apr 2017'!M2)*'Vic Apr 2017'!Y2/100*'Vic Apr 2017'!AJ2,0)</f>
        <v>0</v>
      </c>
      <c r="O8" s="217">
        <f>SUM(D8:N8)</f>
        <v>2166.3004999999998</v>
      </c>
      <c r="P8" s="218">
        <f>'Vic Apr 2017'!AM2</f>
        <v>0</v>
      </c>
      <c r="Q8" s="218">
        <f>'Vic Apr 2017'!AN2</f>
        <v>20</v>
      </c>
      <c r="R8" s="218">
        <f>'Vic Apr 2017'!AO2</f>
        <v>0</v>
      </c>
      <c r="S8" s="218">
        <f>'Vic Apr 2017'!AP2</f>
        <v>0</v>
      </c>
      <c r="T8" s="217">
        <f>(O8-(O8-D8)*Q8/100)</f>
        <v>1809.9604999999999</v>
      </c>
      <c r="U8" s="217">
        <f>T8</f>
        <v>1809.9604999999999</v>
      </c>
      <c r="V8" s="217">
        <f>T8*1.1</f>
        <v>1990.9565500000001</v>
      </c>
      <c r="W8" s="217">
        <f>U8*1.1</f>
        <v>1990.9565500000001</v>
      </c>
      <c r="X8" s="219">
        <f>'Vic Apr 2017'!AW2</f>
        <v>0</v>
      </c>
      <c r="Y8" s="220" t="str">
        <f>'Vic Apr 2017'!AX2</f>
        <v>n</v>
      </c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</row>
    <row r="9" spans="1:140" s="112" customFormat="1" ht="17" customHeight="1">
      <c r="A9" s="241"/>
      <c r="B9" s="116" t="str">
        <f>'Vic Apr 2017'!F3</f>
        <v>Click Energy</v>
      </c>
      <c r="C9" s="116" t="str">
        <f>'Vic Apr 2017'!G3</f>
        <v>Business Prime Gas</v>
      </c>
      <c r="D9" s="198">
        <f>365*'Vic Apr 2017'!H3/100</f>
        <v>284.7</v>
      </c>
      <c r="E9" s="199">
        <f>IF($C$5*'Vic Apr 2017'!AK3/'Vic Apr 2017'!AI3&gt;='Vic Apr 2017'!J3,('Vic Apr 2017'!J3*'Vic Apr 2017'!O3/100)*'Vic Apr 2017'!AI3,($C$5*'Vic Apr 2017'!AK3/'Vic Apr 2017'!AI3*'Vic Apr 2017'!O3/100)*'Vic Apr 2017'!AI3)</f>
        <v>697.5</v>
      </c>
      <c r="F9" s="200">
        <f>IF($C$5*'Vic Apr 2017'!AK3/'Vic Apr 2017'!AI3&lt;'Vic Apr 2017'!J3,0,IF($C$5*'Vic Apr 2017'!AK3/'Vic Apr 2017'!AI3&lt;='Vic Apr 2017'!K3,($C$5*'Vic Apr 2017'!AK3/'Vic Apr 2017'!AI3-'Vic Apr 2017'!J3)*('Vic Apr 2017'!P3/100)*'Vic Apr 2017'!AI3,('Vic Apr 2017'!K3-'Vic Apr 2017'!J3)*('Vic Apr 2017'!P3/100)*'Vic Apr 2017'!AI3))</f>
        <v>67.500000000000057</v>
      </c>
      <c r="G9" s="198">
        <f>IF($C$5*'Vic Apr 2017'!AK3/'Vic Apr 2017'!AI3&lt;'Vic Apr 2017'!K3,0,IF($C$5*'Vic Apr 2017'!AK3/'Vic Apr 2017'!AI3&lt;='Vic Apr 2017'!L3,($C$5*'Vic Apr 2017'!AK3/'Vic Apr 2017'!AI3-'Vic Apr 2017'!K3)*('Vic Apr 2017'!Q3/100)*'Vic Apr 2017'!AI3,('Vic Apr 2017'!L3-'Vic Apr 2017'!K3)*('Vic Apr 2017'!Q3/100)*'Vic Apr 2017'!AI3))</f>
        <v>0</v>
      </c>
      <c r="H9" s="199">
        <f>IF($C$5*'Vic Apr 2017'!AK3/'Vic Apr 2017'!AI3&lt;'Vic Apr 2017'!L3,0,IF($C$5*'Vic Apr 2017'!AK3/'Vic Apr 2017'!AI3&lt;='Vic Apr 2017'!M3,($C$5*'Vic Apr 2017'!AK3/'Vic Apr 2017'!AI3-'Vic Apr 2017'!L3)*('Vic Apr 2017'!R3/100)*'Vic Apr 2017'!AI3,('Vic Apr 2017'!M3-'Vic Apr 2017'!L3)*('Vic Apr 2017'!R3/100)*'Vic Apr 2017'!AI3))</f>
        <v>0</v>
      </c>
      <c r="I9" s="198">
        <f>IF(($C$5*'Vic Apr 2017'!AK3/'Vic Apr 2017'!AI3&gt;'Vic Apr 2017'!M3),($C$5*'Vic Apr 2017'!AK3/'Vic Apr 2017'!AI3-'Vic Apr 2017'!M3)*'Vic Apr 2017'!S3/100*'Vic Apr 2017'!AI3,0)</f>
        <v>0</v>
      </c>
      <c r="J9" s="198">
        <f>IF($C$5*'Vic Apr 2017'!AL3/'Vic Apr 2017'!AJ3&gt;='Vic Apr 2017'!J3,('Vic Apr 2017'!J3*'Vic Apr 2017'!U3/100)*'Vic Apr 2017'!AJ3,($C$5*'Vic Apr 2017'!AL3/'Vic Apr 2017'!AJ3*'Vic Apr 2017'!U3/100)*'Vic Apr 2017'!AJ3)</f>
        <v>652.5</v>
      </c>
      <c r="K9" s="198">
        <f>IF($C$5*'Vic Apr 2017'!AL3/'Vic Apr 2017'!AJ3&lt;'Vic Apr 2017'!J3,0,IF($C$5*'Vic Apr 2017'!AL3/'Vic Apr 2017'!AJ3&lt;='Vic Apr 2017'!K3,($C$5*'Vic Apr 2017'!AL3/'Vic Apr 2017'!AJ3-'Vic Apr 2017'!J3)*('Vic Apr 2017'!V3/100)*'Vic Apr 2017'!AJ3,('Vic Apr 2017'!K3-'Vic Apr 2017'!J3)*('Vic Apr 2017'!V3/100)*'Vic Apr 2017'!AJ3))</f>
        <v>67.500000000000057</v>
      </c>
      <c r="L9" s="198">
        <f>IF($C$5*'Vic Apr 2017'!AL3/'Vic Apr 2017'!AJ3&lt;'Vic Apr 2017'!K3,0,IF($C$5*'Vic Apr 2017'!AL3/'Vic Apr 2017'!AJ3&lt;='Vic Apr 2017'!L3,($C$5*'Vic Apr 2017'!AL3/'Vic Apr 2017'!AJ3-'Vic Apr 2017'!K3)*('Vic Apr 2017'!W3/100)*'Vic Apr 2017'!AJ3,('Vic Apr 2017'!L3-'Vic Apr 2017'!K3)*('Vic Apr 2017'!W3/100)*'Vic Apr 2017'!AJ3))</f>
        <v>0</v>
      </c>
      <c r="M9" s="198">
        <f>IF($C$5*'Vic Apr 2017'!AL3/'Vic Apr 2017'!AJ3&lt;'Vic Apr 2017'!L3,0,IF($C$5*'Vic Apr 2017'!AL3/'Vic Apr 2017'!AJ3&lt;='Vic Apr 2017'!M3,($C$5*'Vic Apr 2017'!AL3/'Vic Apr 2017'!AJ3-'Vic Apr 2017'!L3)*('Vic Apr 2017'!X3/100)*'Vic Apr 2017'!AJ3,('Vic Apr 2017'!M3-'Vic Apr 2017'!L3)*('Vic Apr 2017'!X3/100)*'Vic Apr 2017'!AJ3))</f>
        <v>0</v>
      </c>
      <c r="N9" s="198">
        <f>IF(($C$5*'Vic Apr 2017'!AL3/'Vic Apr 2017'!AJ3&gt;'Vic Apr 2017'!M3),($C$5*'Vic Apr 2017'!AL3/'Vic Apr 2017'!AJ3-'Vic Apr 2017'!M3)*'Vic Apr 2017'!Y3/100*'Vic Apr 2017'!AJ3,0)</f>
        <v>0</v>
      </c>
      <c r="O9" s="201">
        <f t="shared" ref="O9:O63" si="0">SUM(D9:N9)</f>
        <v>1769.7</v>
      </c>
      <c r="P9" s="202">
        <f>'Vic Apr 2017'!AM3</f>
        <v>0</v>
      </c>
      <c r="Q9" s="202">
        <f>'Vic Apr 2017'!AN3</f>
        <v>0</v>
      </c>
      <c r="R9" s="202">
        <f>'Vic Apr 2017'!AO3</f>
        <v>10</v>
      </c>
      <c r="S9" s="202">
        <f>'Vic Apr 2017'!AP3</f>
        <v>0</v>
      </c>
      <c r="T9" s="201">
        <f>O9</f>
        <v>1769.7</v>
      </c>
      <c r="U9" s="201">
        <f>T9-(T9*R9/100)</f>
        <v>1592.73</v>
      </c>
      <c r="V9" s="201">
        <f t="shared" ref="V9:W63" si="1">T9*1.1</f>
        <v>1946.6700000000003</v>
      </c>
      <c r="W9" s="201">
        <f t="shared" si="1"/>
        <v>1752.0030000000002</v>
      </c>
      <c r="X9" s="203">
        <f>'Vic Apr 2017'!AW3</f>
        <v>0</v>
      </c>
      <c r="Y9" s="204" t="str">
        <f>'Vic Apr 2017'!AX3</f>
        <v>n</v>
      </c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</row>
    <row r="10" spans="1:140" ht="17" customHeight="1">
      <c r="A10" s="241"/>
      <c r="B10" s="116" t="str">
        <f>'Vic Apr 2017'!F4</f>
        <v>Covau</v>
      </c>
      <c r="C10" s="116" t="str">
        <f>'Vic Apr 2017'!G4</f>
        <v>Market offer</v>
      </c>
      <c r="D10" s="198">
        <f>365*'Vic Apr 2017'!H4/100</f>
        <v>341.27499999999998</v>
      </c>
      <c r="E10" s="199">
        <f>IF($C$5*'Vic Apr 2017'!AK4/'Vic Apr 2017'!AI4&gt;='Vic Apr 2017'!J4,('Vic Apr 2017'!J4*'Vic Apr 2017'!O4/100)*'Vic Apr 2017'!AI4,($C$5*'Vic Apr 2017'!AK4/'Vic Apr 2017'!AI4*'Vic Apr 2017'!O4/100)*'Vic Apr 2017'!AI4)</f>
        <v>1035</v>
      </c>
      <c r="F10" s="200">
        <f>IF($C$5*'Vic Apr 2017'!AK4/'Vic Apr 2017'!AI4&lt;'Vic Apr 2017'!J4,0,IF($C$5*'Vic Apr 2017'!AK4/'Vic Apr 2017'!AI4&lt;='Vic Apr 2017'!K4,($C$5*'Vic Apr 2017'!AK4/'Vic Apr 2017'!AI4-'Vic Apr 2017'!J4)*('Vic Apr 2017'!P4/100)*'Vic Apr 2017'!AI4,('Vic Apr 2017'!K4-'Vic Apr 2017'!J4)*('Vic Apr 2017'!P4/100)*'Vic Apr 2017'!AI4))</f>
        <v>100.50000000000006</v>
      </c>
      <c r="G10" s="198">
        <f>IF($C$5*'Vic Apr 2017'!AK4/'Vic Apr 2017'!AI4&lt;'Vic Apr 2017'!K4,0,IF($C$5*'Vic Apr 2017'!AK4/'Vic Apr 2017'!AI4&lt;='Vic Apr 2017'!L4,($C$5*'Vic Apr 2017'!AK4/'Vic Apr 2017'!AI4-'Vic Apr 2017'!K4)*('Vic Apr 2017'!Q4/100)*'Vic Apr 2017'!AI4,('Vic Apr 2017'!L4-'Vic Apr 2017'!K4)*('Vic Apr 2017'!Q4/100)*'Vic Apr 2017'!AI4))</f>
        <v>0</v>
      </c>
      <c r="H10" s="199">
        <f>IF($C$5*'Vic Apr 2017'!AK4/'Vic Apr 2017'!AI4&lt;'Vic Apr 2017'!L4,0,IF($C$5*'Vic Apr 2017'!AK4/'Vic Apr 2017'!AI4&lt;='Vic Apr 2017'!M4,($C$5*'Vic Apr 2017'!AK4/'Vic Apr 2017'!AI4-'Vic Apr 2017'!L4)*('Vic Apr 2017'!R4/100)*'Vic Apr 2017'!AI4,('Vic Apr 2017'!M4-'Vic Apr 2017'!L4)*('Vic Apr 2017'!R4/100)*'Vic Apr 2017'!AI4))</f>
        <v>0</v>
      </c>
      <c r="I10" s="198">
        <f>IF(($C$5*'Vic Apr 2017'!AK4/'Vic Apr 2017'!AI4&gt;'Vic Apr 2017'!M4),($C$5*'Vic Apr 2017'!AK4/'Vic Apr 2017'!AI4-'Vic Apr 2017'!M4)*'Vic Apr 2017'!S4/100*'Vic Apr 2017'!AI4,0)</f>
        <v>0</v>
      </c>
      <c r="J10" s="198">
        <f>IF($C$5*'Vic Apr 2017'!AL4/'Vic Apr 2017'!AJ4&gt;='Vic Apr 2017'!J4,('Vic Apr 2017'!J4*'Vic Apr 2017'!U4/100)*'Vic Apr 2017'!AJ4,($C$5*'Vic Apr 2017'!AL4/'Vic Apr 2017'!AJ4*'Vic Apr 2017'!U4/100)*'Vic Apr 2017'!AJ4)</f>
        <v>918</v>
      </c>
      <c r="K10" s="198">
        <f>IF($C$5*'Vic Apr 2017'!AL4/'Vic Apr 2017'!AJ4&lt;'Vic Apr 2017'!J4,0,IF($C$5*'Vic Apr 2017'!AL4/'Vic Apr 2017'!AJ4&lt;='Vic Apr 2017'!K4,($C$5*'Vic Apr 2017'!AL4/'Vic Apr 2017'!AJ4-'Vic Apr 2017'!J4)*('Vic Apr 2017'!V4/100)*'Vic Apr 2017'!AJ4,('Vic Apr 2017'!K4-'Vic Apr 2017'!J4)*('Vic Apr 2017'!V4/100)*'Vic Apr 2017'!AJ4))</f>
        <v>91.500000000000057</v>
      </c>
      <c r="L10" s="198">
        <f>IF($C$5*'Vic Apr 2017'!AL4/'Vic Apr 2017'!AJ4&lt;'Vic Apr 2017'!K4,0,IF($C$5*'Vic Apr 2017'!AL4/'Vic Apr 2017'!AJ4&lt;='Vic Apr 2017'!L4,($C$5*'Vic Apr 2017'!AL4/'Vic Apr 2017'!AJ4-'Vic Apr 2017'!K4)*('Vic Apr 2017'!W4/100)*'Vic Apr 2017'!AJ4,('Vic Apr 2017'!L4-'Vic Apr 2017'!K4)*('Vic Apr 2017'!W4/100)*'Vic Apr 2017'!AJ4))</f>
        <v>0</v>
      </c>
      <c r="M10" s="198">
        <f>IF($C$5*'Vic Apr 2017'!AL4/'Vic Apr 2017'!AJ4&lt;'Vic Apr 2017'!L4,0,IF($C$5*'Vic Apr 2017'!AL4/'Vic Apr 2017'!AJ4&lt;='Vic Apr 2017'!M4,($C$5*'Vic Apr 2017'!AL4/'Vic Apr 2017'!AJ4-'Vic Apr 2017'!L4)*('Vic Apr 2017'!X4/100)*'Vic Apr 2017'!AJ4,('Vic Apr 2017'!M4-'Vic Apr 2017'!L4)*('Vic Apr 2017'!X4/100)*'Vic Apr 2017'!AJ4))</f>
        <v>0</v>
      </c>
      <c r="N10" s="198">
        <f>IF(($C$5*'Vic Apr 2017'!AL4/'Vic Apr 2017'!AJ4&gt;'Vic Apr 2017'!M4),($C$5*'Vic Apr 2017'!AL4/'Vic Apr 2017'!AJ4-'Vic Apr 2017'!M4)*'Vic Apr 2017'!Y4/100*'Vic Apr 2017'!AJ4,0)</f>
        <v>0</v>
      </c>
      <c r="O10" s="201">
        <f t="shared" si="0"/>
        <v>2486.2750000000001</v>
      </c>
      <c r="P10" s="202">
        <f>'Vic Apr 2017'!AM4</f>
        <v>0</v>
      </c>
      <c r="Q10" s="202">
        <f>'Vic Apr 2017'!AN4</f>
        <v>0</v>
      </c>
      <c r="R10" s="202">
        <f>'Vic Apr 2017'!AO4</f>
        <v>0</v>
      </c>
      <c r="S10" s="202">
        <f>'Vic Apr 2017'!AP4</f>
        <v>20</v>
      </c>
      <c r="T10" s="201">
        <f>O10</f>
        <v>2486.2750000000001</v>
      </c>
      <c r="U10" s="201">
        <f>(T10-(T10-D10)*S10/100)</f>
        <v>2057.2750000000001</v>
      </c>
      <c r="V10" s="201">
        <f t="shared" si="1"/>
        <v>2734.9025000000001</v>
      </c>
      <c r="W10" s="201">
        <f t="shared" si="1"/>
        <v>2263.0025000000005</v>
      </c>
      <c r="X10" s="203">
        <f>'Vic Apr 2017'!AW4</f>
        <v>12</v>
      </c>
      <c r="Y10" s="204" t="str">
        <f>'Vic Apr 2017'!AX4</f>
        <v>y</v>
      </c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</row>
    <row r="11" spans="1:140" s="112" customFormat="1" ht="17" customHeight="1">
      <c r="A11" s="241"/>
      <c r="B11" s="116" t="str">
        <f>'Vic Apr 2017'!F5</f>
        <v>EnergyAustralia</v>
      </c>
      <c r="C11" s="116" t="str">
        <f>'Vic Apr 2017'!G5</f>
        <v>Everyday Saver Business</v>
      </c>
      <c r="D11" s="198">
        <f>365*'Vic Apr 2017'!H5/100</f>
        <v>363.54</v>
      </c>
      <c r="E11" s="199">
        <f>IF($C$5*'Vic Apr 2017'!AK5/'Vic Apr 2017'!AI5&gt;='Vic Apr 2017'!J5,('Vic Apr 2017'!J5*'Vic Apr 2017'!O5/100)*'Vic Apr 2017'!AI5,($C$5*'Vic Apr 2017'!AK5/'Vic Apr 2017'!AI5*'Vic Apr 2017'!O5/100)*'Vic Apr 2017'!AI5)</f>
        <v>756</v>
      </c>
      <c r="F11" s="200">
        <f>IF($C$5*'Vic Apr 2017'!AK5/'Vic Apr 2017'!AI5&lt;'Vic Apr 2017'!J5,0,IF($C$5*'Vic Apr 2017'!AK5/'Vic Apr 2017'!AI5&lt;='Vic Apr 2017'!K5,($C$5*'Vic Apr 2017'!AK5/'Vic Apr 2017'!AI5-'Vic Apr 2017'!J5)*('Vic Apr 2017'!P5/100)*'Vic Apr 2017'!AI5,('Vic Apr 2017'!K5-'Vic Apr 2017'!J5)*('Vic Apr 2017'!P5/100)*'Vic Apr 2017'!AI5))</f>
        <v>74.500000000000057</v>
      </c>
      <c r="G11" s="198">
        <f>IF($C$5*'Vic Apr 2017'!AK5/'Vic Apr 2017'!AI5&lt;'Vic Apr 2017'!K5,0,IF($C$5*'Vic Apr 2017'!AK5/'Vic Apr 2017'!AI5&lt;='Vic Apr 2017'!L5,($C$5*'Vic Apr 2017'!AK5/'Vic Apr 2017'!AI5-'Vic Apr 2017'!K5)*('Vic Apr 2017'!Q5/100)*'Vic Apr 2017'!AI5,('Vic Apr 2017'!L5-'Vic Apr 2017'!K5)*('Vic Apr 2017'!Q5/100)*'Vic Apr 2017'!AI5))</f>
        <v>0</v>
      </c>
      <c r="H11" s="199">
        <f>IF($C$5*'Vic Apr 2017'!AK5/'Vic Apr 2017'!AI5&lt;'Vic Apr 2017'!L5,0,IF($C$5*'Vic Apr 2017'!AK5/'Vic Apr 2017'!AI5&lt;='Vic Apr 2017'!M5,($C$5*'Vic Apr 2017'!AK5/'Vic Apr 2017'!AI5-'Vic Apr 2017'!L5)*('Vic Apr 2017'!R5/100)*'Vic Apr 2017'!AI5,('Vic Apr 2017'!M5-'Vic Apr 2017'!L5)*('Vic Apr 2017'!R5/100)*'Vic Apr 2017'!AI5))</f>
        <v>0</v>
      </c>
      <c r="I11" s="198">
        <f>IF(($C$5*'Vic Apr 2017'!AK5/'Vic Apr 2017'!AI5&gt;'Vic Apr 2017'!M5),($C$5*'Vic Apr 2017'!AK5/'Vic Apr 2017'!AI5-'Vic Apr 2017'!M5)*'Vic Apr 2017'!S5/100*'Vic Apr 2017'!AI5,0)</f>
        <v>0</v>
      </c>
      <c r="J11" s="198">
        <f>IF($C$5*'Vic Apr 2017'!AL5/'Vic Apr 2017'!AJ5&gt;='Vic Apr 2017'!J5,('Vic Apr 2017'!J5*'Vic Apr 2017'!U5/100)*'Vic Apr 2017'!AJ5,($C$5*'Vic Apr 2017'!AL5/'Vic Apr 2017'!AJ5*'Vic Apr 2017'!U5/100)*'Vic Apr 2017'!AJ5)</f>
        <v>711</v>
      </c>
      <c r="K11" s="198">
        <f>IF($C$5*'Vic Apr 2017'!AL5/'Vic Apr 2017'!AJ5&lt;'Vic Apr 2017'!J5,0,IF($C$5*'Vic Apr 2017'!AL5/'Vic Apr 2017'!AJ5&lt;='Vic Apr 2017'!K5,($C$5*'Vic Apr 2017'!AL5/'Vic Apr 2017'!AJ5-'Vic Apr 2017'!J5)*('Vic Apr 2017'!V5/100)*'Vic Apr 2017'!AJ5,('Vic Apr 2017'!K5-'Vic Apr 2017'!J5)*('Vic Apr 2017'!V5/100)*'Vic Apr 2017'!AJ5))</f>
        <v>71.000000000000043</v>
      </c>
      <c r="L11" s="198">
        <f>IF($C$5*'Vic Apr 2017'!AL5/'Vic Apr 2017'!AJ5&lt;'Vic Apr 2017'!K5,0,IF($C$5*'Vic Apr 2017'!AL5/'Vic Apr 2017'!AJ5&lt;='Vic Apr 2017'!L5,($C$5*'Vic Apr 2017'!AL5/'Vic Apr 2017'!AJ5-'Vic Apr 2017'!K5)*('Vic Apr 2017'!W5/100)*'Vic Apr 2017'!AJ5,('Vic Apr 2017'!L5-'Vic Apr 2017'!K5)*('Vic Apr 2017'!W5/100)*'Vic Apr 2017'!AJ5))</f>
        <v>0</v>
      </c>
      <c r="M11" s="198">
        <f>IF($C$5*'Vic Apr 2017'!AL5/'Vic Apr 2017'!AJ5&lt;'Vic Apr 2017'!L5,0,IF($C$5*'Vic Apr 2017'!AL5/'Vic Apr 2017'!AJ5&lt;='Vic Apr 2017'!M5,($C$5*'Vic Apr 2017'!AL5/'Vic Apr 2017'!AJ5-'Vic Apr 2017'!L5)*('Vic Apr 2017'!X5/100)*'Vic Apr 2017'!AJ5,('Vic Apr 2017'!M5-'Vic Apr 2017'!L5)*('Vic Apr 2017'!X5/100)*'Vic Apr 2017'!AJ5))</f>
        <v>0</v>
      </c>
      <c r="N11" s="198">
        <f>IF(($C$5*'Vic Apr 2017'!AL5/'Vic Apr 2017'!AJ5&gt;'Vic Apr 2017'!M5),($C$5*'Vic Apr 2017'!AL5/'Vic Apr 2017'!AJ5-'Vic Apr 2017'!M5)*'Vic Apr 2017'!Y5/100*'Vic Apr 2017'!AJ5,0)</f>
        <v>0</v>
      </c>
      <c r="O11" s="201">
        <f t="shared" si="0"/>
        <v>1976.04</v>
      </c>
      <c r="P11" s="202">
        <f>'Vic Apr 2017'!AM5</f>
        <v>0</v>
      </c>
      <c r="Q11" s="202">
        <f>'Vic Apr 2017'!AN5</f>
        <v>20</v>
      </c>
      <c r="R11" s="202">
        <f>'Vic Apr 2017'!AO5</f>
        <v>0</v>
      </c>
      <c r="S11" s="202">
        <f>'Vic Apr 2017'!AP5</f>
        <v>0</v>
      </c>
      <c r="T11" s="201">
        <f>(O11-(O11-D11)*Q11/100)</f>
        <v>1653.54</v>
      </c>
      <c r="U11" s="201">
        <f>T11</f>
        <v>1653.54</v>
      </c>
      <c r="V11" s="201">
        <f t="shared" si="1"/>
        <v>1818.894</v>
      </c>
      <c r="W11" s="201">
        <f t="shared" si="1"/>
        <v>1818.894</v>
      </c>
      <c r="X11" s="203">
        <f>'Vic Apr 2017'!AW5</f>
        <v>24</v>
      </c>
      <c r="Y11" s="204" t="str">
        <f>'Vic Apr 2017'!AX5</f>
        <v>y</v>
      </c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</row>
    <row r="12" spans="1:140" ht="17" customHeight="1">
      <c r="A12" s="241"/>
      <c r="B12" s="116" t="str">
        <f>'Vic Apr 2017'!F6</f>
        <v>Lumo Energy</v>
      </c>
      <c r="C12" s="116" t="str">
        <f>'Vic Apr 2017'!G6</f>
        <v>Business Premium</v>
      </c>
      <c r="D12" s="198">
        <f>365*'Vic Apr 2017'!H6/100</f>
        <v>270.10000000000002</v>
      </c>
      <c r="E12" s="199">
        <f>IF($C$5*'Vic Apr 2017'!AK6/'Vic Apr 2017'!AI6&gt;='Vic Apr 2017'!J6,('Vic Apr 2017'!J6*'Vic Apr 2017'!O6/100)*'Vic Apr 2017'!AI6,($C$5*'Vic Apr 2017'!AK6/'Vic Apr 2017'!AI6*'Vic Apr 2017'!O6/100)*'Vic Apr 2017'!AI6)</f>
        <v>629.61119999999983</v>
      </c>
      <c r="F12" s="200">
        <f>IF($C$5*'Vic Apr 2017'!AK6/'Vic Apr 2017'!AI6&lt;'Vic Apr 2017'!J6,0,IF($C$5*'Vic Apr 2017'!AK6/'Vic Apr 2017'!AI6&lt;='Vic Apr 2017'!K6,($C$5*'Vic Apr 2017'!AK6/'Vic Apr 2017'!AI6-'Vic Apr 2017'!J6)*('Vic Apr 2017'!P6/100)*'Vic Apr 2017'!AI6,('Vic Apr 2017'!K6-'Vic Apr 2017'!J6)*('Vic Apr 2017'!P6/100)*'Vic Apr 2017'!AI6))</f>
        <v>54.306160000000048</v>
      </c>
      <c r="G12" s="198">
        <f>IF($C$5*'Vic Apr 2017'!AK6/'Vic Apr 2017'!AI6&lt;'Vic Apr 2017'!K6,0,IF($C$5*'Vic Apr 2017'!AK6/'Vic Apr 2017'!AI6&lt;='Vic Apr 2017'!L6,($C$5*'Vic Apr 2017'!AK6/'Vic Apr 2017'!AI6-'Vic Apr 2017'!K6)*('Vic Apr 2017'!Q6/100)*'Vic Apr 2017'!AI6,('Vic Apr 2017'!L6-'Vic Apr 2017'!K6)*('Vic Apr 2017'!Q6/100)*'Vic Apr 2017'!AI6))</f>
        <v>0</v>
      </c>
      <c r="H12" s="199">
        <f>IF($C$5*'Vic Apr 2017'!AK6/'Vic Apr 2017'!AI6&lt;'Vic Apr 2017'!L6,0,IF($C$5*'Vic Apr 2017'!AK6/'Vic Apr 2017'!AI6&lt;='Vic Apr 2017'!M6,($C$5*'Vic Apr 2017'!AK6/'Vic Apr 2017'!AI6-'Vic Apr 2017'!L6)*('Vic Apr 2017'!R6/100)*'Vic Apr 2017'!AI6,('Vic Apr 2017'!M6-'Vic Apr 2017'!L6)*('Vic Apr 2017'!R6/100)*'Vic Apr 2017'!AI6))</f>
        <v>0</v>
      </c>
      <c r="I12" s="198">
        <f>IF(($C$5*'Vic Apr 2017'!AK6/'Vic Apr 2017'!AI6&gt;'Vic Apr 2017'!M6),($C$5*'Vic Apr 2017'!AK6/'Vic Apr 2017'!AI6-'Vic Apr 2017'!M6)*'Vic Apr 2017'!S6/100*'Vic Apr 2017'!AI6,0)</f>
        <v>0</v>
      </c>
      <c r="J12" s="198">
        <f>IF($C$5*'Vic Apr 2017'!AL6/'Vic Apr 2017'!AJ6&gt;='Vic Apr 2017'!J6,('Vic Apr 2017'!J6*'Vic Apr 2017'!U6/100)*'Vic Apr 2017'!AJ6,($C$5*'Vic Apr 2017'!AL6/'Vic Apr 2017'!AJ6*'Vic Apr 2017'!U6/100)*'Vic Apr 2017'!AJ6)</f>
        <v>603.14928000000009</v>
      </c>
      <c r="K12" s="198">
        <f>IF($C$5*'Vic Apr 2017'!AL6/'Vic Apr 2017'!AJ6&lt;'Vic Apr 2017'!J6,0,IF($C$5*'Vic Apr 2017'!AL6/'Vic Apr 2017'!AJ6&lt;='Vic Apr 2017'!K6,($C$5*'Vic Apr 2017'!AL6/'Vic Apr 2017'!AJ6-'Vic Apr 2017'!J6)*('Vic Apr 2017'!V6/100)*'Vic Apr 2017'!AJ6,('Vic Apr 2017'!K6-'Vic Apr 2017'!J6)*('Vic Apr 2017'!V6/100)*'Vic Apr 2017'!AJ6))</f>
        <v>52.81832000000005</v>
      </c>
      <c r="L12" s="198">
        <f>IF($C$5*'Vic Apr 2017'!AL6/'Vic Apr 2017'!AJ6&lt;'Vic Apr 2017'!K6,0,IF($C$5*'Vic Apr 2017'!AL6/'Vic Apr 2017'!AJ6&lt;='Vic Apr 2017'!L6,($C$5*'Vic Apr 2017'!AL6/'Vic Apr 2017'!AJ6-'Vic Apr 2017'!K6)*('Vic Apr 2017'!W6/100)*'Vic Apr 2017'!AJ6,('Vic Apr 2017'!L6-'Vic Apr 2017'!K6)*('Vic Apr 2017'!W6/100)*'Vic Apr 2017'!AJ6))</f>
        <v>0</v>
      </c>
      <c r="M12" s="198">
        <f>IF($C$5*'Vic Apr 2017'!AL6/'Vic Apr 2017'!AJ6&lt;'Vic Apr 2017'!L6,0,IF($C$5*'Vic Apr 2017'!AL6/'Vic Apr 2017'!AJ6&lt;='Vic Apr 2017'!M6,($C$5*'Vic Apr 2017'!AL6/'Vic Apr 2017'!AJ6-'Vic Apr 2017'!L6)*('Vic Apr 2017'!X6/100)*'Vic Apr 2017'!AJ6,('Vic Apr 2017'!M6-'Vic Apr 2017'!L6)*('Vic Apr 2017'!X6/100)*'Vic Apr 2017'!AJ6))</f>
        <v>0</v>
      </c>
      <c r="N12" s="198">
        <f>IF(($C$5*'Vic Apr 2017'!AL6/'Vic Apr 2017'!AJ6&gt;'Vic Apr 2017'!M6),($C$5*'Vic Apr 2017'!AL6/'Vic Apr 2017'!AJ6-'Vic Apr 2017'!M6)*'Vic Apr 2017'!Y6/100*'Vic Apr 2017'!AJ6,0)</f>
        <v>0</v>
      </c>
      <c r="O12" s="201">
        <f t="shared" si="0"/>
        <v>1609.98496</v>
      </c>
      <c r="P12" s="202">
        <f>'Vic Apr 2017'!AM6</f>
        <v>0</v>
      </c>
      <c r="Q12" s="202">
        <f>'Vic Apr 2017'!AN6</f>
        <v>0</v>
      </c>
      <c r="R12" s="202">
        <f>'Vic Apr 2017'!AO6</f>
        <v>0</v>
      </c>
      <c r="S12" s="202">
        <f>'Vic Apr 2017'!AP6</f>
        <v>0</v>
      </c>
      <c r="T12" s="201">
        <f>O12</f>
        <v>1609.98496</v>
      </c>
      <c r="U12" s="201">
        <f>T12</f>
        <v>1609.98496</v>
      </c>
      <c r="V12" s="201">
        <f t="shared" si="1"/>
        <v>1770.9834560000002</v>
      </c>
      <c r="W12" s="201">
        <f t="shared" si="1"/>
        <v>1770.9834560000002</v>
      </c>
      <c r="X12" s="203">
        <f>'Vic Apr 2017'!AW6</f>
        <v>36</v>
      </c>
      <c r="Y12" s="204" t="str">
        <f>'Vic Apr 2017'!AX6</f>
        <v>n</v>
      </c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BL12" s="121"/>
      <c r="BM12" s="121"/>
      <c r="BN12" s="121"/>
      <c r="BO12" s="121"/>
      <c r="BP12" s="121"/>
      <c r="BQ12" s="121"/>
      <c r="BR12" s="121"/>
      <c r="BS12" s="121"/>
      <c r="BT12" s="121"/>
      <c r="BU12" s="121"/>
      <c r="BV12" s="121"/>
      <c r="BW12" s="12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</row>
    <row r="13" spans="1:140" s="112" customFormat="1" ht="17" customHeight="1">
      <c r="A13" s="241"/>
      <c r="B13" s="116" t="str">
        <f>'Vic Apr 2017'!F7</f>
        <v>Momentum Energy</v>
      </c>
      <c r="C13" s="116" t="str">
        <f>'Vic Apr 2017'!G7</f>
        <v>Market offer</v>
      </c>
      <c r="D13" s="198">
        <f>365*'Vic Apr 2017'!H7/100</f>
        <v>355.98449999999997</v>
      </c>
      <c r="E13" s="199">
        <f>IF($C$5*'Vic Apr 2017'!AK7/'Vic Apr 2017'!AI7&gt;='Vic Apr 2017'!J7,('Vic Apr 2017'!J7*'Vic Apr 2017'!O7/100)*'Vic Apr 2017'!AI7,($C$5*'Vic Apr 2017'!AK7/'Vic Apr 2017'!AI7*'Vic Apr 2017'!O7/100)*'Vic Apr 2017'!AI7)</f>
        <v>663.75</v>
      </c>
      <c r="F13" s="200">
        <f>IF($C$5*'Vic Apr 2017'!AK7/'Vic Apr 2017'!AI7&lt;'Vic Apr 2017'!J7,0,IF($C$5*'Vic Apr 2017'!AK7/'Vic Apr 2017'!AI7&lt;='Vic Apr 2017'!K7,($C$5*'Vic Apr 2017'!AK7/'Vic Apr 2017'!AI7-'Vic Apr 2017'!J7)*('Vic Apr 2017'!P7/100)*'Vic Apr 2017'!AI7,('Vic Apr 2017'!K7-'Vic Apr 2017'!J7)*('Vic Apr 2017'!P7/100)*'Vic Apr 2017'!AI7))</f>
        <v>67.150000000000034</v>
      </c>
      <c r="G13" s="198">
        <f>IF($C$5*'Vic Apr 2017'!AK7/'Vic Apr 2017'!AI7&lt;'Vic Apr 2017'!K7,0,IF($C$5*'Vic Apr 2017'!AK7/'Vic Apr 2017'!AI7&lt;='Vic Apr 2017'!L7,($C$5*'Vic Apr 2017'!AK7/'Vic Apr 2017'!AI7-'Vic Apr 2017'!K7)*('Vic Apr 2017'!Q7/100)*'Vic Apr 2017'!AI7,('Vic Apr 2017'!L7-'Vic Apr 2017'!K7)*('Vic Apr 2017'!Q7/100)*'Vic Apr 2017'!AI7))</f>
        <v>0</v>
      </c>
      <c r="H13" s="199">
        <f>IF($C$5*'Vic Apr 2017'!AK7/'Vic Apr 2017'!AI7&lt;'Vic Apr 2017'!L7,0,IF($C$5*'Vic Apr 2017'!AK7/'Vic Apr 2017'!AI7&lt;='Vic Apr 2017'!M7,($C$5*'Vic Apr 2017'!AK7/'Vic Apr 2017'!AI7-'Vic Apr 2017'!L7)*('Vic Apr 2017'!R7/100)*'Vic Apr 2017'!AI7,('Vic Apr 2017'!M7-'Vic Apr 2017'!L7)*('Vic Apr 2017'!R7/100)*'Vic Apr 2017'!AI7))</f>
        <v>0</v>
      </c>
      <c r="I13" s="198">
        <f>IF(($C$5*'Vic Apr 2017'!AK7/'Vic Apr 2017'!AI7&gt;'Vic Apr 2017'!M7),($C$5*'Vic Apr 2017'!AK7/'Vic Apr 2017'!AI7-'Vic Apr 2017'!M7)*'Vic Apr 2017'!S7/100*'Vic Apr 2017'!AI7,0)</f>
        <v>0</v>
      </c>
      <c r="J13" s="198">
        <f>IF($C$5*'Vic Apr 2017'!AL7/'Vic Apr 2017'!AJ7&gt;='Vic Apr 2017'!J7,('Vic Apr 2017'!J7*'Vic Apr 2017'!U7/100)*'Vic Apr 2017'!AJ7,($C$5*'Vic Apr 2017'!AL7/'Vic Apr 2017'!AJ7*'Vic Apr 2017'!U7/100)*'Vic Apr 2017'!AJ7)</f>
        <v>605.25</v>
      </c>
      <c r="K13" s="198">
        <f>IF($C$5*'Vic Apr 2017'!AL7/'Vic Apr 2017'!AJ7&lt;'Vic Apr 2017'!J7,0,IF($C$5*'Vic Apr 2017'!AL7/'Vic Apr 2017'!AJ7&lt;='Vic Apr 2017'!K7,($C$5*'Vic Apr 2017'!AL7/'Vic Apr 2017'!AJ7-'Vic Apr 2017'!J7)*('Vic Apr 2017'!V7/100)*'Vic Apr 2017'!AJ7,('Vic Apr 2017'!K7-'Vic Apr 2017'!J7)*('Vic Apr 2017'!V7/100)*'Vic Apr 2017'!AJ7))</f>
        <v>62.150000000000063</v>
      </c>
      <c r="L13" s="198">
        <f>IF($C$5*'Vic Apr 2017'!AL7/'Vic Apr 2017'!AJ7&lt;'Vic Apr 2017'!K7,0,IF($C$5*'Vic Apr 2017'!AL7/'Vic Apr 2017'!AJ7&lt;='Vic Apr 2017'!L7,($C$5*'Vic Apr 2017'!AL7/'Vic Apr 2017'!AJ7-'Vic Apr 2017'!K7)*('Vic Apr 2017'!W7/100)*'Vic Apr 2017'!AJ7,('Vic Apr 2017'!L7-'Vic Apr 2017'!K7)*('Vic Apr 2017'!W7/100)*'Vic Apr 2017'!AJ7))</f>
        <v>0</v>
      </c>
      <c r="M13" s="198">
        <f>IF($C$5*'Vic Apr 2017'!AL7/'Vic Apr 2017'!AJ7&lt;'Vic Apr 2017'!L7,0,IF($C$5*'Vic Apr 2017'!AL7/'Vic Apr 2017'!AJ7&lt;='Vic Apr 2017'!M7,($C$5*'Vic Apr 2017'!AL7/'Vic Apr 2017'!AJ7-'Vic Apr 2017'!L7)*('Vic Apr 2017'!X7/100)*'Vic Apr 2017'!AJ7,('Vic Apr 2017'!M7-'Vic Apr 2017'!L7)*('Vic Apr 2017'!X7/100)*'Vic Apr 2017'!AJ7))</f>
        <v>0</v>
      </c>
      <c r="N13" s="198">
        <f>IF(($C$5*'Vic Apr 2017'!AL7/'Vic Apr 2017'!AJ7&gt;'Vic Apr 2017'!M7),($C$5*'Vic Apr 2017'!AL7/'Vic Apr 2017'!AJ7-'Vic Apr 2017'!M7)*'Vic Apr 2017'!Y7/100*'Vic Apr 2017'!AJ7,0)</f>
        <v>0</v>
      </c>
      <c r="O13" s="201">
        <f t="shared" si="0"/>
        <v>1754.2845000000002</v>
      </c>
      <c r="P13" s="202">
        <f>'Vic Apr 2017'!AM7</f>
        <v>0</v>
      </c>
      <c r="Q13" s="202">
        <f>'Vic Apr 2017'!AN7</f>
        <v>0</v>
      </c>
      <c r="R13" s="202">
        <f>'Vic Apr 2017'!AO7</f>
        <v>0</v>
      </c>
      <c r="S13" s="202">
        <f>'Vic Apr 2017'!AP7</f>
        <v>0</v>
      </c>
      <c r="T13" s="201">
        <f>O13</f>
        <v>1754.2845000000002</v>
      </c>
      <c r="U13" s="201">
        <f>T13</f>
        <v>1754.2845000000002</v>
      </c>
      <c r="V13" s="201">
        <f t="shared" si="1"/>
        <v>1929.7129500000003</v>
      </c>
      <c r="W13" s="201">
        <f t="shared" si="1"/>
        <v>1929.7129500000003</v>
      </c>
      <c r="X13" s="203">
        <f>'Vic Apr 2017'!AW7</f>
        <v>0</v>
      </c>
      <c r="Y13" s="204" t="str">
        <f>'Vic Apr 2017'!AX7</f>
        <v>n</v>
      </c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  <c r="BL13" s="121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</row>
    <row r="14" spans="1:140" ht="17" customHeight="1" thickBot="1">
      <c r="A14" s="242"/>
      <c r="B14" s="221" t="str">
        <f>'Vic Apr 2017'!F8</f>
        <v>Origin Energy</v>
      </c>
      <c r="C14" s="221" t="str">
        <f>'Vic Apr 2017'!G8</f>
        <v>Business Saver</v>
      </c>
      <c r="D14" s="115">
        <f>365*'Vic Apr 2017'!H8/100</f>
        <v>306.96499999999997</v>
      </c>
      <c r="E14" s="113">
        <f>IF($C$5*'Vic Apr 2017'!AK8/'Vic Apr 2017'!AI8&gt;='Vic Apr 2017'!J8,('Vic Apr 2017'!J8*'Vic Apr 2017'!O8/100)*'Vic Apr 2017'!AI8,($C$5*'Vic Apr 2017'!AK8/'Vic Apr 2017'!AI8*'Vic Apr 2017'!O8/100)*'Vic Apr 2017'!AI8)</f>
        <v>794.38319999999999</v>
      </c>
      <c r="F14" s="114">
        <f>IF($C$5*'Vic Apr 2017'!AK8/'Vic Apr 2017'!AI8&lt;'Vic Apr 2017'!J8,0,IF($C$5*'Vic Apr 2017'!AK8/'Vic Apr 2017'!AI8&lt;='Vic Apr 2017'!K8,($C$5*'Vic Apr 2017'!AK8/'Vic Apr 2017'!AI8-'Vic Apr 2017'!J8)*('Vic Apr 2017'!P8/100)*'Vic Apr 2017'!AI8,('Vic Apr 2017'!K8-'Vic Apr 2017'!J8)*('Vic Apr 2017'!P8/100)*'Vic Apr 2017'!AI8))</f>
        <v>83.855200000000053</v>
      </c>
      <c r="G14" s="115">
        <f>IF($C$5*'Vic Apr 2017'!AK8/'Vic Apr 2017'!AI8&lt;'Vic Apr 2017'!K8,0,IF($C$5*'Vic Apr 2017'!AK8/'Vic Apr 2017'!AI8&lt;='Vic Apr 2017'!L8,($C$5*'Vic Apr 2017'!AK8/'Vic Apr 2017'!AI8-'Vic Apr 2017'!K8)*('Vic Apr 2017'!Q8/100)*'Vic Apr 2017'!AI8,('Vic Apr 2017'!L8-'Vic Apr 2017'!K8)*('Vic Apr 2017'!Q8/100)*'Vic Apr 2017'!AI8))</f>
        <v>0</v>
      </c>
      <c r="H14" s="113">
        <f>IF($C$5*'Vic Apr 2017'!AK8/'Vic Apr 2017'!AI8&lt;'Vic Apr 2017'!L8,0,IF($C$5*'Vic Apr 2017'!AK8/'Vic Apr 2017'!AI8&lt;='Vic Apr 2017'!M8,($C$5*'Vic Apr 2017'!AK8/'Vic Apr 2017'!AI8-'Vic Apr 2017'!L8)*('Vic Apr 2017'!R8/100)*'Vic Apr 2017'!AI8,('Vic Apr 2017'!M8-'Vic Apr 2017'!L8)*('Vic Apr 2017'!R8/100)*'Vic Apr 2017'!AI8))</f>
        <v>0</v>
      </c>
      <c r="I14" s="115">
        <f>IF(($C$5*'Vic Apr 2017'!AK8/'Vic Apr 2017'!AI8&gt;'Vic Apr 2017'!M8),($C$5*'Vic Apr 2017'!AK8/'Vic Apr 2017'!AI8-'Vic Apr 2017'!M8)*'Vic Apr 2017'!S8/100*'Vic Apr 2017'!AI8,0)</f>
        <v>0</v>
      </c>
      <c r="J14" s="115">
        <f>IF($C$5*'Vic Apr 2017'!AL8/'Vic Apr 2017'!AJ8&gt;='Vic Apr 2017'!J8,('Vic Apr 2017'!J8*'Vic Apr 2017'!U8/100)*'Vic Apr 2017'!AJ8,($C$5*'Vic Apr 2017'!AL8/'Vic Apr 2017'!AJ8*'Vic Apr 2017'!U8/100)*'Vic Apr 2017'!AJ8)</f>
        <v>749.21759999999995</v>
      </c>
      <c r="K14" s="115">
        <f>IF($C$5*'Vic Apr 2017'!AL8/'Vic Apr 2017'!AJ8&lt;'Vic Apr 2017'!J8,0,IF($C$5*'Vic Apr 2017'!AL8/'Vic Apr 2017'!AJ8&lt;='Vic Apr 2017'!K8,($C$5*'Vic Apr 2017'!AL8/'Vic Apr 2017'!AJ8-'Vic Apr 2017'!J8)*('Vic Apr 2017'!V8/100)*'Vic Apr 2017'!AJ8,('Vic Apr 2017'!K8-'Vic Apr 2017'!J8)*('Vic Apr 2017'!V8/100)*'Vic Apr 2017'!AJ8))</f>
        <v>80.99520000000004</v>
      </c>
      <c r="L14" s="115">
        <f>IF($C$5*'Vic Apr 2017'!AL8/'Vic Apr 2017'!AJ8&lt;'Vic Apr 2017'!K8,0,IF($C$5*'Vic Apr 2017'!AL8/'Vic Apr 2017'!AJ8&lt;='Vic Apr 2017'!L8,($C$5*'Vic Apr 2017'!AL8/'Vic Apr 2017'!AJ8-'Vic Apr 2017'!K8)*('Vic Apr 2017'!W8/100)*'Vic Apr 2017'!AJ8,('Vic Apr 2017'!L8-'Vic Apr 2017'!K8)*('Vic Apr 2017'!W8/100)*'Vic Apr 2017'!AJ8))</f>
        <v>0</v>
      </c>
      <c r="M14" s="115">
        <f>IF($C$5*'Vic Apr 2017'!AL8/'Vic Apr 2017'!AJ8&lt;'Vic Apr 2017'!L8,0,IF($C$5*'Vic Apr 2017'!AL8/'Vic Apr 2017'!AJ8&lt;='Vic Apr 2017'!M8,($C$5*'Vic Apr 2017'!AL8/'Vic Apr 2017'!AJ8-'Vic Apr 2017'!L8)*('Vic Apr 2017'!X8/100)*'Vic Apr 2017'!AJ8,('Vic Apr 2017'!M8-'Vic Apr 2017'!L8)*('Vic Apr 2017'!X8/100)*'Vic Apr 2017'!AJ8))</f>
        <v>0</v>
      </c>
      <c r="N14" s="115">
        <f>IF(($C$5*'Vic Apr 2017'!AL8/'Vic Apr 2017'!AJ8&gt;'Vic Apr 2017'!M8),($C$5*'Vic Apr 2017'!AL8/'Vic Apr 2017'!AJ8-'Vic Apr 2017'!M8)*'Vic Apr 2017'!Y8/100*'Vic Apr 2017'!AJ8,0)</f>
        <v>0</v>
      </c>
      <c r="O14" s="222">
        <f t="shared" si="0"/>
        <v>2015.4161999999999</v>
      </c>
      <c r="P14" s="223">
        <f>'Vic Apr 2017'!AM8</f>
        <v>0</v>
      </c>
      <c r="Q14" s="223">
        <f>'Vic Apr 2017'!AN8</f>
        <v>15</v>
      </c>
      <c r="R14" s="223">
        <f>'Vic Apr 2017'!AO8</f>
        <v>0</v>
      </c>
      <c r="S14" s="223">
        <f>'Vic Apr 2017'!AP8</f>
        <v>0</v>
      </c>
      <c r="T14" s="222">
        <f>(O14-(O14-D14)*Q14/100)</f>
        <v>1759.14852</v>
      </c>
      <c r="U14" s="222">
        <f>T14</f>
        <v>1759.14852</v>
      </c>
      <c r="V14" s="222">
        <f t="shared" si="1"/>
        <v>1935.0633720000001</v>
      </c>
      <c r="W14" s="222">
        <f t="shared" si="1"/>
        <v>1935.0633720000001</v>
      </c>
      <c r="X14" s="224">
        <f>'Vic Apr 2017'!AW8</f>
        <v>12</v>
      </c>
      <c r="Y14" s="225" t="str">
        <f>'Vic Apr 2017'!AX8</f>
        <v>y</v>
      </c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  <c r="BL14" s="121"/>
      <c r="BM14" s="121"/>
      <c r="BN14" s="121"/>
      <c r="BO14" s="121"/>
      <c r="BP14" s="121"/>
      <c r="BQ14" s="121"/>
      <c r="BR14" s="121"/>
      <c r="BS14" s="121"/>
      <c r="BT14" s="121"/>
      <c r="BU14" s="121"/>
      <c r="BV14" s="121"/>
      <c r="BW14" s="12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</row>
    <row r="15" spans="1:140" s="112" customFormat="1" ht="17" customHeight="1" thickTop="1">
      <c r="A15" s="240" t="str">
        <f>'Vic Apr 2017'!D9</f>
        <v>Multinet 2</v>
      </c>
      <c r="B15" s="226" t="str">
        <f>'Vic Apr 2017'!F9</f>
        <v>AGL</v>
      </c>
      <c r="C15" s="226" t="str">
        <f>'Vic Apr 2017'!G9</f>
        <v>Business Savers</v>
      </c>
      <c r="D15" s="227">
        <f>365*'Vic Apr 2017'!H9/100</f>
        <v>384.27199999999999</v>
      </c>
      <c r="E15" s="228">
        <f>IF($C$5*'Vic Apr 2017'!AK9/'Vic Apr 2017'!AI9&gt;='Vic Apr 2017'!J9,('Vic Apr 2017'!J9*'Vic Apr 2017'!O9/100)*'Vic Apr 2017'!AI9,($C$5*'Vic Apr 2017'!AK9/'Vic Apr 2017'!AI9*'Vic Apr 2017'!O9/100)*'Vic Apr 2017'!AI9)</f>
        <v>834</v>
      </c>
      <c r="F15" s="229">
        <f>IF($C$5*'Vic Apr 2017'!AK9/'Vic Apr 2017'!AI9&lt;'Vic Apr 2017'!J9,0,IF($C$5*'Vic Apr 2017'!AK9/'Vic Apr 2017'!AI9&lt;='Vic Apr 2017'!K9,($C$5*'Vic Apr 2017'!AK9/'Vic Apr 2017'!AI9-'Vic Apr 2017'!J9)*('Vic Apr 2017'!P9/100)*'Vic Apr 2017'!AI9,('Vic Apr 2017'!K9-'Vic Apr 2017'!J9)*('Vic Apr 2017'!P9/100)*'Vic Apr 2017'!AI9))</f>
        <v>0</v>
      </c>
      <c r="G15" s="227">
        <f>IF($C$5*'Vic Apr 2017'!AK9/'Vic Apr 2017'!AI9&lt;'Vic Apr 2017'!K9,0,IF($C$5*'Vic Apr 2017'!AK9/'Vic Apr 2017'!AI9&lt;='Vic Apr 2017'!L9,($C$5*'Vic Apr 2017'!AK9/'Vic Apr 2017'!AI9-'Vic Apr 2017'!K9)*('Vic Apr 2017'!Q9/100)*'Vic Apr 2017'!AI9,('Vic Apr 2017'!L9-'Vic Apr 2017'!K9)*('Vic Apr 2017'!Q9/100)*'Vic Apr 2017'!AI9))</f>
        <v>0</v>
      </c>
      <c r="H15" s="228">
        <f>IF($C$5*'Vic Apr 2017'!AK9/'Vic Apr 2017'!AI9&lt;'Vic Apr 2017'!L9,0,IF($C$5*'Vic Apr 2017'!AK9/'Vic Apr 2017'!AI9&lt;='Vic Apr 2017'!M9,($C$5*'Vic Apr 2017'!AK9/'Vic Apr 2017'!AI9-'Vic Apr 2017'!L9)*('Vic Apr 2017'!R9/100)*'Vic Apr 2017'!AI9,('Vic Apr 2017'!M9-'Vic Apr 2017'!L9)*('Vic Apr 2017'!R9/100)*'Vic Apr 2017'!AI9))</f>
        <v>0</v>
      </c>
      <c r="I15" s="227">
        <f>IF(($C$5*'Vic Apr 2017'!AK9/'Vic Apr 2017'!AI9&gt;'Vic Apr 2017'!M9),($C$5*'Vic Apr 2017'!AK9/'Vic Apr 2017'!AI9-'Vic Apr 2017'!M9)*'Vic Apr 2017'!S9/100*'Vic Apr 2017'!AI9,0)</f>
        <v>0</v>
      </c>
      <c r="J15" s="227">
        <f>IF($C$5*'Vic Apr 2017'!AL9/'Vic Apr 2017'!AJ9&gt;='Vic Apr 2017'!J9,('Vic Apr 2017'!J9*'Vic Apr 2017'!U9/100)*'Vic Apr 2017'!AJ9,($C$5*'Vic Apr 2017'!AL9/'Vic Apr 2017'!AJ9*'Vic Apr 2017'!U9/100)*'Vic Apr 2017'!AJ9)</f>
        <v>734</v>
      </c>
      <c r="K15" s="227">
        <f>IF($C$5*'Vic Apr 2017'!AL9/'Vic Apr 2017'!AJ9&lt;'Vic Apr 2017'!J9,0,IF($C$5*'Vic Apr 2017'!AL9/'Vic Apr 2017'!AJ9&lt;='Vic Apr 2017'!K9,($C$5*'Vic Apr 2017'!AL9/'Vic Apr 2017'!AJ9-'Vic Apr 2017'!J9)*('Vic Apr 2017'!V9/100)*'Vic Apr 2017'!AJ9,('Vic Apr 2017'!K9-'Vic Apr 2017'!J9)*('Vic Apr 2017'!V9/100)*'Vic Apr 2017'!AJ9))</f>
        <v>0</v>
      </c>
      <c r="L15" s="227">
        <f>IF($C$5*'Vic Apr 2017'!AL9/'Vic Apr 2017'!AJ9&lt;'Vic Apr 2017'!K9,0,IF($C$5*'Vic Apr 2017'!AL9/'Vic Apr 2017'!AJ9&lt;='Vic Apr 2017'!L9,($C$5*'Vic Apr 2017'!AL9/'Vic Apr 2017'!AJ9-'Vic Apr 2017'!K9)*('Vic Apr 2017'!W9/100)*'Vic Apr 2017'!AJ9,('Vic Apr 2017'!L9-'Vic Apr 2017'!K9)*('Vic Apr 2017'!W9/100)*'Vic Apr 2017'!AJ9))</f>
        <v>0</v>
      </c>
      <c r="M15" s="227">
        <f>IF($C$5*'Vic Apr 2017'!AL9/'Vic Apr 2017'!AJ9&lt;'Vic Apr 2017'!L9,0,IF($C$5*'Vic Apr 2017'!AL9/'Vic Apr 2017'!AJ9&lt;='Vic Apr 2017'!M9,($C$5*'Vic Apr 2017'!AL9/'Vic Apr 2017'!AJ9-'Vic Apr 2017'!L9)*('Vic Apr 2017'!X9/100)*'Vic Apr 2017'!AJ9,('Vic Apr 2017'!M9-'Vic Apr 2017'!L9)*('Vic Apr 2017'!X9/100)*'Vic Apr 2017'!AJ9))</f>
        <v>0</v>
      </c>
      <c r="N15" s="227">
        <f>IF(($C$5*'Vic Apr 2017'!AL9/'Vic Apr 2017'!AJ9&gt;'Vic Apr 2017'!M9),($C$5*'Vic Apr 2017'!AL9/'Vic Apr 2017'!AJ9-'Vic Apr 2017'!M9)*'Vic Apr 2017'!Y9/100*'Vic Apr 2017'!AJ9,0)</f>
        <v>0</v>
      </c>
      <c r="O15" s="230">
        <f t="shared" si="0"/>
        <v>1952.2719999999999</v>
      </c>
      <c r="P15" s="231">
        <f>'Vic Apr 2017'!AM9</f>
        <v>0</v>
      </c>
      <c r="Q15" s="231">
        <f>'Vic Apr 2017'!AN9</f>
        <v>20</v>
      </c>
      <c r="R15" s="231">
        <f>'Vic Apr 2017'!AO9</f>
        <v>0</v>
      </c>
      <c r="S15" s="231">
        <f>'Vic Apr 2017'!AP9</f>
        <v>0</v>
      </c>
      <c r="T15" s="230">
        <f>(O15-(O15-D15)*Q15/100)</f>
        <v>1638.672</v>
      </c>
      <c r="U15" s="230">
        <f>T15</f>
        <v>1638.672</v>
      </c>
      <c r="V15" s="230">
        <f t="shared" si="1"/>
        <v>1802.5392000000002</v>
      </c>
      <c r="W15" s="230">
        <f t="shared" si="1"/>
        <v>1802.5392000000002</v>
      </c>
      <c r="X15" s="232">
        <f>'Vic Apr 2017'!AW9</f>
        <v>0</v>
      </c>
      <c r="Y15" s="233" t="str">
        <f>'Vic Apr 2017'!AX9</f>
        <v>n</v>
      </c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</row>
    <row r="16" spans="1:140" s="58" customFormat="1" ht="17" customHeight="1">
      <c r="A16" s="241"/>
      <c r="B16" s="116" t="str">
        <f>'Vic Apr 2017'!F10</f>
        <v>Click Energy</v>
      </c>
      <c r="C16" s="116" t="str">
        <f>'Vic Apr 2017'!G10</f>
        <v>Business Prime Gas</v>
      </c>
      <c r="D16" s="198">
        <f>365*'Vic Apr 2017'!H10/100</f>
        <v>284.7</v>
      </c>
      <c r="E16" s="199">
        <f>IF($C$5*'Vic Apr 2017'!AK10/'Vic Apr 2017'!AI10&gt;='Vic Apr 2017'!J10,('Vic Apr 2017'!J10*'Vic Apr 2017'!O10/100)*'Vic Apr 2017'!AI10,($C$5*'Vic Apr 2017'!AK10/'Vic Apr 2017'!AI10*'Vic Apr 2017'!O10/100)*'Vic Apr 2017'!AI10)</f>
        <v>697.5</v>
      </c>
      <c r="F16" s="200">
        <f>IF($C$5*'Vic Apr 2017'!AK10/'Vic Apr 2017'!AI10&lt;'Vic Apr 2017'!J10,0,IF($C$5*'Vic Apr 2017'!AK10/'Vic Apr 2017'!AI10&lt;='Vic Apr 2017'!K10,($C$5*'Vic Apr 2017'!AK10/'Vic Apr 2017'!AI10-'Vic Apr 2017'!J10)*('Vic Apr 2017'!P10/100)*'Vic Apr 2017'!AI10,('Vic Apr 2017'!K10-'Vic Apr 2017'!J10)*('Vic Apr 2017'!P10/100)*'Vic Apr 2017'!AI10))</f>
        <v>67.500000000000057</v>
      </c>
      <c r="G16" s="198">
        <f>IF($C$5*'Vic Apr 2017'!AK10/'Vic Apr 2017'!AI10&lt;'Vic Apr 2017'!K10,0,IF($C$5*'Vic Apr 2017'!AK10/'Vic Apr 2017'!AI10&lt;='Vic Apr 2017'!L10,($C$5*'Vic Apr 2017'!AK10/'Vic Apr 2017'!AI10-'Vic Apr 2017'!K10)*('Vic Apr 2017'!Q10/100)*'Vic Apr 2017'!AI10,('Vic Apr 2017'!L10-'Vic Apr 2017'!K10)*('Vic Apr 2017'!Q10/100)*'Vic Apr 2017'!AI10))</f>
        <v>0</v>
      </c>
      <c r="H16" s="199">
        <f>IF($C$5*'Vic Apr 2017'!AK10/'Vic Apr 2017'!AI10&lt;'Vic Apr 2017'!L10,0,IF($C$5*'Vic Apr 2017'!AK10/'Vic Apr 2017'!AI10&lt;='Vic Apr 2017'!M10,($C$5*'Vic Apr 2017'!AK10/'Vic Apr 2017'!AI10-'Vic Apr 2017'!L10)*('Vic Apr 2017'!R10/100)*'Vic Apr 2017'!AI10,('Vic Apr 2017'!M10-'Vic Apr 2017'!L10)*('Vic Apr 2017'!R10/100)*'Vic Apr 2017'!AI10))</f>
        <v>0</v>
      </c>
      <c r="I16" s="198">
        <f>IF(($C$5*'Vic Apr 2017'!AK10/'Vic Apr 2017'!AI10&gt;'Vic Apr 2017'!M10),($C$5*'Vic Apr 2017'!AK10/'Vic Apr 2017'!AI10-'Vic Apr 2017'!M10)*'Vic Apr 2017'!S10/100*'Vic Apr 2017'!AI10,0)</f>
        <v>0</v>
      </c>
      <c r="J16" s="198">
        <f>IF($C$5*'Vic Apr 2017'!AL10/'Vic Apr 2017'!AJ10&gt;='Vic Apr 2017'!J10,('Vic Apr 2017'!J10*'Vic Apr 2017'!U10/100)*'Vic Apr 2017'!AJ10,($C$5*'Vic Apr 2017'!AL10/'Vic Apr 2017'!AJ10*'Vic Apr 2017'!U10/100)*'Vic Apr 2017'!AJ10)</f>
        <v>652.5</v>
      </c>
      <c r="K16" s="198">
        <f>IF($C$5*'Vic Apr 2017'!AL10/'Vic Apr 2017'!AJ10&lt;'Vic Apr 2017'!J10,0,IF($C$5*'Vic Apr 2017'!AL10/'Vic Apr 2017'!AJ10&lt;='Vic Apr 2017'!K10,($C$5*'Vic Apr 2017'!AL10/'Vic Apr 2017'!AJ10-'Vic Apr 2017'!J10)*('Vic Apr 2017'!V10/100)*'Vic Apr 2017'!AJ10,('Vic Apr 2017'!K10-'Vic Apr 2017'!J10)*('Vic Apr 2017'!V10/100)*'Vic Apr 2017'!AJ10))</f>
        <v>67.500000000000057</v>
      </c>
      <c r="L16" s="198">
        <f>IF($C$5*'Vic Apr 2017'!AL10/'Vic Apr 2017'!AJ10&lt;'Vic Apr 2017'!K10,0,IF($C$5*'Vic Apr 2017'!AL10/'Vic Apr 2017'!AJ10&lt;='Vic Apr 2017'!L10,($C$5*'Vic Apr 2017'!AL10/'Vic Apr 2017'!AJ10-'Vic Apr 2017'!K10)*('Vic Apr 2017'!W10/100)*'Vic Apr 2017'!AJ10,('Vic Apr 2017'!L10-'Vic Apr 2017'!K10)*('Vic Apr 2017'!W10/100)*'Vic Apr 2017'!AJ10))</f>
        <v>0</v>
      </c>
      <c r="M16" s="198">
        <f>IF($C$5*'Vic Apr 2017'!AL10/'Vic Apr 2017'!AJ10&lt;'Vic Apr 2017'!L10,0,IF($C$5*'Vic Apr 2017'!AL10/'Vic Apr 2017'!AJ10&lt;='Vic Apr 2017'!M10,($C$5*'Vic Apr 2017'!AL10/'Vic Apr 2017'!AJ10-'Vic Apr 2017'!L10)*('Vic Apr 2017'!X10/100)*'Vic Apr 2017'!AJ10,('Vic Apr 2017'!M10-'Vic Apr 2017'!L10)*('Vic Apr 2017'!X10/100)*'Vic Apr 2017'!AJ10))</f>
        <v>0</v>
      </c>
      <c r="N16" s="198">
        <f>IF(($C$5*'Vic Apr 2017'!AL10/'Vic Apr 2017'!AJ10&gt;'Vic Apr 2017'!M10),($C$5*'Vic Apr 2017'!AL10/'Vic Apr 2017'!AJ10-'Vic Apr 2017'!M10)*'Vic Apr 2017'!Y10/100*'Vic Apr 2017'!AJ10,0)</f>
        <v>0</v>
      </c>
      <c r="O16" s="201">
        <f t="shared" si="0"/>
        <v>1769.7</v>
      </c>
      <c r="P16" s="202">
        <f>'Vic Apr 2017'!AM10</f>
        <v>0</v>
      </c>
      <c r="Q16" s="202">
        <f>'Vic Apr 2017'!AN10</f>
        <v>0</v>
      </c>
      <c r="R16" s="202">
        <f>'Vic Apr 2017'!AO10</f>
        <v>10</v>
      </c>
      <c r="S16" s="202">
        <f>'Vic Apr 2017'!AP10</f>
        <v>0</v>
      </c>
      <c r="T16" s="201">
        <f>O16</f>
        <v>1769.7</v>
      </c>
      <c r="U16" s="201">
        <f>T16-(T16*R16/100)</f>
        <v>1592.73</v>
      </c>
      <c r="V16" s="201">
        <f t="shared" si="1"/>
        <v>1946.6700000000003</v>
      </c>
      <c r="W16" s="201">
        <f t="shared" si="1"/>
        <v>1752.0030000000002</v>
      </c>
      <c r="X16" s="203">
        <f>'Vic Apr 2017'!AW10</f>
        <v>0</v>
      </c>
      <c r="Y16" s="204" t="str">
        <f>'Vic Apr 2017'!AX10</f>
        <v>n</v>
      </c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</row>
    <row r="17" spans="1:140" s="112" customFormat="1" ht="17" customHeight="1">
      <c r="A17" s="241"/>
      <c r="B17" s="116" t="str">
        <f>'Vic Apr 2017'!F11</f>
        <v>Covau</v>
      </c>
      <c r="C17" s="116" t="str">
        <f>'Vic Apr 2017'!G11</f>
        <v>Market offer</v>
      </c>
      <c r="D17" s="198">
        <f>365*'Vic Apr 2017'!H11/100</f>
        <v>341.27499999999998</v>
      </c>
      <c r="E17" s="199">
        <f>IF($C$5*'Vic Apr 2017'!AK11/'Vic Apr 2017'!AI11&gt;='Vic Apr 2017'!J11,('Vic Apr 2017'!J11*'Vic Apr 2017'!O11/100)*'Vic Apr 2017'!AI11,($C$5*'Vic Apr 2017'!AK11/'Vic Apr 2017'!AI11*'Vic Apr 2017'!O11/100)*'Vic Apr 2017'!AI11)</f>
        <v>1035</v>
      </c>
      <c r="F17" s="200">
        <f>IF($C$5*'Vic Apr 2017'!AK11/'Vic Apr 2017'!AI11&lt;'Vic Apr 2017'!J11,0,IF($C$5*'Vic Apr 2017'!AK11/'Vic Apr 2017'!AI11&lt;='Vic Apr 2017'!K11,($C$5*'Vic Apr 2017'!AK11/'Vic Apr 2017'!AI11-'Vic Apr 2017'!J11)*('Vic Apr 2017'!P11/100)*'Vic Apr 2017'!AI11,('Vic Apr 2017'!K11-'Vic Apr 2017'!J11)*('Vic Apr 2017'!P11/100)*'Vic Apr 2017'!AI11))</f>
        <v>100.50000000000006</v>
      </c>
      <c r="G17" s="198">
        <f>IF($C$5*'Vic Apr 2017'!AK11/'Vic Apr 2017'!AI11&lt;'Vic Apr 2017'!K11,0,IF($C$5*'Vic Apr 2017'!AK11/'Vic Apr 2017'!AI11&lt;='Vic Apr 2017'!L11,($C$5*'Vic Apr 2017'!AK11/'Vic Apr 2017'!AI11-'Vic Apr 2017'!K11)*('Vic Apr 2017'!Q11/100)*'Vic Apr 2017'!AI11,('Vic Apr 2017'!L11-'Vic Apr 2017'!K11)*('Vic Apr 2017'!Q11/100)*'Vic Apr 2017'!AI11))</f>
        <v>0</v>
      </c>
      <c r="H17" s="199">
        <f>IF($C$5*'Vic Apr 2017'!AK11/'Vic Apr 2017'!AI11&lt;'Vic Apr 2017'!L11,0,IF($C$5*'Vic Apr 2017'!AK11/'Vic Apr 2017'!AI11&lt;='Vic Apr 2017'!M11,($C$5*'Vic Apr 2017'!AK11/'Vic Apr 2017'!AI11-'Vic Apr 2017'!L11)*('Vic Apr 2017'!R11/100)*'Vic Apr 2017'!AI11,('Vic Apr 2017'!M11-'Vic Apr 2017'!L11)*('Vic Apr 2017'!R11/100)*'Vic Apr 2017'!AI11))</f>
        <v>0</v>
      </c>
      <c r="I17" s="198">
        <f>IF(($C$5*'Vic Apr 2017'!AK11/'Vic Apr 2017'!AI11&gt;'Vic Apr 2017'!M11),($C$5*'Vic Apr 2017'!AK11/'Vic Apr 2017'!AI11-'Vic Apr 2017'!M11)*'Vic Apr 2017'!S11/100*'Vic Apr 2017'!AI11,0)</f>
        <v>0</v>
      </c>
      <c r="J17" s="198">
        <f>IF($C$5*'Vic Apr 2017'!AL11/'Vic Apr 2017'!AJ11&gt;='Vic Apr 2017'!J11,('Vic Apr 2017'!J11*'Vic Apr 2017'!U11/100)*'Vic Apr 2017'!AJ11,($C$5*'Vic Apr 2017'!AL11/'Vic Apr 2017'!AJ11*'Vic Apr 2017'!U11/100)*'Vic Apr 2017'!AJ11)</f>
        <v>918</v>
      </c>
      <c r="K17" s="198">
        <f>IF($C$5*'Vic Apr 2017'!AL11/'Vic Apr 2017'!AJ11&lt;'Vic Apr 2017'!J11,0,IF($C$5*'Vic Apr 2017'!AL11/'Vic Apr 2017'!AJ11&lt;='Vic Apr 2017'!K11,($C$5*'Vic Apr 2017'!AL11/'Vic Apr 2017'!AJ11-'Vic Apr 2017'!J11)*('Vic Apr 2017'!V11/100)*'Vic Apr 2017'!AJ11,('Vic Apr 2017'!K11-'Vic Apr 2017'!J11)*('Vic Apr 2017'!V11/100)*'Vic Apr 2017'!AJ11))</f>
        <v>91.500000000000057</v>
      </c>
      <c r="L17" s="198">
        <f>IF($C$5*'Vic Apr 2017'!AL11/'Vic Apr 2017'!AJ11&lt;'Vic Apr 2017'!K11,0,IF($C$5*'Vic Apr 2017'!AL11/'Vic Apr 2017'!AJ11&lt;='Vic Apr 2017'!L11,($C$5*'Vic Apr 2017'!AL11/'Vic Apr 2017'!AJ11-'Vic Apr 2017'!K11)*('Vic Apr 2017'!W11/100)*'Vic Apr 2017'!AJ11,('Vic Apr 2017'!L11-'Vic Apr 2017'!K11)*('Vic Apr 2017'!W11/100)*'Vic Apr 2017'!AJ11))</f>
        <v>0</v>
      </c>
      <c r="M17" s="198">
        <f>IF($C$5*'Vic Apr 2017'!AL11/'Vic Apr 2017'!AJ11&lt;'Vic Apr 2017'!L11,0,IF($C$5*'Vic Apr 2017'!AL11/'Vic Apr 2017'!AJ11&lt;='Vic Apr 2017'!M11,($C$5*'Vic Apr 2017'!AL11/'Vic Apr 2017'!AJ11-'Vic Apr 2017'!L11)*('Vic Apr 2017'!X11/100)*'Vic Apr 2017'!AJ11,('Vic Apr 2017'!M11-'Vic Apr 2017'!L11)*('Vic Apr 2017'!X11/100)*'Vic Apr 2017'!AJ11))</f>
        <v>0</v>
      </c>
      <c r="N17" s="198">
        <f>IF(($C$5*'Vic Apr 2017'!AL11/'Vic Apr 2017'!AJ11&gt;'Vic Apr 2017'!M11),($C$5*'Vic Apr 2017'!AL11/'Vic Apr 2017'!AJ11-'Vic Apr 2017'!M11)*'Vic Apr 2017'!Y11/100*'Vic Apr 2017'!AJ11,0)</f>
        <v>0</v>
      </c>
      <c r="O17" s="201">
        <f t="shared" si="0"/>
        <v>2486.2750000000001</v>
      </c>
      <c r="P17" s="202">
        <f>'Vic Apr 2017'!AM11</f>
        <v>0</v>
      </c>
      <c r="Q17" s="202">
        <f>'Vic Apr 2017'!AN11</f>
        <v>0</v>
      </c>
      <c r="R17" s="202">
        <f>'Vic Apr 2017'!AO11</f>
        <v>0</v>
      </c>
      <c r="S17" s="202">
        <f>'Vic Apr 2017'!AP11</f>
        <v>20</v>
      </c>
      <c r="T17" s="201">
        <f>O17</f>
        <v>2486.2750000000001</v>
      </c>
      <c r="U17" s="201">
        <f>(T17-(T17-D17)*S17/100)</f>
        <v>2057.2750000000001</v>
      </c>
      <c r="V17" s="201">
        <f t="shared" si="1"/>
        <v>2734.9025000000001</v>
      </c>
      <c r="W17" s="201">
        <f t="shared" si="1"/>
        <v>2263.0025000000005</v>
      </c>
      <c r="X17" s="203">
        <f>'Vic Apr 2017'!AW11</f>
        <v>12</v>
      </c>
      <c r="Y17" s="204" t="str">
        <f>'Vic Apr 2017'!AX11</f>
        <v>y</v>
      </c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</row>
    <row r="18" spans="1:140" s="58" customFormat="1" ht="17" customHeight="1">
      <c r="A18" s="241"/>
      <c r="B18" s="116" t="str">
        <f>'Vic Apr 2017'!F12</f>
        <v>EnergyAustralia</v>
      </c>
      <c r="C18" s="116" t="str">
        <f>'Vic Apr 2017'!G12</f>
        <v>Everyday Saver Business</v>
      </c>
      <c r="D18" s="198">
        <f>365*'Vic Apr 2017'!H12/100</f>
        <v>370.84</v>
      </c>
      <c r="E18" s="199">
        <f>IF($C$5*'Vic Apr 2017'!AK12/'Vic Apr 2017'!AI12&gt;='Vic Apr 2017'!J12,('Vic Apr 2017'!J12*'Vic Apr 2017'!O12/100)*'Vic Apr 2017'!AI12,($C$5*'Vic Apr 2017'!AK12/'Vic Apr 2017'!AI12*'Vic Apr 2017'!O12/100)*'Vic Apr 2017'!AI12)</f>
        <v>756</v>
      </c>
      <c r="F18" s="200">
        <f>IF($C$5*'Vic Apr 2017'!AK12/'Vic Apr 2017'!AI12&lt;'Vic Apr 2017'!J12,0,IF($C$5*'Vic Apr 2017'!AK12/'Vic Apr 2017'!AI12&lt;='Vic Apr 2017'!K12,($C$5*'Vic Apr 2017'!AK12/'Vic Apr 2017'!AI12-'Vic Apr 2017'!J12)*('Vic Apr 2017'!P12/100)*'Vic Apr 2017'!AI12,('Vic Apr 2017'!K12-'Vic Apr 2017'!J12)*('Vic Apr 2017'!P12/100)*'Vic Apr 2017'!AI12))</f>
        <v>74.000000000000057</v>
      </c>
      <c r="G18" s="198">
        <f>IF($C$5*'Vic Apr 2017'!AK12/'Vic Apr 2017'!AI12&lt;'Vic Apr 2017'!K12,0,IF($C$5*'Vic Apr 2017'!AK12/'Vic Apr 2017'!AI12&lt;='Vic Apr 2017'!L12,($C$5*'Vic Apr 2017'!AK12/'Vic Apr 2017'!AI12-'Vic Apr 2017'!K12)*('Vic Apr 2017'!Q12/100)*'Vic Apr 2017'!AI12,('Vic Apr 2017'!L12-'Vic Apr 2017'!K12)*('Vic Apr 2017'!Q12/100)*'Vic Apr 2017'!AI12))</f>
        <v>0</v>
      </c>
      <c r="H18" s="199">
        <f>IF($C$5*'Vic Apr 2017'!AK12/'Vic Apr 2017'!AI12&lt;'Vic Apr 2017'!L12,0,IF($C$5*'Vic Apr 2017'!AK12/'Vic Apr 2017'!AI12&lt;='Vic Apr 2017'!M12,($C$5*'Vic Apr 2017'!AK12/'Vic Apr 2017'!AI12-'Vic Apr 2017'!L12)*('Vic Apr 2017'!R12/100)*'Vic Apr 2017'!AI12,('Vic Apr 2017'!M12-'Vic Apr 2017'!L12)*('Vic Apr 2017'!R12/100)*'Vic Apr 2017'!AI12))</f>
        <v>0</v>
      </c>
      <c r="I18" s="198">
        <f>IF(($C$5*'Vic Apr 2017'!AK12/'Vic Apr 2017'!AI12&gt;'Vic Apr 2017'!M12),($C$5*'Vic Apr 2017'!AK12/'Vic Apr 2017'!AI12-'Vic Apr 2017'!M12)*'Vic Apr 2017'!S12/100*'Vic Apr 2017'!AI12,0)</f>
        <v>0</v>
      </c>
      <c r="J18" s="198">
        <f>IF($C$5*'Vic Apr 2017'!AL12/'Vic Apr 2017'!AJ12&gt;='Vic Apr 2017'!J12,('Vic Apr 2017'!J12*'Vic Apr 2017'!U12/100)*'Vic Apr 2017'!AJ12,($C$5*'Vic Apr 2017'!AL12/'Vic Apr 2017'!AJ12*'Vic Apr 2017'!U12/100)*'Vic Apr 2017'!AJ12)</f>
        <v>720</v>
      </c>
      <c r="K18" s="198">
        <f>IF($C$5*'Vic Apr 2017'!AL12/'Vic Apr 2017'!AJ12&lt;'Vic Apr 2017'!J12,0,IF($C$5*'Vic Apr 2017'!AL12/'Vic Apr 2017'!AJ12&lt;='Vic Apr 2017'!K12,($C$5*'Vic Apr 2017'!AL12/'Vic Apr 2017'!AJ12-'Vic Apr 2017'!J12)*('Vic Apr 2017'!V12/100)*'Vic Apr 2017'!AJ12,('Vic Apr 2017'!K12-'Vic Apr 2017'!J12)*('Vic Apr 2017'!V12/100)*'Vic Apr 2017'!AJ12))</f>
        <v>72.000000000000057</v>
      </c>
      <c r="L18" s="198">
        <f>IF($C$5*'Vic Apr 2017'!AL12/'Vic Apr 2017'!AJ12&lt;'Vic Apr 2017'!K12,0,IF($C$5*'Vic Apr 2017'!AL12/'Vic Apr 2017'!AJ12&lt;='Vic Apr 2017'!L12,($C$5*'Vic Apr 2017'!AL12/'Vic Apr 2017'!AJ12-'Vic Apr 2017'!K12)*('Vic Apr 2017'!W12/100)*'Vic Apr 2017'!AJ12,('Vic Apr 2017'!L12-'Vic Apr 2017'!K12)*('Vic Apr 2017'!W12/100)*'Vic Apr 2017'!AJ12))</f>
        <v>0</v>
      </c>
      <c r="M18" s="198">
        <f>IF($C$5*'Vic Apr 2017'!AL12/'Vic Apr 2017'!AJ12&lt;'Vic Apr 2017'!L12,0,IF($C$5*'Vic Apr 2017'!AL12/'Vic Apr 2017'!AJ12&lt;='Vic Apr 2017'!M12,($C$5*'Vic Apr 2017'!AL12/'Vic Apr 2017'!AJ12-'Vic Apr 2017'!L12)*('Vic Apr 2017'!X12/100)*'Vic Apr 2017'!AJ12,('Vic Apr 2017'!M12-'Vic Apr 2017'!L12)*('Vic Apr 2017'!X12/100)*'Vic Apr 2017'!AJ12))</f>
        <v>0</v>
      </c>
      <c r="N18" s="198">
        <f>IF(($C$5*'Vic Apr 2017'!AL12/'Vic Apr 2017'!AJ12&gt;'Vic Apr 2017'!M12),($C$5*'Vic Apr 2017'!AL12/'Vic Apr 2017'!AJ12-'Vic Apr 2017'!M12)*'Vic Apr 2017'!Y12/100*'Vic Apr 2017'!AJ12,0)</f>
        <v>0</v>
      </c>
      <c r="O18" s="201">
        <f t="shared" si="0"/>
        <v>1992.84</v>
      </c>
      <c r="P18" s="202">
        <f>'Vic Apr 2017'!AM12</f>
        <v>0</v>
      </c>
      <c r="Q18" s="202">
        <f>'Vic Apr 2017'!AN12</f>
        <v>20</v>
      </c>
      <c r="R18" s="202">
        <f>'Vic Apr 2017'!AO12</f>
        <v>0</v>
      </c>
      <c r="S18" s="202">
        <f>'Vic Apr 2017'!AP12</f>
        <v>0</v>
      </c>
      <c r="T18" s="201">
        <f>(O18-(O18-D18)*Q18/100)</f>
        <v>1668.44</v>
      </c>
      <c r="U18" s="201">
        <f>T18</f>
        <v>1668.44</v>
      </c>
      <c r="V18" s="201">
        <f t="shared" si="1"/>
        <v>1835.2840000000001</v>
      </c>
      <c r="W18" s="201">
        <f t="shared" si="1"/>
        <v>1835.2840000000001</v>
      </c>
      <c r="X18" s="203">
        <f>'Vic Apr 2017'!AW12</f>
        <v>24</v>
      </c>
      <c r="Y18" s="204" t="str">
        <f>'Vic Apr 2017'!AX12</f>
        <v>y</v>
      </c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</row>
    <row r="19" spans="1:140" s="112" customFormat="1" ht="17" customHeight="1">
      <c r="A19" s="241"/>
      <c r="B19" s="116" t="str">
        <f>'Vic Apr 2017'!F13</f>
        <v>Lumo Energy</v>
      </c>
      <c r="C19" s="116" t="str">
        <f>'Vic Apr 2017'!G13</f>
        <v>Business Premium</v>
      </c>
      <c r="D19" s="198">
        <f>365*'Vic Apr 2017'!H13/100</f>
        <v>270.10000000000002</v>
      </c>
      <c r="E19" s="199">
        <f>IF($C$5*'Vic Apr 2017'!AK13/'Vic Apr 2017'!AI13&gt;='Vic Apr 2017'!J13,('Vic Apr 2017'!J13*'Vic Apr 2017'!O13/100)*'Vic Apr 2017'!AI13,($C$5*'Vic Apr 2017'!AK13/'Vic Apr 2017'!AI13*'Vic Apr 2017'!O13/100)*'Vic Apr 2017'!AI13)</f>
        <v>632.80487999999991</v>
      </c>
      <c r="F19" s="200">
        <f>IF($C$5*'Vic Apr 2017'!AK13/'Vic Apr 2017'!AI13&lt;'Vic Apr 2017'!J13,0,IF($C$5*'Vic Apr 2017'!AK13/'Vic Apr 2017'!AI13&lt;='Vic Apr 2017'!K13,($C$5*'Vic Apr 2017'!AK13/'Vic Apr 2017'!AI13-'Vic Apr 2017'!J13)*('Vic Apr 2017'!P13/100)*'Vic Apr 2017'!AI13,('Vic Apr 2017'!K13-'Vic Apr 2017'!J13)*('Vic Apr 2017'!P13/100)*'Vic Apr 2017'!AI13))</f>
        <v>54.174880000000044</v>
      </c>
      <c r="G19" s="198">
        <f>IF($C$5*'Vic Apr 2017'!AK13/'Vic Apr 2017'!AI13&lt;'Vic Apr 2017'!K13,0,IF($C$5*'Vic Apr 2017'!AK13/'Vic Apr 2017'!AI13&lt;='Vic Apr 2017'!L13,($C$5*'Vic Apr 2017'!AK13/'Vic Apr 2017'!AI13-'Vic Apr 2017'!K13)*('Vic Apr 2017'!Q13/100)*'Vic Apr 2017'!AI13,('Vic Apr 2017'!L13-'Vic Apr 2017'!K13)*('Vic Apr 2017'!Q13/100)*'Vic Apr 2017'!AI13))</f>
        <v>0</v>
      </c>
      <c r="H19" s="199">
        <f>IF($C$5*'Vic Apr 2017'!AK13/'Vic Apr 2017'!AI13&lt;'Vic Apr 2017'!L13,0,IF($C$5*'Vic Apr 2017'!AK13/'Vic Apr 2017'!AI13&lt;='Vic Apr 2017'!M13,($C$5*'Vic Apr 2017'!AK13/'Vic Apr 2017'!AI13-'Vic Apr 2017'!L13)*('Vic Apr 2017'!R13/100)*'Vic Apr 2017'!AI13,('Vic Apr 2017'!M13-'Vic Apr 2017'!L13)*('Vic Apr 2017'!R13/100)*'Vic Apr 2017'!AI13))</f>
        <v>0</v>
      </c>
      <c r="I19" s="198">
        <f>IF(($C$5*'Vic Apr 2017'!AK13/'Vic Apr 2017'!AI13&gt;'Vic Apr 2017'!M13),($C$5*'Vic Apr 2017'!AK13/'Vic Apr 2017'!AI13-'Vic Apr 2017'!M13)*'Vic Apr 2017'!S13/100*'Vic Apr 2017'!AI13,0)</f>
        <v>0</v>
      </c>
      <c r="J19" s="198">
        <f>IF($C$5*'Vic Apr 2017'!AL13/'Vic Apr 2017'!AJ13&gt;='Vic Apr 2017'!J13,('Vic Apr 2017'!J13*'Vic Apr 2017'!U13/100)*'Vic Apr 2017'!AJ13,($C$5*'Vic Apr 2017'!AL13/'Vic Apr 2017'!AJ13*'Vic Apr 2017'!U13/100)*'Vic Apr 2017'!AJ13)</f>
        <v>606.79920000000004</v>
      </c>
      <c r="K19" s="198">
        <f>IF($C$5*'Vic Apr 2017'!AL13/'Vic Apr 2017'!AJ13&lt;'Vic Apr 2017'!J13,0,IF($C$5*'Vic Apr 2017'!AL13/'Vic Apr 2017'!AJ13&lt;='Vic Apr 2017'!K13,($C$5*'Vic Apr 2017'!AL13/'Vic Apr 2017'!AJ13-'Vic Apr 2017'!J13)*('Vic Apr 2017'!V13/100)*'Vic Apr 2017'!AJ13,('Vic Apr 2017'!K13-'Vic Apr 2017'!J13)*('Vic Apr 2017'!V13/100)*'Vic Apr 2017'!AJ13))</f>
        <v>53.168400000000048</v>
      </c>
      <c r="L19" s="198">
        <f>IF($C$5*'Vic Apr 2017'!AL13/'Vic Apr 2017'!AJ13&lt;'Vic Apr 2017'!K13,0,IF($C$5*'Vic Apr 2017'!AL13/'Vic Apr 2017'!AJ13&lt;='Vic Apr 2017'!L13,($C$5*'Vic Apr 2017'!AL13/'Vic Apr 2017'!AJ13-'Vic Apr 2017'!K13)*('Vic Apr 2017'!W13/100)*'Vic Apr 2017'!AJ13,('Vic Apr 2017'!L13-'Vic Apr 2017'!K13)*('Vic Apr 2017'!W13/100)*'Vic Apr 2017'!AJ13))</f>
        <v>0</v>
      </c>
      <c r="M19" s="198">
        <f>IF($C$5*'Vic Apr 2017'!AL13/'Vic Apr 2017'!AJ13&lt;'Vic Apr 2017'!L13,0,IF($C$5*'Vic Apr 2017'!AL13/'Vic Apr 2017'!AJ13&lt;='Vic Apr 2017'!M13,($C$5*'Vic Apr 2017'!AL13/'Vic Apr 2017'!AJ13-'Vic Apr 2017'!L13)*('Vic Apr 2017'!X13/100)*'Vic Apr 2017'!AJ13,('Vic Apr 2017'!M13-'Vic Apr 2017'!L13)*('Vic Apr 2017'!X13/100)*'Vic Apr 2017'!AJ13))</f>
        <v>0</v>
      </c>
      <c r="N19" s="198">
        <f>IF(($C$5*'Vic Apr 2017'!AL13/'Vic Apr 2017'!AJ13&gt;'Vic Apr 2017'!M13),($C$5*'Vic Apr 2017'!AL13/'Vic Apr 2017'!AJ13-'Vic Apr 2017'!M13)*'Vic Apr 2017'!Y13/100*'Vic Apr 2017'!AJ13,0)</f>
        <v>0</v>
      </c>
      <c r="O19" s="201">
        <f t="shared" si="0"/>
        <v>1617.04736</v>
      </c>
      <c r="P19" s="202">
        <f>'Vic Apr 2017'!AM13</f>
        <v>0</v>
      </c>
      <c r="Q19" s="202">
        <f>'Vic Apr 2017'!AN13</f>
        <v>0</v>
      </c>
      <c r="R19" s="202">
        <f>'Vic Apr 2017'!AO13</f>
        <v>0</v>
      </c>
      <c r="S19" s="202">
        <f>'Vic Apr 2017'!AP13</f>
        <v>0</v>
      </c>
      <c r="T19" s="201">
        <f>O19</f>
        <v>1617.04736</v>
      </c>
      <c r="U19" s="201">
        <f>T19</f>
        <v>1617.04736</v>
      </c>
      <c r="V19" s="201">
        <f t="shared" si="1"/>
        <v>1778.7520960000002</v>
      </c>
      <c r="W19" s="201">
        <f t="shared" si="1"/>
        <v>1778.7520960000002</v>
      </c>
      <c r="X19" s="203">
        <f>'Vic Apr 2017'!AW13</f>
        <v>36</v>
      </c>
      <c r="Y19" s="204" t="str">
        <f>'Vic Apr 2017'!AX13</f>
        <v>n</v>
      </c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</row>
    <row r="20" spans="1:140" s="58" customFormat="1" ht="17" customHeight="1">
      <c r="A20" s="241"/>
      <c r="B20" s="116" t="str">
        <f>'Vic Apr 2017'!F14</f>
        <v>Momentum Energy</v>
      </c>
      <c r="C20" s="116" t="str">
        <f>'Vic Apr 2017'!G14</f>
        <v>Market offer</v>
      </c>
      <c r="D20" s="198">
        <f>365*'Vic Apr 2017'!H14/100</f>
        <v>355.98449999999997</v>
      </c>
      <c r="E20" s="199">
        <f>IF($C$5*'Vic Apr 2017'!AK14/'Vic Apr 2017'!AI14&gt;='Vic Apr 2017'!J14,('Vic Apr 2017'!J14*'Vic Apr 2017'!O14/100)*'Vic Apr 2017'!AI14,($C$5*'Vic Apr 2017'!AK14/'Vic Apr 2017'!AI14*'Vic Apr 2017'!O14/100)*'Vic Apr 2017'!AI14)</f>
        <v>663.75</v>
      </c>
      <c r="F20" s="200">
        <f>IF($C$5*'Vic Apr 2017'!AK14/'Vic Apr 2017'!AI14&lt;'Vic Apr 2017'!J14,0,IF($C$5*'Vic Apr 2017'!AK14/'Vic Apr 2017'!AI14&lt;='Vic Apr 2017'!K14,($C$5*'Vic Apr 2017'!AK14/'Vic Apr 2017'!AI14-'Vic Apr 2017'!J14)*('Vic Apr 2017'!P14/100)*'Vic Apr 2017'!AI14,('Vic Apr 2017'!K14-'Vic Apr 2017'!J14)*('Vic Apr 2017'!P14/100)*'Vic Apr 2017'!AI14))</f>
        <v>67.150000000000034</v>
      </c>
      <c r="G20" s="198">
        <f>IF($C$5*'Vic Apr 2017'!AK14/'Vic Apr 2017'!AI14&lt;'Vic Apr 2017'!K14,0,IF($C$5*'Vic Apr 2017'!AK14/'Vic Apr 2017'!AI14&lt;='Vic Apr 2017'!L14,($C$5*'Vic Apr 2017'!AK14/'Vic Apr 2017'!AI14-'Vic Apr 2017'!K14)*('Vic Apr 2017'!Q14/100)*'Vic Apr 2017'!AI14,('Vic Apr 2017'!L14-'Vic Apr 2017'!K14)*('Vic Apr 2017'!Q14/100)*'Vic Apr 2017'!AI14))</f>
        <v>0</v>
      </c>
      <c r="H20" s="199">
        <f>IF($C$5*'Vic Apr 2017'!AK14/'Vic Apr 2017'!AI14&lt;'Vic Apr 2017'!L14,0,IF($C$5*'Vic Apr 2017'!AK14/'Vic Apr 2017'!AI14&lt;='Vic Apr 2017'!M14,($C$5*'Vic Apr 2017'!AK14/'Vic Apr 2017'!AI14-'Vic Apr 2017'!L14)*('Vic Apr 2017'!R14/100)*'Vic Apr 2017'!AI14,('Vic Apr 2017'!M14-'Vic Apr 2017'!L14)*('Vic Apr 2017'!R14/100)*'Vic Apr 2017'!AI14))</f>
        <v>0</v>
      </c>
      <c r="I20" s="198">
        <f>IF(($C$5*'Vic Apr 2017'!AK14/'Vic Apr 2017'!AI14&gt;'Vic Apr 2017'!M14),($C$5*'Vic Apr 2017'!AK14/'Vic Apr 2017'!AI14-'Vic Apr 2017'!M14)*'Vic Apr 2017'!S14/100*'Vic Apr 2017'!AI14,0)</f>
        <v>0</v>
      </c>
      <c r="J20" s="198">
        <f>IF($C$5*'Vic Apr 2017'!AL14/'Vic Apr 2017'!AJ14&gt;='Vic Apr 2017'!J14,('Vic Apr 2017'!J14*'Vic Apr 2017'!U14/100)*'Vic Apr 2017'!AJ14,($C$5*'Vic Apr 2017'!AL14/'Vic Apr 2017'!AJ14*'Vic Apr 2017'!U14/100)*'Vic Apr 2017'!AJ14)</f>
        <v>605.25</v>
      </c>
      <c r="K20" s="198">
        <f>IF($C$5*'Vic Apr 2017'!AL14/'Vic Apr 2017'!AJ14&lt;'Vic Apr 2017'!J14,0,IF($C$5*'Vic Apr 2017'!AL14/'Vic Apr 2017'!AJ14&lt;='Vic Apr 2017'!K14,($C$5*'Vic Apr 2017'!AL14/'Vic Apr 2017'!AJ14-'Vic Apr 2017'!J14)*('Vic Apr 2017'!V14/100)*'Vic Apr 2017'!AJ14,('Vic Apr 2017'!K14-'Vic Apr 2017'!J14)*('Vic Apr 2017'!V14/100)*'Vic Apr 2017'!AJ14))</f>
        <v>62.150000000000063</v>
      </c>
      <c r="L20" s="198">
        <f>IF($C$5*'Vic Apr 2017'!AL14/'Vic Apr 2017'!AJ14&lt;'Vic Apr 2017'!K14,0,IF($C$5*'Vic Apr 2017'!AL14/'Vic Apr 2017'!AJ14&lt;='Vic Apr 2017'!L14,($C$5*'Vic Apr 2017'!AL14/'Vic Apr 2017'!AJ14-'Vic Apr 2017'!K14)*('Vic Apr 2017'!W14/100)*'Vic Apr 2017'!AJ14,('Vic Apr 2017'!L14-'Vic Apr 2017'!K14)*('Vic Apr 2017'!W14/100)*'Vic Apr 2017'!AJ14))</f>
        <v>0</v>
      </c>
      <c r="M20" s="198">
        <f>IF($C$5*'Vic Apr 2017'!AL14/'Vic Apr 2017'!AJ14&lt;'Vic Apr 2017'!L14,0,IF($C$5*'Vic Apr 2017'!AL14/'Vic Apr 2017'!AJ14&lt;='Vic Apr 2017'!M14,($C$5*'Vic Apr 2017'!AL14/'Vic Apr 2017'!AJ14-'Vic Apr 2017'!L14)*('Vic Apr 2017'!X14/100)*'Vic Apr 2017'!AJ14,('Vic Apr 2017'!M14-'Vic Apr 2017'!L14)*('Vic Apr 2017'!X14/100)*'Vic Apr 2017'!AJ14))</f>
        <v>0</v>
      </c>
      <c r="N20" s="198">
        <f>IF(($C$5*'Vic Apr 2017'!AL14/'Vic Apr 2017'!AJ14&gt;'Vic Apr 2017'!M14),($C$5*'Vic Apr 2017'!AL14/'Vic Apr 2017'!AJ14-'Vic Apr 2017'!M14)*'Vic Apr 2017'!Y14/100*'Vic Apr 2017'!AJ14,0)</f>
        <v>0</v>
      </c>
      <c r="O20" s="201">
        <f t="shared" si="0"/>
        <v>1754.2845000000002</v>
      </c>
      <c r="P20" s="202">
        <f>'Vic Apr 2017'!AM14</f>
        <v>0</v>
      </c>
      <c r="Q20" s="202">
        <f>'Vic Apr 2017'!AN14</f>
        <v>0</v>
      </c>
      <c r="R20" s="202">
        <f>'Vic Apr 2017'!AO14</f>
        <v>0</v>
      </c>
      <c r="S20" s="202">
        <f>'Vic Apr 2017'!AP14</f>
        <v>0</v>
      </c>
      <c r="T20" s="201">
        <f>O20</f>
        <v>1754.2845000000002</v>
      </c>
      <c r="U20" s="201">
        <f>T20</f>
        <v>1754.2845000000002</v>
      </c>
      <c r="V20" s="201">
        <f t="shared" si="1"/>
        <v>1929.7129500000003</v>
      </c>
      <c r="W20" s="201">
        <f t="shared" si="1"/>
        <v>1929.7129500000003</v>
      </c>
      <c r="X20" s="203">
        <f>'Vic Apr 2017'!AW14</f>
        <v>0</v>
      </c>
      <c r="Y20" s="204" t="str">
        <f>'Vic Apr 2017'!AX14</f>
        <v>n</v>
      </c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</row>
    <row r="21" spans="1:140" s="112" customFormat="1" ht="17" customHeight="1" thickBot="1">
      <c r="A21" s="242"/>
      <c r="B21" s="221" t="str">
        <f>'Vic Apr 2017'!F15</f>
        <v>Origin Energy</v>
      </c>
      <c r="C21" s="221" t="str">
        <f>'Vic Apr 2017'!G15</f>
        <v>Business Saver</v>
      </c>
      <c r="D21" s="115">
        <f>365*'Vic Apr 2017'!H15/100</f>
        <v>306.96499999999997</v>
      </c>
      <c r="E21" s="113">
        <f>IF($C$5*'Vic Apr 2017'!AK15/'Vic Apr 2017'!AI15&gt;='Vic Apr 2017'!J15,('Vic Apr 2017'!J15*'Vic Apr 2017'!O15/100)*'Vic Apr 2017'!AI15,($C$5*'Vic Apr 2017'!AK15/'Vic Apr 2017'!AI15*'Vic Apr 2017'!O15/100)*'Vic Apr 2017'!AI15)</f>
        <v>794.38319999999999</v>
      </c>
      <c r="F21" s="114">
        <f>IF($C$5*'Vic Apr 2017'!AK15/'Vic Apr 2017'!AI15&lt;'Vic Apr 2017'!J15,0,IF($C$5*'Vic Apr 2017'!AK15/'Vic Apr 2017'!AI15&lt;='Vic Apr 2017'!K15,($C$5*'Vic Apr 2017'!AK15/'Vic Apr 2017'!AI15-'Vic Apr 2017'!J15)*('Vic Apr 2017'!P15/100)*'Vic Apr 2017'!AI15,('Vic Apr 2017'!K15-'Vic Apr 2017'!J15)*('Vic Apr 2017'!P15/100)*'Vic Apr 2017'!AI15))</f>
        <v>83.855200000000053</v>
      </c>
      <c r="G21" s="115">
        <f>IF($C$5*'Vic Apr 2017'!AK15/'Vic Apr 2017'!AI15&lt;'Vic Apr 2017'!K15,0,IF($C$5*'Vic Apr 2017'!AK15/'Vic Apr 2017'!AI15&lt;='Vic Apr 2017'!L15,($C$5*'Vic Apr 2017'!AK15/'Vic Apr 2017'!AI15-'Vic Apr 2017'!K15)*('Vic Apr 2017'!Q15/100)*'Vic Apr 2017'!AI15,('Vic Apr 2017'!L15-'Vic Apr 2017'!K15)*('Vic Apr 2017'!Q15/100)*'Vic Apr 2017'!AI15))</f>
        <v>0</v>
      </c>
      <c r="H21" s="113">
        <f>IF($C$5*'Vic Apr 2017'!AK15/'Vic Apr 2017'!AI15&lt;'Vic Apr 2017'!L15,0,IF($C$5*'Vic Apr 2017'!AK15/'Vic Apr 2017'!AI15&lt;='Vic Apr 2017'!M15,($C$5*'Vic Apr 2017'!AK15/'Vic Apr 2017'!AI15-'Vic Apr 2017'!L15)*('Vic Apr 2017'!R15/100)*'Vic Apr 2017'!AI15,('Vic Apr 2017'!M15-'Vic Apr 2017'!L15)*('Vic Apr 2017'!R15/100)*'Vic Apr 2017'!AI15))</f>
        <v>0</v>
      </c>
      <c r="I21" s="115">
        <f>IF(($C$5*'Vic Apr 2017'!AK15/'Vic Apr 2017'!AI15&gt;'Vic Apr 2017'!M15),($C$5*'Vic Apr 2017'!AK15/'Vic Apr 2017'!AI15-'Vic Apr 2017'!M15)*'Vic Apr 2017'!S15/100*'Vic Apr 2017'!AI15,0)</f>
        <v>0</v>
      </c>
      <c r="J21" s="115">
        <f>IF($C$5*'Vic Apr 2017'!AL15/'Vic Apr 2017'!AJ15&gt;='Vic Apr 2017'!J15,('Vic Apr 2017'!J15*'Vic Apr 2017'!U15/100)*'Vic Apr 2017'!AJ15,($C$5*'Vic Apr 2017'!AL15/'Vic Apr 2017'!AJ15*'Vic Apr 2017'!U15/100)*'Vic Apr 2017'!AJ15)</f>
        <v>749.21759999999995</v>
      </c>
      <c r="K21" s="115">
        <f>IF($C$5*'Vic Apr 2017'!AL15/'Vic Apr 2017'!AJ15&lt;'Vic Apr 2017'!J15,0,IF($C$5*'Vic Apr 2017'!AL15/'Vic Apr 2017'!AJ15&lt;='Vic Apr 2017'!K15,($C$5*'Vic Apr 2017'!AL15/'Vic Apr 2017'!AJ15-'Vic Apr 2017'!J15)*('Vic Apr 2017'!V15/100)*'Vic Apr 2017'!AJ15,('Vic Apr 2017'!K15-'Vic Apr 2017'!J15)*('Vic Apr 2017'!V15/100)*'Vic Apr 2017'!AJ15))</f>
        <v>80.99520000000004</v>
      </c>
      <c r="L21" s="115">
        <f>IF($C$5*'Vic Apr 2017'!AL15/'Vic Apr 2017'!AJ15&lt;'Vic Apr 2017'!K15,0,IF($C$5*'Vic Apr 2017'!AL15/'Vic Apr 2017'!AJ15&lt;='Vic Apr 2017'!L15,($C$5*'Vic Apr 2017'!AL15/'Vic Apr 2017'!AJ15-'Vic Apr 2017'!K15)*('Vic Apr 2017'!W15/100)*'Vic Apr 2017'!AJ15,('Vic Apr 2017'!L15-'Vic Apr 2017'!K15)*('Vic Apr 2017'!W15/100)*'Vic Apr 2017'!AJ15))</f>
        <v>0</v>
      </c>
      <c r="M21" s="115">
        <f>IF($C$5*'Vic Apr 2017'!AL15/'Vic Apr 2017'!AJ15&lt;'Vic Apr 2017'!L15,0,IF($C$5*'Vic Apr 2017'!AL15/'Vic Apr 2017'!AJ15&lt;='Vic Apr 2017'!M15,($C$5*'Vic Apr 2017'!AL15/'Vic Apr 2017'!AJ15-'Vic Apr 2017'!L15)*('Vic Apr 2017'!X15/100)*'Vic Apr 2017'!AJ15,('Vic Apr 2017'!M15-'Vic Apr 2017'!L15)*('Vic Apr 2017'!X15/100)*'Vic Apr 2017'!AJ15))</f>
        <v>0</v>
      </c>
      <c r="N21" s="115">
        <f>IF(($C$5*'Vic Apr 2017'!AL15/'Vic Apr 2017'!AJ15&gt;'Vic Apr 2017'!M15),($C$5*'Vic Apr 2017'!AL15/'Vic Apr 2017'!AJ15-'Vic Apr 2017'!M15)*'Vic Apr 2017'!Y15/100*'Vic Apr 2017'!AJ15,0)</f>
        <v>0</v>
      </c>
      <c r="O21" s="222">
        <f t="shared" si="0"/>
        <v>2015.4161999999999</v>
      </c>
      <c r="P21" s="223">
        <f>'Vic Apr 2017'!AM15</f>
        <v>0</v>
      </c>
      <c r="Q21" s="223">
        <f>'Vic Apr 2017'!AN15</f>
        <v>15</v>
      </c>
      <c r="R21" s="223">
        <f>'Vic Apr 2017'!AO15</f>
        <v>0</v>
      </c>
      <c r="S21" s="223">
        <f>'Vic Apr 2017'!AP15</f>
        <v>0</v>
      </c>
      <c r="T21" s="222">
        <f>(O21-(O21-D21)*Q21/100)</f>
        <v>1759.14852</v>
      </c>
      <c r="U21" s="222">
        <f>T21</f>
        <v>1759.14852</v>
      </c>
      <c r="V21" s="222">
        <f t="shared" si="1"/>
        <v>1935.0633720000001</v>
      </c>
      <c r="W21" s="222">
        <f t="shared" si="1"/>
        <v>1935.0633720000001</v>
      </c>
      <c r="X21" s="224">
        <f>'Vic Apr 2017'!AW15</f>
        <v>12</v>
      </c>
      <c r="Y21" s="225" t="str">
        <f>'Vic Apr 2017'!AX15</f>
        <v>y</v>
      </c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</row>
    <row r="22" spans="1:140" s="112" customFormat="1" ht="17" customHeight="1" thickTop="1">
      <c r="A22" s="240" t="str">
        <f>'Vic Apr 2017'!D16</f>
        <v>Ausnet Central 1</v>
      </c>
      <c r="B22" s="226" t="str">
        <f>'Vic Apr 2017'!F16</f>
        <v>AGL</v>
      </c>
      <c r="C22" s="226" t="str">
        <f>'Vic Apr 2017'!G16</f>
        <v>Business Savers</v>
      </c>
      <c r="D22" s="227">
        <f>365*'Vic Apr 2017'!H16/100</f>
        <v>312.95099999999996</v>
      </c>
      <c r="E22" s="228">
        <f>IF($C$5*'Vic Apr 2017'!AK16/'Vic Apr 2017'!AI16&gt;='Vic Apr 2017'!J16,('Vic Apr 2017'!J16*'Vic Apr 2017'!O16/100)*'Vic Apr 2017'!AI16,($C$5*'Vic Apr 2017'!AK16/'Vic Apr 2017'!AI16*'Vic Apr 2017'!O16/100)*'Vic Apr 2017'!AI16)</f>
        <v>555.94439999999997</v>
      </c>
      <c r="F22" s="229">
        <f>IF($C$5*'Vic Apr 2017'!AK16/'Vic Apr 2017'!AI16&lt;'Vic Apr 2017'!J16,0,IF($C$5*'Vic Apr 2017'!AK16/'Vic Apr 2017'!AI16&lt;='Vic Apr 2017'!K16,($C$5*'Vic Apr 2017'!AK16/'Vic Apr 2017'!AI16-'Vic Apr 2017'!J16)*('Vic Apr 2017'!P16/100)*'Vic Apr 2017'!AI16,('Vic Apr 2017'!K16-'Vic Apr 2017'!J16)*('Vic Apr 2017'!P16/100)*'Vic Apr 2017'!AI16))</f>
        <v>0</v>
      </c>
      <c r="G22" s="227">
        <f>IF($C$5*'Vic Apr 2017'!AK16/'Vic Apr 2017'!AI16&lt;'Vic Apr 2017'!K16,0,IF($C$5*'Vic Apr 2017'!AK16/'Vic Apr 2017'!AI16&lt;='Vic Apr 2017'!L16,($C$5*'Vic Apr 2017'!AK16/'Vic Apr 2017'!AI16-'Vic Apr 2017'!K16)*('Vic Apr 2017'!Q16/100)*'Vic Apr 2017'!AI16,('Vic Apr 2017'!L16-'Vic Apr 2017'!K16)*('Vic Apr 2017'!Q16/100)*'Vic Apr 2017'!AI16))</f>
        <v>0</v>
      </c>
      <c r="H22" s="228">
        <f>IF($C$5*'Vic Apr 2017'!AK16/'Vic Apr 2017'!AI16&lt;'Vic Apr 2017'!L16,0,IF($C$5*'Vic Apr 2017'!AK16/'Vic Apr 2017'!AI16&lt;='Vic Apr 2017'!M16,($C$5*'Vic Apr 2017'!AK16/'Vic Apr 2017'!AI16-'Vic Apr 2017'!L16)*('Vic Apr 2017'!R16/100)*'Vic Apr 2017'!AI16,('Vic Apr 2017'!M16-'Vic Apr 2017'!L16)*('Vic Apr 2017'!R16/100)*'Vic Apr 2017'!AI16))</f>
        <v>0</v>
      </c>
      <c r="I22" s="227">
        <f>IF(($C$5*'Vic Apr 2017'!AK16/'Vic Apr 2017'!AI16&gt;'Vic Apr 2017'!M16),($C$5*'Vic Apr 2017'!AK16/'Vic Apr 2017'!AI16-'Vic Apr 2017'!M16)*'Vic Apr 2017'!S16/100*'Vic Apr 2017'!AI16,0)</f>
        <v>0</v>
      </c>
      <c r="J22" s="227">
        <f>IF($C$5*'Vic Apr 2017'!AL16/'Vic Apr 2017'!AJ16&gt;='Vic Apr 2017'!J16,('Vic Apr 2017'!J16*'Vic Apr 2017'!U16/100)*'Vic Apr 2017'!AJ16,($C$5*'Vic Apr 2017'!AL16/'Vic Apr 2017'!AJ16*'Vic Apr 2017'!U16/100)*'Vic Apr 2017'!AJ16)</f>
        <v>1105.8894</v>
      </c>
      <c r="K22" s="227">
        <f>IF($C$5*'Vic Apr 2017'!AL16/'Vic Apr 2017'!AJ16&lt;'Vic Apr 2017'!J16,0,IF($C$5*'Vic Apr 2017'!AL16/'Vic Apr 2017'!AJ16&lt;='Vic Apr 2017'!K16,($C$5*'Vic Apr 2017'!AL16/'Vic Apr 2017'!AJ16-'Vic Apr 2017'!J16)*('Vic Apr 2017'!V16/100)*'Vic Apr 2017'!AJ16,('Vic Apr 2017'!K16-'Vic Apr 2017'!J16)*('Vic Apr 2017'!V16/100)*'Vic Apr 2017'!AJ16))</f>
        <v>0</v>
      </c>
      <c r="L22" s="227">
        <f>IF($C$5*'Vic Apr 2017'!AL16/'Vic Apr 2017'!AJ16&lt;'Vic Apr 2017'!K16,0,IF($C$5*'Vic Apr 2017'!AL16/'Vic Apr 2017'!AJ16&lt;='Vic Apr 2017'!L16,($C$5*'Vic Apr 2017'!AL16/'Vic Apr 2017'!AJ16-'Vic Apr 2017'!K16)*('Vic Apr 2017'!W16/100)*'Vic Apr 2017'!AJ16,('Vic Apr 2017'!L16-'Vic Apr 2017'!K16)*('Vic Apr 2017'!W16/100)*'Vic Apr 2017'!AJ16))</f>
        <v>0</v>
      </c>
      <c r="M22" s="227">
        <f>IF($C$5*'Vic Apr 2017'!AL16/'Vic Apr 2017'!AJ16&lt;'Vic Apr 2017'!L16,0,IF($C$5*'Vic Apr 2017'!AL16/'Vic Apr 2017'!AJ16&lt;='Vic Apr 2017'!M16,($C$5*'Vic Apr 2017'!AL16/'Vic Apr 2017'!AJ16-'Vic Apr 2017'!L16)*('Vic Apr 2017'!X16/100)*'Vic Apr 2017'!AJ16,('Vic Apr 2017'!M16-'Vic Apr 2017'!L16)*('Vic Apr 2017'!X16/100)*'Vic Apr 2017'!AJ16))</f>
        <v>0</v>
      </c>
      <c r="N22" s="227">
        <f>IF(($C$5*'Vic Apr 2017'!AL16/'Vic Apr 2017'!AJ16&gt;'Vic Apr 2017'!M16),($C$5*'Vic Apr 2017'!AL16/'Vic Apr 2017'!AJ16-'Vic Apr 2017'!M16)*'Vic Apr 2017'!Y16/100*'Vic Apr 2017'!AJ16,0)</f>
        <v>0</v>
      </c>
      <c r="O22" s="230">
        <f t="shared" si="0"/>
        <v>1974.7847999999999</v>
      </c>
      <c r="P22" s="231">
        <f>'Vic Apr 2017'!AM16</f>
        <v>0</v>
      </c>
      <c r="Q22" s="231">
        <f>'Vic Apr 2017'!AN16</f>
        <v>20</v>
      </c>
      <c r="R22" s="231">
        <f>'Vic Apr 2017'!AO16</f>
        <v>0</v>
      </c>
      <c r="S22" s="231">
        <f>'Vic Apr 2017'!AP16</f>
        <v>0</v>
      </c>
      <c r="T22" s="230">
        <f>(O22-(O22-D22)*Q22/100)</f>
        <v>1642.41804</v>
      </c>
      <c r="U22" s="230">
        <f>T22</f>
        <v>1642.41804</v>
      </c>
      <c r="V22" s="230">
        <f t="shared" si="1"/>
        <v>1806.6598440000002</v>
      </c>
      <c r="W22" s="230">
        <f t="shared" si="1"/>
        <v>1806.6598440000002</v>
      </c>
      <c r="X22" s="232">
        <f>'Vic Apr 2017'!AW16</f>
        <v>0</v>
      </c>
      <c r="Y22" s="233" t="str">
        <f>'Vic Apr 2017'!AX16</f>
        <v>n</v>
      </c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111"/>
      <c r="DD22" s="111"/>
      <c r="DE22" s="111"/>
      <c r="DF22" s="111"/>
      <c r="DG22" s="111"/>
      <c r="DH22" s="111"/>
      <c r="DI22" s="111"/>
      <c r="DJ22" s="111"/>
      <c r="DK22" s="111"/>
      <c r="DL22" s="111"/>
      <c r="DM22" s="111"/>
      <c r="DN22" s="111"/>
      <c r="DO22" s="111"/>
      <c r="DP22" s="111"/>
      <c r="DQ22" s="111"/>
      <c r="DR22" s="111"/>
      <c r="DS22" s="111"/>
      <c r="DT22" s="111"/>
      <c r="DU22" s="111"/>
      <c r="DV22" s="111"/>
      <c r="DW22" s="111"/>
      <c r="DX22" s="111"/>
      <c r="DY22" s="111"/>
      <c r="DZ22" s="111"/>
      <c r="EA22" s="111"/>
      <c r="EB22" s="111"/>
      <c r="EC22" s="111"/>
      <c r="ED22" s="111"/>
      <c r="EE22" s="111"/>
      <c r="EF22" s="111"/>
      <c r="EG22" s="111"/>
      <c r="EH22" s="111"/>
      <c r="EI22" s="111"/>
      <c r="EJ22" s="111"/>
    </row>
    <row r="23" spans="1:140" s="58" customFormat="1" ht="17" customHeight="1">
      <c r="A23" s="241"/>
      <c r="B23" s="116" t="str">
        <f>'Vic Apr 2017'!F17</f>
        <v>Click Energy</v>
      </c>
      <c r="C23" s="116" t="str">
        <f>'Vic Apr 2017'!G17</f>
        <v>Business Prime Gas</v>
      </c>
      <c r="D23" s="198">
        <f>365*'Vic Apr 2017'!H17/100</f>
        <v>343.1</v>
      </c>
      <c r="E23" s="199">
        <f>IF($C$5*'Vic Apr 2017'!AK17/'Vic Apr 2017'!AI17&gt;='Vic Apr 2017'!J17,('Vic Apr 2017'!J17*'Vic Apr 2017'!O17/100)*'Vic Apr 2017'!AI17,($C$5*'Vic Apr 2017'!AK17/'Vic Apr 2017'!AI17*'Vic Apr 2017'!O17/100)*'Vic Apr 2017'!AI17)</f>
        <v>156</v>
      </c>
      <c r="F23" s="200">
        <f>IF($C$5*'Vic Apr 2017'!AK17/'Vic Apr 2017'!AI17&lt;'Vic Apr 2017'!J17,0,IF($C$5*'Vic Apr 2017'!AK17/'Vic Apr 2017'!AI17&lt;='Vic Apr 2017'!K17,($C$5*'Vic Apr 2017'!AK17/'Vic Apr 2017'!AI17-'Vic Apr 2017'!J17)*('Vic Apr 2017'!P17/100)*'Vic Apr 2017'!AI17,('Vic Apr 2017'!K17-'Vic Apr 2017'!J17)*('Vic Apr 2017'!P17/100)*'Vic Apr 2017'!AI17))</f>
        <v>156</v>
      </c>
      <c r="G23" s="198">
        <f>IF($C$5*'Vic Apr 2017'!AK17/'Vic Apr 2017'!AI17&lt;'Vic Apr 2017'!K17,0,IF($C$5*'Vic Apr 2017'!AK17/'Vic Apr 2017'!AI17&lt;='Vic Apr 2017'!L17,($C$5*'Vic Apr 2017'!AK17/'Vic Apr 2017'!AI17-'Vic Apr 2017'!K17)*('Vic Apr 2017'!Q17/100)*'Vic Apr 2017'!AI17,('Vic Apr 2017'!L17-'Vic Apr 2017'!K17)*('Vic Apr 2017'!Q17/100)*'Vic Apr 2017'!AI17))</f>
        <v>116.625</v>
      </c>
      <c r="H23" s="199">
        <f>IF($C$5*'Vic Apr 2017'!AK17/'Vic Apr 2017'!AI17&lt;'Vic Apr 2017'!L17,0,IF($C$5*'Vic Apr 2017'!AK17/'Vic Apr 2017'!AI17&lt;='Vic Apr 2017'!M17,($C$5*'Vic Apr 2017'!AK17/'Vic Apr 2017'!AI17-'Vic Apr 2017'!L17)*('Vic Apr 2017'!R17/100)*'Vic Apr 2017'!AI17,('Vic Apr 2017'!M17-'Vic Apr 2017'!L17)*('Vic Apr 2017'!R17/100)*'Vic Apr 2017'!AI17))</f>
        <v>0</v>
      </c>
      <c r="I23" s="198">
        <f>IF(($C$5*'Vic Apr 2017'!AK17/'Vic Apr 2017'!AI17&gt;'Vic Apr 2017'!M17),($C$5*'Vic Apr 2017'!AK17/'Vic Apr 2017'!AI17-'Vic Apr 2017'!M17)*'Vic Apr 2017'!S17/100*'Vic Apr 2017'!AI17,0)</f>
        <v>0</v>
      </c>
      <c r="J23" s="198">
        <f>IF($C$5*'Vic Apr 2017'!AL17/'Vic Apr 2017'!AJ17&gt;='Vic Apr 2017'!J17,('Vic Apr 2017'!J17*'Vic Apr 2017'!U17/100)*'Vic Apr 2017'!AJ17,($C$5*'Vic Apr 2017'!AL17/'Vic Apr 2017'!AJ17*'Vic Apr 2017'!U17/100)*'Vic Apr 2017'!AJ17)</f>
        <v>312</v>
      </c>
      <c r="K23" s="198">
        <f>IF($C$5*'Vic Apr 2017'!AL17/'Vic Apr 2017'!AJ17&lt;'Vic Apr 2017'!J17,0,IF($C$5*'Vic Apr 2017'!AL17/'Vic Apr 2017'!AJ17&lt;='Vic Apr 2017'!K17,($C$5*'Vic Apr 2017'!AL17/'Vic Apr 2017'!AJ17-'Vic Apr 2017'!J17)*('Vic Apr 2017'!V17/100)*'Vic Apr 2017'!AJ17,('Vic Apr 2017'!K17-'Vic Apr 2017'!J17)*('Vic Apr 2017'!V17/100)*'Vic Apr 2017'!AJ17))</f>
        <v>300</v>
      </c>
      <c r="L23" s="198">
        <f>IF($C$5*'Vic Apr 2017'!AL17/'Vic Apr 2017'!AJ17&lt;'Vic Apr 2017'!K17,0,IF($C$5*'Vic Apr 2017'!AL17/'Vic Apr 2017'!AJ17&lt;='Vic Apr 2017'!L17,($C$5*'Vic Apr 2017'!AL17/'Vic Apr 2017'!AJ17-'Vic Apr 2017'!K17)*('Vic Apr 2017'!W17/100)*'Vic Apr 2017'!AJ17,('Vic Apr 2017'!L17-'Vic Apr 2017'!K17)*('Vic Apr 2017'!W17/100)*'Vic Apr 2017'!AJ17))</f>
        <v>223.92000000000002</v>
      </c>
      <c r="M23" s="198">
        <f>IF($C$5*'Vic Apr 2017'!AL17/'Vic Apr 2017'!AJ17&lt;'Vic Apr 2017'!L17,0,IF($C$5*'Vic Apr 2017'!AL17/'Vic Apr 2017'!AJ17&lt;='Vic Apr 2017'!M17,($C$5*'Vic Apr 2017'!AL17/'Vic Apr 2017'!AJ17-'Vic Apr 2017'!L17)*('Vic Apr 2017'!X17/100)*'Vic Apr 2017'!AJ17,('Vic Apr 2017'!M17-'Vic Apr 2017'!L17)*('Vic Apr 2017'!X17/100)*'Vic Apr 2017'!AJ17))</f>
        <v>0</v>
      </c>
      <c r="N23" s="198">
        <f>IF(($C$5*'Vic Apr 2017'!AL17/'Vic Apr 2017'!AJ17&gt;'Vic Apr 2017'!M17),($C$5*'Vic Apr 2017'!AL17/'Vic Apr 2017'!AJ17-'Vic Apr 2017'!M17)*'Vic Apr 2017'!Y17/100*'Vic Apr 2017'!AJ17,0)</f>
        <v>0</v>
      </c>
      <c r="O23" s="201">
        <f t="shared" si="0"/>
        <v>1607.645</v>
      </c>
      <c r="P23" s="202">
        <f>'Vic Apr 2017'!AM17</f>
        <v>0</v>
      </c>
      <c r="Q23" s="202">
        <f>'Vic Apr 2017'!AN17</f>
        <v>0</v>
      </c>
      <c r="R23" s="202">
        <f>'Vic Apr 2017'!AO17</f>
        <v>10</v>
      </c>
      <c r="S23" s="202">
        <f>'Vic Apr 2017'!AP17</f>
        <v>0</v>
      </c>
      <c r="T23" s="201">
        <f>O23</f>
        <v>1607.645</v>
      </c>
      <c r="U23" s="201">
        <f>T23-(T23*R23/100)</f>
        <v>1446.8805</v>
      </c>
      <c r="V23" s="201">
        <f t="shared" si="1"/>
        <v>1768.4095000000002</v>
      </c>
      <c r="W23" s="201">
        <f t="shared" si="1"/>
        <v>1591.5685500000002</v>
      </c>
      <c r="X23" s="203">
        <f>'Vic Apr 2017'!AW17</f>
        <v>0</v>
      </c>
      <c r="Y23" s="204" t="str">
        <f>'Vic Apr 2017'!AX17</f>
        <v>n</v>
      </c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</row>
    <row r="24" spans="1:140" s="112" customFormat="1" ht="17" customHeight="1">
      <c r="A24" s="241"/>
      <c r="B24" s="116" t="str">
        <f>'Vic Apr 2017'!F18</f>
        <v>Covau</v>
      </c>
      <c r="C24" s="116" t="str">
        <f>'Vic Apr 2017'!G18</f>
        <v>Market offer</v>
      </c>
      <c r="D24" s="198">
        <f>365*'Vic Apr 2017'!H18/100</f>
        <v>313.17</v>
      </c>
      <c r="E24" s="199">
        <f>IF($C$5*'Vic Apr 2017'!AK18/'Vic Apr 2017'!AI18&gt;='Vic Apr 2017'!J18,('Vic Apr 2017'!J18*'Vic Apr 2017'!O18/100)*'Vic Apr 2017'!AI18,($C$5*'Vic Apr 2017'!AK18/'Vic Apr 2017'!AI18*'Vic Apr 2017'!O18/100)*'Vic Apr 2017'!AI18)</f>
        <v>361.79999999999995</v>
      </c>
      <c r="F24" s="200">
        <f>IF($C$5*'Vic Apr 2017'!AK18/'Vic Apr 2017'!AI18&lt;'Vic Apr 2017'!J18,0,IF($C$5*'Vic Apr 2017'!AK18/'Vic Apr 2017'!AI18&lt;='Vic Apr 2017'!K18,($C$5*'Vic Apr 2017'!AK18/'Vic Apr 2017'!AI18-'Vic Apr 2017'!J18)*('Vic Apr 2017'!P18/100)*'Vic Apr 2017'!AI18,('Vic Apr 2017'!K18-'Vic Apr 2017'!J18)*('Vic Apr 2017'!P18/100)*'Vic Apr 2017'!AI18))</f>
        <v>351</v>
      </c>
      <c r="G24" s="198">
        <f>IF($C$5*'Vic Apr 2017'!AK18/'Vic Apr 2017'!AI18&lt;'Vic Apr 2017'!K18,0,IF($C$5*'Vic Apr 2017'!AK18/'Vic Apr 2017'!AI18&lt;='Vic Apr 2017'!L18,($C$5*'Vic Apr 2017'!AK18/'Vic Apr 2017'!AI18-'Vic Apr 2017'!K18)*('Vic Apr 2017'!Q18/100)*'Vic Apr 2017'!AI18,('Vic Apr 2017'!L18-'Vic Apr 2017'!K18)*('Vic Apr 2017'!Q18/100)*'Vic Apr 2017'!AI18))</f>
        <v>271.60000000000008</v>
      </c>
      <c r="H24" s="199">
        <f>IF($C$5*'Vic Apr 2017'!AK18/'Vic Apr 2017'!AI18&lt;'Vic Apr 2017'!L18,0,IF($C$5*'Vic Apr 2017'!AK18/'Vic Apr 2017'!AI18&lt;='Vic Apr 2017'!M18,($C$5*'Vic Apr 2017'!AK18/'Vic Apr 2017'!AI18-'Vic Apr 2017'!L18)*('Vic Apr 2017'!R18/100)*'Vic Apr 2017'!AI18,('Vic Apr 2017'!M18-'Vic Apr 2017'!L18)*('Vic Apr 2017'!R18/100)*'Vic Apr 2017'!AI18))</f>
        <v>0</v>
      </c>
      <c r="I24" s="198">
        <f>IF(($C$5*'Vic Apr 2017'!AK18/'Vic Apr 2017'!AI18&gt;'Vic Apr 2017'!M18),($C$5*'Vic Apr 2017'!AK18/'Vic Apr 2017'!AI18-'Vic Apr 2017'!M18)*'Vic Apr 2017'!S18/100*'Vic Apr 2017'!AI18,0)</f>
        <v>0</v>
      </c>
      <c r="J24" s="198">
        <f>IF($C$5*'Vic Apr 2017'!AL18/'Vic Apr 2017'!AJ18&gt;='Vic Apr 2017'!J18,('Vic Apr 2017'!J18*'Vic Apr 2017'!U18/100)*'Vic Apr 2017'!AJ18,($C$5*'Vic Apr 2017'!AL18/'Vic Apr 2017'!AJ18*'Vic Apr 2017'!U18/100)*'Vic Apr 2017'!AJ18)</f>
        <v>316.79999999999995</v>
      </c>
      <c r="K24" s="198">
        <f>IF($C$5*'Vic Apr 2017'!AL18/'Vic Apr 2017'!AJ18&lt;'Vic Apr 2017'!J18,0,IF($C$5*'Vic Apr 2017'!AL18/'Vic Apr 2017'!AJ18&lt;='Vic Apr 2017'!K18,($C$5*'Vic Apr 2017'!AL18/'Vic Apr 2017'!AJ18-'Vic Apr 2017'!J18)*('Vic Apr 2017'!V18/100)*'Vic Apr 2017'!AJ18,('Vic Apr 2017'!K18-'Vic Apr 2017'!J18)*('Vic Apr 2017'!V18/100)*'Vic Apr 2017'!AJ18))</f>
        <v>307.8</v>
      </c>
      <c r="L24" s="198">
        <f>IF($C$5*'Vic Apr 2017'!AL18/'Vic Apr 2017'!AJ18&lt;'Vic Apr 2017'!K18,0,IF($C$5*'Vic Apr 2017'!AL18/'Vic Apr 2017'!AJ18&lt;='Vic Apr 2017'!L18,($C$5*'Vic Apr 2017'!AL18/'Vic Apr 2017'!AJ18-'Vic Apr 2017'!K18)*('Vic Apr 2017'!W18/100)*'Vic Apr 2017'!AJ18,('Vic Apr 2017'!L18-'Vic Apr 2017'!K18)*('Vic Apr 2017'!W18/100)*'Vic Apr 2017'!AJ18))</f>
        <v>233.80000000000007</v>
      </c>
      <c r="M24" s="198">
        <f>IF($C$5*'Vic Apr 2017'!AL18/'Vic Apr 2017'!AJ18&lt;'Vic Apr 2017'!L18,0,IF($C$5*'Vic Apr 2017'!AL18/'Vic Apr 2017'!AJ18&lt;='Vic Apr 2017'!M18,($C$5*'Vic Apr 2017'!AL18/'Vic Apr 2017'!AJ18-'Vic Apr 2017'!L18)*('Vic Apr 2017'!X18/100)*'Vic Apr 2017'!AJ18,('Vic Apr 2017'!M18-'Vic Apr 2017'!L18)*('Vic Apr 2017'!X18/100)*'Vic Apr 2017'!AJ18))</f>
        <v>0</v>
      </c>
      <c r="N24" s="198">
        <f>IF(($C$5*'Vic Apr 2017'!AL18/'Vic Apr 2017'!AJ18&gt;'Vic Apr 2017'!M18),($C$5*'Vic Apr 2017'!AL18/'Vic Apr 2017'!AJ18-'Vic Apr 2017'!M18)*'Vic Apr 2017'!Y18/100*'Vic Apr 2017'!AJ18,0)</f>
        <v>0</v>
      </c>
      <c r="O24" s="201">
        <f t="shared" si="0"/>
        <v>2155.9700000000003</v>
      </c>
      <c r="P24" s="202">
        <f>'Vic Apr 2017'!AM18</f>
        <v>0</v>
      </c>
      <c r="Q24" s="202">
        <f>'Vic Apr 2017'!AN18</f>
        <v>0</v>
      </c>
      <c r="R24" s="202">
        <f>'Vic Apr 2017'!AO18</f>
        <v>0</v>
      </c>
      <c r="S24" s="202">
        <f>'Vic Apr 2017'!AP18</f>
        <v>20</v>
      </c>
      <c r="T24" s="201">
        <f>O24</f>
        <v>2155.9700000000003</v>
      </c>
      <c r="U24" s="201">
        <f>(T24-(T24-D24)*S24/100)</f>
        <v>1787.4100000000003</v>
      </c>
      <c r="V24" s="201">
        <f t="shared" si="1"/>
        <v>2371.5670000000005</v>
      </c>
      <c r="W24" s="201">
        <f t="shared" si="1"/>
        <v>1966.1510000000005</v>
      </c>
      <c r="X24" s="203">
        <f>'Vic Apr 2017'!AW18</f>
        <v>12</v>
      </c>
      <c r="Y24" s="204" t="str">
        <f>'Vic Apr 2017'!AX18</f>
        <v>y</v>
      </c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</row>
    <row r="25" spans="1:140" s="58" customFormat="1" ht="17" customHeight="1">
      <c r="A25" s="241"/>
      <c r="B25" s="116" t="str">
        <f>'Vic Apr 2017'!F19</f>
        <v>EnergyAustralia</v>
      </c>
      <c r="C25" s="116" t="str">
        <f>'Vic Apr 2017'!G19</f>
        <v>Everyday Saver Business</v>
      </c>
      <c r="D25" s="198">
        <f>365*'Vic Apr 2017'!H19/100</f>
        <v>374.85500000000002</v>
      </c>
      <c r="E25" s="199">
        <f>IF($C$5*'Vic Apr 2017'!AK19/'Vic Apr 2017'!AI19&gt;='Vic Apr 2017'!J19,('Vic Apr 2017'!J19*'Vic Apr 2017'!O19/100)*'Vic Apr 2017'!AI19,($C$5*'Vic Apr 2017'!AK19/'Vic Apr 2017'!AI19*'Vic Apr 2017'!O19/100)*'Vic Apr 2017'!AI19)</f>
        <v>194.4</v>
      </c>
      <c r="F25" s="200">
        <f>IF($C$5*'Vic Apr 2017'!AK19/'Vic Apr 2017'!AI19&lt;'Vic Apr 2017'!J19,0,IF($C$5*'Vic Apr 2017'!AK19/'Vic Apr 2017'!AI19&lt;='Vic Apr 2017'!K19,($C$5*'Vic Apr 2017'!AK19/'Vic Apr 2017'!AI19-'Vic Apr 2017'!J19)*('Vic Apr 2017'!P19/100)*'Vic Apr 2017'!AI19,('Vic Apr 2017'!K19-'Vic Apr 2017'!J19)*('Vic Apr 2017'!P19/100)*'Vic Apr 2017'!AI19))</f>
        <v>186</v>
      </c>
      <c r="G25" s="198">
        <f>IF($C$5*'Vic Apr 2017'!AK19/'Vic Apr 2017'!AI19&lt;'Vic Apr 2017'!K19,0,IF($C$5*'Vic Apr 2017'!AK19/'Vic Apr 2017'!AI19&lt;='Vic Apr 2017'!L19,($C$5*'Vic Apr 2017'!AK19/'Vic Apr 2017'!AI19-'Vic Apr 2017'!K19)*('Vic Apr 2017'!Q19/100)*'Vic Apr 2017'!AI19,('Vic Apr 2017'!L19-'Vic Apr 2017'!K19)*('Vic Apr 2017'!Q19/100)*'Vic Apr 2017'!AI19))</f>
        <v>144.61500000000001</v>
      </c>
      <c r="H25" s="199">
        <f>IF($C$5*'Vic Apr 2017'!AK19/'Vic Apr 2017'!AI19&lt;'Vic Apr 2017'!L19,0,IF($C$5*'Vic Apr 2017'!AK19/'Vic Apr 2017'!AI19&lt;='Vic Apr 2017'!M19,($C$5*'Vic Apr 2017'!AK19/'Vic Apr 2017'!AI19-'Vic Apr 2017'!L19)*('Vic Apr 2017'!R19/100)*'Vic Apr 2017'!AI19,('Vic Apr 2017'!M19-'Vic Apr 2017'!L19)*('Vic Apr 2017'!R19/100)*'Vic Apr 2017'!AI19))</f>
        <v>0</v>
      </c>
      <c r="I25" s="198">
        <f>IF(($C$5*'Vic Apr 2017'!AK19/'Vic Apr 2017'!AI19&gt;'Vic Apr 2017'!M19),($C$5*'Vic Apr 2017'!AK19/'Vic Apr 2017'!AI19-'Vic Apr 2017'!M19)*'Vic Apr 2017'!S19/100*'Vic Apr 2017'!AI19,0)</f>
        <v>0</v>
      </c>
      <c r="J25" s="198">
        <f>IF($C$5*'Vic Apr 2017'!AL19/'Vic Apr 2017'!AJ19&gt;='Vic Apr 2017'!J19,('Vic Apr 2017'!J19*'Vic Apr 2017'!U19/100)*'Vic Apr 2017'!AJ19,($C$5*'Vic Apr 2017'!AL19/'Vic Apr 2017'!AJ19*'Vic Apr 2017'!U19/100)*'Vic Apr 2017'!AJ19)</f>
        <v>386.4</v>
      </c>
      <c r="K25" s="198">
        <f>IF($C$5*'Vic Apr 2017'!AL19/'Vic Apr 2017'!AJ19&lt;'Vic Apr 2017'!J19,0,IF($C$5*'Vic Apr 2017'!AL19/'Vic Apr 2017'!AJ19&lt;='Vic Apr 2017'!K19,($C$5*'Vic Apr 2017'!AL19/'Vic Apr 2017'!AJ19-'Vic Apr 2017'!J19)*('Vic Apr 2017'!V19/100)*'Vic Apr 2017'!AJ19,('Vic Apr 2017'!K19-'Vic Apr 2017'!J19)*('Vic Apr 2017'!V19/100)*'Vic Apr 2017'!AJ19))</f>
        <v>360</v>
      </c>
      <c r="L25" s="198">
        <f>IF($C$5*'Vic Apr 2017'!AL19/'Vic Apr 2017'!AJ19&lt;'Vic Apr 2017'!K19,0,IF($C$5*'Vic Apr 2017'!AL19/'Vic Apr 2017'!AJ19&lt;='Vic Apr 2017'!L19,($C$5*'Vic Apr 2017'!AL19/'Vic Apr 2017'!AJ19-'Vic Apr 2017'!K19)*('Vic Apr 2017'!W19/100)*'Vic Apr 2017'!AJ19,('Vic Apr 2017'!L19-'Vic Apr 2017'!K19)*('Vic Apr 2017'!W19/100)*'Vic Apr 2017'!AJ19))</f>
        <v>268.70400000000001</v>
      </c>
      <c r="M25" s="198">
        <f>IF($C$5*'Vic Apr 2017'!AL19/'Vic Apr 2017'!AJ19&lt;'Vic Apr 2017'!L19,0,IF($C$5*'Vic Apr 2017'!AL19/'Vic Apr 2017'!AJ19&lt;='Vic Apr 2017'!M19,($C$5*'Vic Apr 2017'!AL19/'Vic Apr 2017'!AJ19-'Vic Apr 2017'!L19)*('Vic Apr 2017'!X19/100)*'Vic Apr 2017'!AJ19,('Vic Apr 2017'!M19-'Vic Apr 2017'!L19)*('Vic Apr 2017'!X19/100)*'Vic Apr 2017'!AJ19))</f>
        <v>0</v>
      </c>
      <c r="N25" s="198">
        <f>IF(($C$5*'Vic Apr 2017'!AL19/'Vic Apr 2017'!AJ19&gt;'Vic Apr 2017'!M19),($C$5*'Vic Apr 2017'!AL19/'Vic Apr 2017'!AJ19-'Vic Apr 2017'!M19)*'Vic Apr 2017'!Y19/100*'Vic Apr 2017'!AJ19,0)</f>
        <v>0</v>
      </c>
      <c r="O25" s="201">
        <f t="shared" si="0"/>
        <v>1914.9739999999999</v>
      </c>
      <c r="P25" s="202">
        <f>'Vic Apr 2017'!AM19</f>
        <v>0</v>
      </c>
      <c r="Q25" s="202">
        <f>'Vic Apr 2017'!AN19</f>
        <v>20</v>
      </c>
      <c r="R25" s="202">
        <f>'Vic Apr 2017'!AO19</f>
        <v>0</v>
      </c>
      <c r="S25" s="202">
        <f>'Vic Apr 2017'!AP19</f>
        <v>0</v>
      </c>
      <c r="T25" s="201">
        <f>(O25-(O25-D25)*Q25/100)</f>
        <v>1606.9502</v>
      </c>
      <c r="U25" s="201">
        <f>T25</f>
        <v>1606.9502</v>
      </c>
      <c r="V25" s="201">
        <f t="shared" si="1"/>
        <v>1767.6452200000001</v>
      </c>
      <c r="W25" s="201">
        <f t="shared" si="1"/>
        <v>1767.6452200000001</v>
      </c>
      <c r="X25" s="203">
        <f>'Vic Apr 2017'!AW19</f>
        <v>24</v>
      </c>
      <c r="Y25" s="204" t="str">
        <f>'Vic Apr 2017'!AX19</f>
        <v>y</v>
      </c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</row>
    <row r="26" spans="1:140" s="112" customFormat="1" ht="17" customHeight="1">
      <c r="A26" s="241"/>
      <c r="B26" s="116" t="str">
        <f>'Vic Apr 2017'!F20</f>
        <v>Lumo Energy</v>
      </c>
      <c r="C26" s="116" t="str">
        <f>'Vic Apr 2017'!G20</f>
        <v>Business Premium</v>
      </c>
      <c r="D26" s="198">
        <f>365*'Vic Apr 2017'!H20/100</f>
        <v>222.86900000000003</v>
      </c>
      <c r="E26" s="199">
        <f>IF($C$5*'Vic Apr 2017'!AK20/'Vic Apr 2017'!AI20&gt;='Vic Apr 2017'!J20,('Vic Apr 2017'!J20*'Vic Apr 2017'!O20/100)*'Vic Apr 2017'!AI20,($C$5*'Vic Apr 2017'!AK20/'Vic Apr 2017'!AI20*'Vic Apr 2017'!O20/100)*'Vic Apr 2017'!AI20)</f>
        <v>149.0335</v>
      </c>
      <c r="F26" s="200">
        <f>IF($C$5*'Vic Apr 2017'!AK20/'Vic Apr 2017'!AI20&lt;'Vic Apr 2017'!J20,0,IF($C$5*'Vic Apr 2017'!AK20/'Vic Apr 2017'!AI20&lt;='Vic Apr 2017'!K20,($C$5*'Vic Apr 2017'!AK20/'Vic Apr 2017'!AI20-'Vic Apr 2017'!J20)*('Vic Apr 2017'!P20/100)*'Vic Apr 2017'!AI20,('Vic Apr 2017'!K20-'Vic Apr 2017'!J20)*('Vic Apr 2017'!P20/100)*'Vic Apr 2017'!AI20))</f>
        <v>148.54686000000001</v>
      </c>
      <c r="G26" s="198">
        <f>IF($C$5*'Vic Apr 2017'!AK20/'Vic Apr 2017'!AI20&lt;'Vic Apr 2017'!K20,0,IF($C$5*'Vic Apr 2017'!AK20/'Vic Apr 2017'!AI20&lt;='Vic Apr 2017'!L20,($C$5*'Vic Apr 2017'!AK20/'Vic Apr 2017'!AI20-'Vic Apr 2017'!K20)*('Vic Apr 2017'!Q20/100)*'Vic Apr 2017'!AI20,('Vic Apr 2017'!L20-'Vic Apr 2017'!K20)*('Vic Apr 2017'!Q20/100)*'Vic Apr 2017'!AI20))</f>
        <v>108.24594</v>
      </c>
      <c r="H26" s="199">
        <f>IF($C$5*'Vic Apr 2017'!AK20/'Vic Apr 2017'!AI20&lt;'Vic Apr 2017'!L20,0,IF($C$5*'Vic Apr 2017'!AK20/'Vic Apr 2017'!AI20&lt;='Vic Apr 2017'!M20,($C$5*'Vic Apr 2017'!AK20/'Vic Apr 2017'!AI20-'Vic Apr 2017'!L20)*('Vic Apr 2017'!R20/100)*'Vic Apr 2017'!AI20,('Vic Apr 2017'!M20-'Vic Apr 2017'!L20)*('Vic Apr 2017'!R20/100)*'Vic Apr 2017'!AI20))</f>
        <v>0</v>
      </c>
      <c r="I26" s="198">
        <f>IF(($C$5*'Vic Apr 2017'!AK20/'Vic Apr 2017'!AI20&gt;'Vic Apr 2017'!M20),($C$5*'Vic Apr 2017'!AK20/'Vic Apr 2017'!AI20-'Vic Apr 2017'!M20)*'Vic Apr 2017'!S20/100*'Vic Apr 2017'!AI20,0)</f>
        <v>0</v>
      </c>
      <c r="J26" s="198">
        <f>IF($C$5*'Vic Apr 2017'!AL20/'Vic Apr 2017'!AJ20&gt;='Vic Apr 2017'!J20,('Vic Apr 2017'!J20*'Vic Apr 2017'!U20/100)*'Vic Apr 2017'!AJ20,($C$5*'Vic Apr 2017'!AL20/'Vic Apr 2017'!AJ20*'Vic Apr 2017'!U20/100)*'Vic Apr 2017'!AJ20)</f>
        <v>296.36376000000001</v>
      </c>
      <c r="K26" s="198">
        <f>IF($C$5*'Vic Apr 2017'!AL20/'Vic Apr 2017'!AJ20&lt;'Vic Apr 2017'!J20,0,IF($C$5*'Vic Apr 2017'!AL20/'Vic Apr 2017'!AJ20&lt;='Vic Apr 2017'!K20,($C$5*'Vic Apr 2017'!AL20/'Vic Apr 2017'!AJ20-'Vic Apr 2017'!J20)*('Vic Apr 2017'!V20/100)*'Vic Apr 2017'!AJ20,('Vic Apr 2017'!K20-'Vic Apr 2017'!J20)*('Vic Apr 2017'!V20/100)*'Vic Apr 2017'!AJ20))</f>
        <v>282.25119999999998</v>
      </c>
      <c r="L26" s="198">
        <f>IF($C$5*'Vic Apr 2017'!AL20/'Vic Apr 2017'!AJ20&lt;'Vic Apr 2017'!K20,0,IF($C$5*'Vic Apr 2017'!AL20/'Vic Apr 2017'!AJ20&lt;='Vic Apr 2017'!L20,($C$5*'Vic Apr 2017'!AL20/'Vic Apr 2017'!AJ20-'Vic Apr 2017'!K20)*('Vic Apr 2017'!W20/100)*'Vic Apr 2017'!AJ20,('Vic Apr 2017'!L20-'Vic Apr 2017'!K20)*('Vic Apr 2017'!W20/100)*'Vic Apr 2017'!AJ20))</f>
        <v>206.41412000000003</v>
      </c>
      <c r="M26" s="198">
        <f>IF($C$5*'Vic Apr 2017'!AL20/'Vic Apr 2017'!AJ20&lt;'Vic Apr 2017'!L20,0,IF($C$5*'Vic Apr 2017'!AL20/'Vic Apr 2017'!AJ20&lt;='Vic Apr 2017'!M20,($C$5*'Vic Apr 2017'!AL20/'Vic Apr 2017'!AJ20-'Vic Apr 2017'!L20)*('Vic Apr 2017'!X20/100)*'Vic Apr 2017'!AJ20,('Vic Apr 2017'!M20-'Vic Apr 2017'!L20)*('Vic Apr 2017'!X20/100)*'Vic Apr 2017'!AJ20))</f>
        <v>0</v>
      </c>
      <c r="N26" s="198">
        <f>IF(($C$5*'Vic Apr 2017'!AL20/'Vic Apr 2017'!AJ20&gt;'Vic Apr 2017'!M20),($C$5*'Vic Apr 2017'!AL20/'Vic Apr 2017'!AJ20-'Vic Apr 2017'!M20)*'Vic Apr 2017'!Y20/100*'Vic Apr 2017'!AJ20,0)</f>
        <v>0</v>
      </c>
      <c r="O26" s="201">
        <f t="shared" si="0"/>
        <v>1413.7243800000001</v>
      </c>
      <c r="P26" s="202">
        <f>'Vic Apr 2017'!AM20</f>
        <v>0</v>
      </c>
      <c r="Q26" s="202">
        <f>'Vic Apr 2017'!AN20</f>
        <v>0</v>
      </c>
      <c r="R26" s="202">
        <f>'Vic Apr 2017'!AO20</f>
        <v>0</v>
      </c>
      <c r="S26" s="202">
        <f>'Vic Apr 2017'!AP20</f>
        <v>0</v>
      </c>
      <c r="T26" s="201">
        <f>O26</f>
        <v>1413.7243800000001</v>
      </c>
      <c r="U26" s="201">
        <f>T26</f>
        <v>1413.7243800000001</v>
      </c>
      <c r="V26" s="201">
        <f t="shared" si="1"/>
        <v>1555.0968180000002</v>
      </c>
      <c r="W26" s="201">
        <f t="shared" si="1"/>
        <v>1555.0968180000002</v>
      </c>
      <c r="X26" s="203">
        <f>'Vic Apr 2017'!AW20</f>
        <v>36</v>
      </c>
      <c r="Y26" s="204" t="str">
        <f>'Vic Apr 2017'!AX20</f>
        <v>n</v>
      </c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</row>
    <row r="27" spans="1:140" s="58" customFormat="1" ht="17" customHeight="1">
      <c r="A27" s="241"/>
      <c r="B27" s="116" t="str">
        <f>'Vic Apr 2017'!F21</f>
        <v>Momentum Energy</v>
      </c>
      <c r="C27" s="116" t="str">
        <f>'Vic Apr 2017'!G21</f>
        <v>Market offer</v>
      </c>
      <c r="D27" s="198">
        <f>365*'Vic Apr 2017'!H21/100</f>
        <v>335.98250000000002</v>
      </c>
      <c r="E27" s="199">
        <f>IF($C$5*'Vic Apr 2017'!AK21/'Vic Apr 2017'!AI21&gt;='Vic Apr 2017'!J21,('Vic Apr 2017'!J21*'Vic Apr 2017'!O21/100)*'Vic Apr 2017'!AI21,($C$5*'Vic Apr 2017'!AK21/'Vic Apr 2017'!AI21*'Vic Apr 2017'!O21/100)*'Vic Apr 2017'!AI21)</f>
        <v>154.32</v>
      </c>
      <c r="F27" s="200">
        <f>IF($C$5*'Vic Apr 2017'!AK21/'Vic Apr 2017'!AI21&lt;'Vic Apr 2017'!J21,0,IF($C$5*'Vic Apr 2017'!AK21/'Vic Apr 2017'!AI21&lt;='Vic Apr 2017'!K21,($C$5*'Vic Apr 2017'!AK21/'Vic Apr 2017'!AI21-'Vic Apr 2017'!J21)*('Vic Apr 2017'!P21/100)*'Vic Apr 2017'!AI21,('Vic Apr 2017'!K21-'Vic Apr 2017'!J21)*('Vic Apr 2017'!P21/100)*'Vic Apr 2017'!AI21))</f>
        <v>153.35999999999999</v>
      </c>
      <c r="G27" s="198">
        <f>IF($C$5*'Vic Apr 2017'!AK21/'Vic Apr 2017'!AI21&lt;'Vic Apr 2017'!K21,0,IF($C$5*'Vic Apr 2017'!AK21/'Vic Apr 2017'!AI21&lt;='Vic Apr 2017'!L21,($C$5*'Vic Apr 2017'!AK21/'Vic Apr 2017'!AI21-'Vic Apr 2017'!K21)*('Vic Apr 2017'!Q21/100)*'Vic Apr 2017'!AI21,('Vic Apr 2017'!L21-'Vic Apr 2017'!K21)*('Vic Apr 2017'!Q21/100)*'Vic Apr 2017'!AI21))</f>
        <v>117.74459999999999</v>
      </c>
      <c r="H27" s="199">
        <f>IF($C$5*'Vic Apr 2017'!AK21/'Vic Apr 2017'!AI21&lt;'Vic Apr 2017'!L21,0,IF($C$5*'Vic Apr 2017'!AK21/'Vic Apr 2017'!AI21&lt;='Vic Apr 2017'!M21,($C$5*'Vic Apr 2017'!AK21/'Vic Apr 2017'!AI21-'Vic Apr 2017'!L21)*('Vic Apr 2017'!R21/100)*'Vic Apr 2017'!AI21,('Vic Apr 2017'!M21-'Vic Apr 2017'!L21)*('Vic Apr 2017'!R21/100)*'Vic Apr 2017'!AI21))</f>
        <v>0</v>
      </c>
      <c r="I27" s="198">
        <f>IF(($C$5*'Vic Apr 2017'!AK21/'Vic Apr 2017'!AI21&gt;'Vic Apr 2017'!M21),($C$5*'Vic Apr 2017'!AK21/'Vic Apr 2017'!AI21-'Vic Apr 2017'!M21)*'Vic Apr 2017'!S21/100*'Vic Apr 2017'!AI21,0)</f>
        <v>0</v>
      </c>
      <c r="J27" s="198">
        <f>IF($C$5*'Vic Apr 2017'!AL21/'Vic Apr 2017'!AJ21&gt;='Vic Apr 2017'!J21,('Vic Apr 2017'!J21*'Vic Apr 2017'!U21/100)*'Vic Apr 2017'!AJ21,($C$5*'Vic Apr 2017'!AL21/'Vic Apr 2017'!AJ21*'Vic Apr 2017'!U21/100)*'Vic Apr 2017'!AJ21)</f>
        <v>289.68</v>
      </c>
      <c r="K27" s="198">
        <f>IF($C$5*'Vic Apr 2017'!AL21/'Vic Apr 2017'!AJ21&lt;'Vic Apr 2017'!J21,0,IF($C$5*'Vic Apr 2017'!AL21/'Vic Apr 2017'!AJ21&lt;='Vic Apr 2017'!K21,($C$5*'Vic Apr 2017'!AL21/'Vic Apr 2017'!AJ21-'Vic Apr 2017'!J21)*('Vic Apr 2017'!V21/100)*'Vic Apr 2017'!AJ21,('Vic Apr 2017'!K21-'Vic Apr 2017'!J21)*('Vic Apr 2017'!V21/100)*'Vic Apr 2017'!AJ21))</f>
        <v>278.87999999999994</v>
      </c>
      <c r="L27" s="198">
        <f>IF($C$5*'Vic Apr 2017'!AL21/'Vic Apr 2017'!AJ21&lt;'Vic Apr 2017'!K21,0,IF($C$5*'Vic Apr 2017'!AL21/'Vic Apr 2017'!AJ21&lt;='Vic Apr 2017'!L21,($C$5*'Vic Apr 2017'!AL21/'Vic Apr 2017'!AJ21-'Vic Apr 2017'!K21)*('Vic Apr 2017'!W21/100)*'Vic Apr 2017'!AJ21,('Vic Apr 2017'!L21-'Vic Apr 2017'!K21)*('Vic Apr 2017'!W21/100)*'Vic Apr 2017'!AJ21))</f>
        <v>213.28380000000001</v>
      </c>
      <c r="M27" s="198">
        <f>IF($C$5*'Vic Apr 2017'!AL21/'Vic Apr 2017'!AJ21&lt;'Vic Apr 2017'!L21,0,IF($C$5*'Vic Apr 2017'!AL21/'Vic Apr 2017'!AJ21&lt;='Vic Apr 2017'!M21,($C$5*'Vic Apr 2017'!AL21/'Vic Apr 2017'!AJ21-'Vic Apr 2017'!L21)*('Vic Apr 2017'!X21/100)*'Vic Apr 2017'!AJ21,('Vic Apr 2017'!M21-'Vic Apr 2017'!L21)*('Vic Apr 2017'!X21/100)*'Vic Apr 2017'!AJ21))</f>
        <v>0</v>
      </c>
      <c r="N27" s="198">
        <f>IF(($C$5*'Vic Apr 2017'!AL21/'Vic Apr 2017'!AJ21&gt;'Vic Apr 2017'!M21),($C$5*'Vic Apr 2017'!AL21/'Vic Apr 2017'!AJ21-'Vic Apr 2017'!M21)*'Vic Apr 2017'!Y21/100*'Vic Apr 2017'!AJ21,0)</f>
        <v>0</v>
      </c>
      <c r="O27" s="201">
        <f t="shared" si="0"/>
        <v>1543.2508999999998</v>
      </c>
      <c r="P27" s="202">
        <f>'Vic Apr 2017'!AM21</f>
        <v>0</v>
      </c>
      <c r="Q27" s="202">
        <f>'Vic Apr 2017'!AN21</f>
        <v>0</v>
      </c>
      <c r="R27" s="202">
        <f>'Vic Apr 2017'!AO21</f>
        <v>0</v>
      </c>
      <c r="S27" s="202">
        <f>'Vic Apr 2017'!AP21</f>
        <v>0</v>
      </c>
      <c r="T27" s="201">
        <f>O27</f>
        <v>1543.2508999999998</v>
      </c>
      <c r="U27" s="201">
        <f>T27</f>
        <v>1543.2508999999998</v>
      </c>
      <c r="V27" s="201">
        <f t="shared" si="1"/>
        <v>1697.5759899999998</v>
      </c>
      <c r="W27" s="201">
        <f t="shared" si="1"/>
        <v>1697.5759899999998</v>
      </c>
      <c r="X27" s="203">
        <f>'Vic Apr 2017'!AW21</f>
        <v>0</v>
      </c>
      <c r="Y27" s="204" t="str">
        <f>'Vic Apr 2017'!AX21</f>
        <v>n</v>
      </c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11"/>
      <c r="BY27" s="111"/>
      <c r="BZ27" s="111"/>
      <c r="CA27" s="111"/>
      <c r="CB27" s="111"/>
      <c r="CC27" s="111"/>
      <c r="CD27" s="111"/>
      <c r="CE27" s="111"/>
      <c r="CF27" s="111"/>
      <c r="CG27" s="111"/>
      <c r="CH27" s="111"/>
      <c r="CI27" s="111"/>
      <c r="CJ27" s="111"/>
      <c r="CK27" s="111"/>
      <c r="CL27" s="111"/>
      <c r="CM27" s="111"/>
      <c r="CN27" s="111"/>
      <c r="CO27" s="111"/>
      <c r="CP27" s="111"/>
      <c r="CQ27" s="111"/>
      <c r="CR27" s="111"/>
      <c r="CS27" s="111"/>
      <c r="CT27" s="111"/>
      <c r="CU27" s="111"/>
      <c r="CV27" s="111"/>
      <c r="CW27" s="111"/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</row>
    <row r="28" spans="1:140" s="112" customFormat="1" ht="17" customHeight="1" thickBot="1">
      <c r="A28" s="242"/>
      <c r="B28" s="221" t="str">
        <f>'Vic Apr 2017'!F22</f>
        <v>Origin Energy</v>
      </c>
      <c r="C28" s="221" t="str">
        <f>'Vic Apr 2017'!G22</f>
        <v>Business Saver</v>
      </c>
      <c r="D28" s="115">
        <f>365*'Vic Apr 2017'!H22/100</f>
        <v>342.62550000000005</v>
      </c>
      <c r="E28" s="113">
        <f>IF($C$5*'Vic Apr 2017'!AK22/'Vic Apr 2017'!AI22&gt;='Vic Apr 2017'!J22,('Vic Apr 2017'!J22*'Vic Apr 2017'!O22/100)*'Vic Apr 2017'!AI22,($C$5*'Vic Apr 2017'!AK22/'Vic Apr 2017'!AI22*'Vic Apr 2017'!O22/100)*'Vic Apr 2017'!AI22)</f>
        <v>515.61509999999998</v>
      </c>
      <c r="F28" s="114">
        <f>IF($C$5*'Vic Apr 2017'!AK22/'Vic Apr 2017'!AI22&lt;'Vic Apr 2017'!J22,0,IF($C$5*'Vic Apr 2017'!AK22/'Vic Apr 2017'!AI22&lt;='Vic Apr 2017'!K22,($C$5*'Vic Apr 2017'!AK22/'Vic Apr 2017'!AI22-'Vic Apr 2017'!J22)*('Vic Apr 2017'!P22/100)*'Vic Apr 2017'!AI22,('Vic Apr 2017'!K22-'Vic Apr 2017'!J22)*('Vic Apr 2017'!P22/100)*'Vic Apr 2017'!AI22))</f>
        <v>0</v>
      </c>
      <c r="G28" s="115">
        <f>IF($C$5*'Vic Apr 2017'!AK22/'Vic Apr 2017'!AI22&lt;'Vic Apr 2017'!K22,0,IF($C$5*'Vic Apr 2017'!AK22/'Vic Apr 2017'!AI22&lt;='Vic Apr 2017'!L22,($C$5*'Vic Apr 2017'!AK22/'Vic Apr 2017'!AI22-'Vic Apr 2017'!K22)*('Vic Apr 2017'!Q22/100)*'Vic Apr 2017'!AI22,('Vic Apr 2017'!L22-'Vic Apr 2017'!K22)*('Vic Apr 2017'!Q22/100)*'Vic Apr 2017'!AI22))</f>
        <v>0</v>
      </c>
      <c r="H28" s="113">
        <f>IF($C$5*'Vic Apr 2017'!AK22/'Vic Apr 2017'!AI22&lt;'Vic Apr 2017'!L22,0,IF($C$5*'Vic Apr 2017'!AK22/'Vic Apr 2017'!AI22&lt;='Vic Apr 2017'!M22,($C$5*'Vic Apr 2017'!AK22/'Vic Apr 2017'!AI22-'Vic Apr 2017'!L22)*('Vic Apr 2017'!R22/100)*'Vic Apr 2017'!AI22,('Vic Apr 2017'!M22-'Vic Apr 2017'!L22)*('Vic Apr 2017'!R22/100)*'Vic Apr 2017'!AI22))</f>
        <v>0</v>
      </c>
      <c r="I28" s="115">
        <f>IF(($C$5*'Vic Apr 2017'!AK22/'Vic Apr 2017'!AI22&gt;'Vic Apr 2017'!M22),($C$5*'Vic Apr 2017'!AK22/'Vic Apr 2017'!AI22-'Vic Apr 2017'!M22)*'Vic Apr 2017'!S22/100*'Vic Apr 2017'!AI22,0)</f>
        <v>0</v>
      </c>
      <c r="J28" s="115">
        <f>IF($C$5*'Vic Apr 2017'!AL22/'Vic Apr 2017'!AJ22&gt;='Vic Apr 2017'!J22,('Vic Apr 2017'!J22*'Vic Apr 2017'!U22/100)*'Vic Apr 2017'!AJ22,($C$5*'Vic Apr 2017'!AL22/'Vic Apr 2017'!AJ22*'Vic Apr 2017'!U22/100)*'Vic Apr 2017'!AJ22)</f>
        <v>956.57100000000003</v>
      </c>
      <c r="K28" s="115">
        <f>IF($C$5*'Vic Apr 2017'!AL22/'Vic Apr 2017'!AJ22&lt;'Vic Apr 2017'!J22,0,IF($C$5*'Vic Apr 2017'!AL22/'Vic Apr 2017'!AJ22&lt;='Vic Apr 2017'!K22,($C$5*'Vic Apr 2017'!AL22/'Vic Apr 2017'!AJ22-'Vic Apr 2017'!J22)*('Vic Apr 2017'!V22/100)*'Vic Apr 2017'!AJ22,('Vic Apr 2017'!K22-'Vic Apr 2017'!J22)*('Vic Apr 2017'!V22/100)*'Vic Apr 2017'!AJ22))</f>
        <v>0</v>
      </c>
      <c r="L28" s="115">
        <f>IF($C$5*'Vic Apr 2017'!AL22/'Vic Apr 2017'!AJ22&lt;'Vic Apr 2017'!K22,0,IF($C$5*'Vic Apr 2017'!AL22/'Vic Apr 2017'!AJ22&lt;='Vic Apr 2017'!L22,($C$5*'Vic Apr 2017'!AL22/'Vic Apr 2017'!AJ22-'Vic Apr 2017'!K22)*('Vic Apr 2017'!W22/100)*'Vic Apr 2017'!AJ22,('Vic Apr 2017'!L22-'Vic Apr 2017'!K22)*('Vic Apr 2017'!W22/100)*'Vic Apr 2017'!AJ22))</f>
        <v>0</v>
      </c>
      <c r="M28" s="115">
        <f>IF($C$5*'Vic Apr 2017'!AL22/'Vic Apr 2017'!AJ22&lt;'Vic Apr 2017'!L22,0,IF($C$5*'Vic Apr 2017'!AL22/'Vic Apr 2017'!AJ22&lt;='Vic Apr 2017'!M22,($C$5*'Vic Apr 2017'!AL22/'Vic Apr 2017'!AJ22-'Vic Apr 2017'!L22)*('Vic Apr 2017'!X22/100)*'Vic Apr 2017'!AJ22,('Vic Apr 2017'!M22-'Vic Apr 2017'!L22)*('Vic Apr 2017'!X22/100)*'Vic Apr 2017'!AJ22))</f>
        <v>0</v>
      </c>
      <c r="N28" s="115">
        <f>IF(($C$5*'Vic Apr 2017'!AL22/'Vic Apr 2017'!AJ22&gt;'Vic Apr 2017'!M22),($C$5*'Vic Apr 2017'!AL22/'Vic Apr 2017'!AJ22-'Vic Apr 2017'!M22)*'Vic Apr 2017'!Y22/100*'Vic Apr 2017'!AJ22,0)</f>
        <v>0</v>
      </c>
      <c r="O28" s="222">
        <f t="shared" si="0"/>
        <v>1814.8116</v>
      </c>
      <c r="P28" s="223">
        <f>'Vic Apr 2017'!AM22</f>
        <v>0</v>
      </c>
      <c r="Q28" s="223">
        <f>'Vic Apr 2017'!AN22</f>
        <v>15</v>
      </c>
      <c r="R28" s="223">
        <f>'Vic Apr 2017'!AO22</f>
        <v>0</v>
      </c>
      <c r="S28" s="223">
        <f>'Vic Apr 2017'!AP22</f>
        <v>0</v>
      </c>
      <c r="T28" s="222">
        <f>(O28-(O28-D28)*Q28/100)</f>
        <v>1593.9836849999999</v>
      </c>
      <c r="U28" s="222">
        <f>T28</f>
        <v>1593.9836849999999</v>
      </c>
      <c r="V28" s="222">
        <f t="shared" si="1"/>
        <v>1753.3820535</v>
      </c>
      <c r="W28" s="222">
        <f t="shared" si="1"/>
        <v>1753.3820535</v>
      </c>
      <c r="X28" s="224">
        <f>'Vic Apr 2017'!AW22</f>
        <v>12</v>
      </c>
      <c r="Y28" s="225" t="str">
        <f>'Vic Apr 2017'!AX22</f>
        <v>y</v>
      </c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11"/>
      <c r="BY28" s="111"/>
      <c r="BZ28" s="111"/>
      <c r="CA28" s="111"/>
      <c r="CB28" s="111"/>
      <c r="CC28" s="111"/>
      <c r="CD28" s="111"/>
      <c r="CE28" s="111"/>
      <c r="CF28" s="111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</row>
    <row r="29" spans="1:140" s="112" customFormat="1" ht="17" customHeight="1" thickTop="1">
      <c r="A29" s="240" t="str">
        <f>'Vic Apr 2017'!D23</f>
        <v>Ausnet Central 2</v>
      </c>
      <c r="B29" s="226" t="str">
        <f>'Vic Apr 2017'!F23</f>
        <v>AGL</v>
      </c>
      <c r="C29" s="226" t="str">
        <f>'Vic Apr 2017'!G23</f>
        <v>Business Savers</v>
      </c>
      <c r="D29" s="227">
        <f>365*'Vic Apr 2017'!H23/100</f>
        <v>309.30099999999999</v>
      </c>
      <c r="E29" s="228">
        <f>IF($C$5*'Vic Apr 2017'!AK23/'Vic Apr 2017'!AI23&gt;='Vic Apr 2017'!J23,('Vic Apr 2017'!J23*'Vic Apr 2017'!O23/100)*'Vic Apr 2017'!AI23,($C$5*'Vic Apr 2017'!AK23/'Vic Apr 2017'!AI23*'Vic Apr 2017'!O23/100)*'Vic Apr 2017'!AI23)</f>
        <v>540.27930000000003</v>
      </c>
      <c r="F29" s="229">
        <f>IF($C$5*'Vic Apr 2017'!AK23/'Vic Apr 2017'!AI23&lt;'Vic Apr 2017'!J23,0,IF($C$5*'Vic Apr 2017'!AK23/'Vic Apr 2017'!AI23&lt;='Vic Apr 2017'!K23,($C$5*'Vic Apr 2017'!AK23/'Vic Apr 2017'!AI23-'Vic Apr 2017'!J23)*('Vic Apr 2017'!P23/100)*'Vic Apr 2017'!AI23,('Vic Apr 2017'!K23-'Vic Apr 2017'!J23)*('Vic Apr 2017'!P23/100)*'Vic Apr 2017'!AI23))</f>
        <v>0</v>
      </c>
      <c r="G29" s="227">
        <f>IF($C$5*'Vic Apr 2017'!AK23/'Vic Apr 2017'!AI23&lt;'Vic Apr 2017'!K23,0,IF($C$5*'Vic Apr 2017'!AK23/'Vic Apr 2017'!AI23&lt;='Vic Apr 2017'!L23,($C$5*'Vic Apr 2017'!AK23/'Vic Apr 2017'!AI23-'Vic Apr 2017'!K23)*('Vic Apr 2017'!Q23/100)*'Vic Apr 2017'!AI23,('Vic Apr 2017'!L23-'Vic Apr 2017'!K23)*('Vic Apr 2017'!Q23/100)*'Vic Apr 2017'!AI23))</f>
        <v>0</v>
      </c>
      <c r="H29" s="228">
        <f>IF($C$5*'Vic Apr 2017'!AK23/'Vic Apr 2017'!AI23&lt;'Vic Apr 2017'!L23,0,IF($C$5*'Vic Apr 2017'!AK23/'Vic Apr 2017'!AI23&lt;='Vic Apr 2017'!M23,($C$5*'Vic Apr 2017'!AK23/'Vic Apr 2017'!AI23-'Vic Apr 2017'!L23)*('Vic Apr 2017'!R23/100)*'Vic Apr 2017'!AI23,('Vic Apr 2017'!M23-'Vic Apr 2017'!L23)*('Vic Apr 2017'!R23/100)*'Vic Apr 2017'!AI23))</f>
        <v>0</v>
      </c>
      <c r="I29" s="227">
        <f>IF(($C$5*'Vic Apr 2017'!AK23/'Vic Apr 2017'!AI23&gt;'Vic Apr 2017'!M23),($C$5*'Vic Apr 2017'!AK23/'Vic Apr 2017'!AI23-'Vic Apr 2017'!M23)*'Vic Apr 2017'!S23/100*'Vic Apr 2017'!AI23,0)</f>
        <v>0</v>
      </c>
      <c r="J29" s="227">
        <f>IF($C$5*'Vic Apr 2017'!AL23/'Vic Apr 2017'!AJ23&gt;='Vic Apr 2017'!J23,('Vic Apr 2017'!J23*'Vic Apr 2017'!U23/100)*'Vic Apr 2017'!AJ23,($C$5*'Vic Apr 2017'!AL23/'Vic Apr 2017'!AJ23*'Vic Apr 2017'!U23/100)*'Vic Apr 2017'!AJ23)</f>
        <v>1042.5624</v>
      </c>
      <c r="K29" s="227">
        <f>IF($C$5*'Vic Apr 2017'!AL23/'Vic Apr 2017'!AJ23&lt;'Vic Apr 2017'!J23,0,IF($C$5*'Vic Apr 2017'!AL23/'Vic Apr 2017'!AJ23&lt;='Vic Apr 2017'!K23,($C$5*'Vic Apr 2017'!AL23/'Vic Apr 2017'!AJ23-'Vic Apr 2017'!J23)*('Vic Apr 2017'!V23/100)*'Vic Apr 2017'!AJ23,('Vic Apr 2017'!K23-'Vic Apr 2017'!J23)*('Vic Apr 2017'!V23/100)*'Vic Apr 2017'!AJ23))</f>
        <v>0</v>
      </c>
      <c r="L29" s="227">
        <f>IF($C$5*'Vic Apr 2017'!AL23/'Vic Apr 2017'!AJ23&lt;'Vic Apr 2017'!K23,0,IF($C$5*'Vic Apr 2017'!AL23/'Vic Apr 2017'!AJ23&lt;='Vic Apr 2017'!L23,($C$5*'Vic Apr 2017'!AL23/'Vic Apr 2017'!AJ23-'Vic Apr 2017'!K23)*('Vic Apr 2017'!W23/100)*'Vic Apr 2017'!AJ23,('Vic Apr 2017'!L23-'Vic Apr 2017'!K23)*('Vic Apr 2017'!W23/100)*'Vic Apr 2017'!AJ23))</f>
        <v>0</v>
      </c>
      <c r="M29" s="227">
        <f>IF($C$5*'Vic Apr 2017'!AL23/'Vic Apr 2017'!AJ23&lt;'Vic Apr 2017'!L23,0,IF($C$5*'Vic Apr 2017'!AL23/'Vic Apr 2017'!AJ23&lt;='Vic Apr 2017'!M23,($C$5*'Vic Apr 2017'!AL23/'Vic Apr 2017'!AJ23-'Vic Apr 2017'!L23)*('Vic Apr 2017'!X23/100)*'Vic Apr 2017'!AJ23,('Vic Apr 2017'!M23-'Vic Apr 2017'!L23)*('Vic Apr 2017'!X23/100)*'Vic Apr 2017'!AJ23))</f>
        <v>0</v>
      </c>
      <c r="N29" s="227">
        <f>IF(($C$5*'Vic Apr 2017'!AL23/'Vic Apr 2017'!AJ23&gt;'Vic Apr 2017'!M23),($C$5*'Vic Apr 2017'!AL23/'Vic Apr 2017'!AJ23-'Vic Apr 2017'!M23)*'Vic Apr 2017'!Y23/100*'Vic Apr 2017'!AJ23,0)</f>
        <v>0</v>
      </c>
      <c r="O29" s="230">
        <f t="shared" si="0"/>
        <v>1892.1427000000001</v>
      </c>
      <c r="P29" s="231">
        <f>'Vic Apr 2017'!AM23</f>
        <v>0</v>
      </c>
      <c r="Q29" s="231">
        <f>'Vic Apr 2017'!AN23</f>
        <v>20</v>
      </c>
      <c r="R29" s="231">
        <f>'Vic Apr 2017'!AO23</f>
        <v>0</v>
      </c>
      <c r="S29" s="231">
        <f>'Vic Apr 2017'!AP23</f>
        <v>0</v>
      </c>
      <c r="T29" s="230">
        <f>(O29-(O29-D29)*Q29/100)</f>
        <v>1575.5743600000001</v>
      </c>
      <c r="U29" s="230">
        <f>T29</f>
        <v>1575.5743600000001</v>
      </c>
      <c r="V29" s="230">
        <f t="shared" si="1"/>
        <v>1733.1317960000001</v>
      </c>
      <c r="W29" s="230">
        <f t="shared" si="1"/>
        <v>1733.1317960000001</v>
      </c>
      <c r="X29" s="232">
        <f>'Vic Apr 2017'!AW23</f>
        <v>0</v>
      </c>
      <c r="Y29" s="233" t="str">
        <f>'Vic Apr 2017'!AX23</f>
        <v>n</v>
      </c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  <c r="BM29" s="121"/>
      <c r="BN29" s="121"/>
      <c r="BO29" s="121"/>
      <c r="BP29" s="121"/>
      <c r="BQ29" s="121"/>
      <c r="BR29" s="121"/>
      <c r="BS29" s="121"/>
      <c r="BT29" s="121"/>
      <c r="BU29" s="121"/>
      <c r="BV29" s="121"/>
      <c r="BW29" s="12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</row>
    <row r="30" spans="1:140" s="58" customFormat="1" ht="17" customHeight="1">
      <c r="A30" s="241"/>
      <c r="B30" s="116" t="str">
        <f>'Vic Apr 2017'!F24</f>
        <v>Click Energy</v>
      </c>
      <c r="C30" s="116" t="str">
        <f>'Vic Apr 2017'!G24</f>
        <v>Business Prime Gas</v>
      </c>
      <c r="D30" s="198">
        <f>365*'Vic Apr 2017'!H24/100</f>
        <v>343.1</v>
      </c>
      <c r="E30" s="199">
        <f>IF($C$5*'Vic Apr 2017'!AK24/'Vic Apr 2017'!AI24&gt;='Vic Apr 2017'!J24,('Vic Apr 2017'!J24*'Vic Apr 2017'!O24/100)*'Vic Apr 2017'!AI24,($C$5*'Vic Apr 2017'!AK24/'Vic Apr 2017'!AI24*'Vic Apr 2017'!O24/100)*'Vic Apr 2017'!AI24)</f>
        <v>156</v>
      </c>
      <c r="F30" s="200">
        <f>IF($C$5*'Vic Apr 2017'!AK24/'Vic Apr 2017'!AI24&lt;'Vic Apr 2017'!J24,0,IF($C$5*'Vic Apr 2017'!AK24/'Vic Apr 2017'!AI24&lt;='Vic Apr 2017'!K24,($C$5*'Vic Apr 2017'!AK24/'Vic Apr 2017'!AI24-'Vic Apr 2017'!J24)*('Vic Apr 2017'!P24/100)*'Vic Apr 2017'!AI24,('Vic Apr 2017'!K24-'Vic Apr 2017'!J24)*('Vic Apr 2017'!P24/100)*'Vic Apr 2017'!AI24))</f>
        <v>156</v>
      </c>
      <c r="G30" s="198">
        <f>IF($C$5*'Vic Apr 2017'!AK24/'Vic Apr 2017'!AI24&lt;'Vic Apr 2017'!K24,0,IF($C$5*'Vic Apr 2017'!AK24/'Vic Apr 2017'!AI24&lt;='Vic Apr 2017'!L24,($C$5*'Vic Apr 2017'!AK24/'Vic Apr 2017'!AI24-'Vic Apr 2017'!K24)*('Vic Apr 2017'!Q24/100)*'Vic Apr 2017'!AI24,('Vic Apr 2017'!L24-'Vic Apr 2017'!K24)*('Vic Apr 2017'!Q24/100)*'Vic Apr 2017'!AI24))</f>
        <v>116.625</v>
      </c>
      <c r="H30" s="199">
        <f>IF($C$5*'Vic Apr 2017'!AK24/'Vic Apr 2017'!AI24&lt;'Vic Apr 2017'!L24,0,IF($C$5*'Vic Apr 2017'!AK24/'Vic Apr 2017'!AI24&lt;='Vic Apr 2017'!M24,($C$5*'Vic Apr 2017'!AK24/'Vic Apr 2017'!AI24-'Vic Apr 2017'!L24)*('Vic Apr 2017'!R24/100)*'Vic Apr 2017'!AI24,('Vic Apr 2017'!M24-'Vic Apr 2017'!L24)*('Vic Apr 2017'!R24/100)*'Vic Apr 2017'!AI24))</f>
        <v>0</v>
      </c>
      <c r="I30" s="198">
        <f>IF(($C$5*'Vic Apr 2017'!AK24/'Vic Apr 2017'!AI24&gt;'Vic Apr 2017'!M24),($C$5*'Vic Apr 2017'!AK24/'Vic Apr 2017'!AI24-'Vic Apr 2017'!M24)*'Vic Apr 2017'!S24/100*'Vic Apr 2017'!AI24,0)</f>
        <v>0</v>
      </c>
      <c r="J30" s="198">
        <f>IF($C$5*'Vic Apr 2017'!AL24/'Vic Apr 2017'!AJ24&gt;='Vic Apr 2017'!J24,('Vic Apr 2017'!J24*'Vic Apr 2017'!U24/100)*'Vic Apr 2017'!AJ24,($C$5*'Vic Apr 2017'!AL24/'Vic Apr 2017'!AJ24*'Vic Apr 2017'!U24/100)*'Vic Apr 2017'!AJ24)</f>
        <v>312</v>
      </c>
      <c r="K30" s="198">
        <f>IF($C$5*'Vic Apr 2017'!AL24/'Vic Apr 2017'!AJ24&lt;'Vic Apr 2017'!J24,0,IF($C$5*'Vic Apr 2017'!AL24/'Vic Apr 2017'!AJ24&lt;='Vic Apr 2017'!K24,($C$5*'Vic Apr 2017'!AL24/'Vic Apr 2017'!AJ24-'Vic Apr 2017'!J24)*('Vic Apr 2017'!V24/100)*'Vic Apr 2017'!AJ24,('Vic Apr 2017'!K24-'Vic Apr 2017'!J24)*('Vic Apr 2017'!V24/100)*'Vic Apr 2017'!AJ24))</f>
        <v>300</v>
      </c>
      <c r="L30" s="198">
        <f>IF($C$5*'Vic Apr 2017'!AL24/'Vic Apr 2017'!AJ24&lt;'Vic Apr 2017'!K24,0,IF($C$5*'Vic Apr 2017'!AL24/'Vic Apr 2017'!AJ24&lt;='Vic Apr 2017'!L24,($C$5*'Vic Apr 2017'!AL24/'Vic Apr 2017'!AJ24-'Vic Apr 2017'!K24)*('Vic Apr 2017'!W24/100)*'Vic Apr 2017'!AJ24,('Vic Apr 2017'!L24-'Vic Apr 2017'!K24)*('Vic Apr 2017'!W24/100)*'Vic Apr 2017'!AJ24))</f>
        <v>223.92000000000002</v>
      </c>
      <c r="M30" s="198">
        <f>IF($C$5*'Vic Apr 2017'!AL24/'Vic Apr 2017'!AJ24&lt;'Vic Apr 2017'!L24,0,IF($C$5*'Vic Apr 2017'!AL24/'Vic Apr 2017'!AJ24&lt;='Vic Apr 2017'!M24,($C$5*'Vic Apr 2017'!AL24/'Vic Apr 2017'!AJ24-'Vic Apr 2017'!L24)*('Vic Apr 2017'!X24/100)*'Vic Apr 2017'!AJ24,('Vic Apr 2017'!M24-'Vic Apr 2017'!L24)*('Vic Apr 2017'!X24/100)*'Vic Apr 2017'!AJ24))</f>
        <v>0</v>
      </c>
      <c r="N30" s="198">
        <f>IF(($C$5*'Vic Apr 2017'!AL24/'Vic Apr 2017'!AJ24&gt;'Vic Apr 2017'!M24),($C$5*'Vic Apr 2017'!AL24/'Vic Apr 2017'!AJ24-'Vic Apr 2017'!M24)*'Vic Apr 2017'!Y24/100*'Vic Apr 2017'!AJ24,0)</f>
        <v>0</v>
      </c>
      <c r="O30" s="201">
        <f t="shared" si="0"/>
        <v>1607.645</v>
      </c>
      <c r="P30" s="202">
        <f>'Vic Apr 2017'!AM24</f>
        <v>0</v>
      </c>
      <c r="Q30" s="202">
        <f>'Vic Apr 2017'!AN24</f>
        <v>0</v>
      </c>
      <c r="R30" s="202">
        <f>'Vic Apr 2017'!AO24</f>
        <v>10</v>
      </c>
      <c r="S30" s="202">
        <f>'Vic Apr 2017'!AP24</f>
        <v>0</v>
      </c>
      <c r="T30" s="201">
        <f>O30</f>
        <v>1607.645</v>
      </c>
      <c r="U30" s="201">
        <f>T30-(T30*R30/100)</f>
        <v>1446.8805</v>
      </c>
      <c r="V30" s="201">
        <f t="shared" si="1"/>
        <v>1768.4095000000002</v>
      </c>
      <c r="W30" s="201">
        <f t="shared" si="1"/>
        <v>1591.5685500000002</v>
      </c>
      <c r="X30" s="203">
        <f>'Vic Apr 2017'!AW24</f>
        <v>0</v>
      </c>
      <c r="Y30" s="204" t="str">
        <f>'Vic Apr 2017'!AX24</f>
        <v>n</v>
      </c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</row>
    <row r="31" spans="1:140" s="112" customFormat="1" ht="17" customHeight="1">
      <c r="A31" s="241"/>
      <c r="B31" s="116" t="str">
        <f>'Vic Apr 2017'!F25</f>
        <v>Covau</v>
      </c>
      <c r="C31" s="116" t="str">
        <f>'Vic Apr 2017'!G25</f>
        <v>Market offer</v>
      </c>
      <c r="D31" s="198">
        <f>365*'Vic Apr 2017'!H25/100</f>
        <v>313.17</v>
      </c>
      <c r="E31" s="199">
        <f>IF($C$5*'Vic Apr 2017'!AK25/'Vic Apr 2017'!AI25&gt;='Vic Apr 2017'!J25,('Vic Apr 2017'!J25*'Vic Apr 2017'!O25/100)*'Vic Apr 2017'!AI25,($C$5*'Vic Apr 2017'!AK25/'Vic Apr 2017'!AI25*'Vic Apr 2017'!O25/100)*'Vic Apr 2017'!AI25)</f>
        <v>361.79999999999995</v>
      </c>
      <c r="F31" s="200">
        <f>IF($C$5*'Vic Apr 2017'!AK25/'Vic Apr 2017'!AI25&lt;'Vic Apr 2017'!J25,0,IF($C$5*'Vic Apr 2017'!AK25/'Vic Apr 2017'!AI25&lt;='Vic Apr 2017'!K25,($C$5*'Vic Apr 2017'!AK25/'Vic Apr 2017'!AI25-'Vic Apr 2017'!J25)*('Vic Apr 2017'!P25/100)*'Vic Apr 2017'!AI25,('Vic Apr 2017'!K25-'Vic Apr 2017'!J25)*('Vic Apr 2017'!P25/100)*'Vic Apr 2017'!AI25))</f>
        <v>351</v>
      </c>
      <c r="G31" s="198">
        <f>IF($C$5*'Vic Apr 2017'!AK25/'Vic Apr 2017'!AI25&lt;'Vic Apr 2017'!K25,0,IF($C$5*'Vic Apr 2017'!AK25/'Vic Apr 2017'!AI25&lt;='Vic Apr 2017'!L25,($C$5*'Vic Apr 2017'!AK25/'Vic Apr 2017'!AI25-'Vic Apr 2017'!K25)*('Vic Apr 2017'!Q25/100)*'Vic Apr 2017'!AI25,('Vic Apr 2017'!L25-'Vic Apr 2017'!K25)*('Vic Apr 2017'!Q25/100)*'Vic Apr 2017'!AI25))</f>
        <v>271.60000000000008</v>
      </c>
      <c r="H31" s="199">
        <f>IF($C$5*'Vic Apr 2017'!AK25/'Vic Apr 2017'!AI25&lt;'Vic Apr 2017'!L25,0,IF($C$5*'Vic Apr 2017'!AK25/'Vic Apr 2017'!AI25&lt;='Vic Apr 2017'!M25,($C$5*'Vic Apr 2017'!AK25/'Vic Apr 2017'!AI25-'Vic Apr 2017'!L25)*('Vic Apr 2017'!R25/100)*'Vic Apr 2017'!AI25,('Vic Apr 2017'!M25-'Vic Apr 2017'!L25)*('Vic Apr 2017'!R25/100)*'Vic Apr 2017'!AI25))</f>
        <v>0</v>
      </c>
      <c r="I31" s="198">
        <f>IF(($C$5*'Vic Apr 2017'!AK25/'Vic Apr 2017'!AI25&gt;'Vic Apr 2017'!M25),($C$5*'Vic Apr 2017'!AK25/'Vic Apr 2017'!AI25-'Vic Apr 2017'!M25)*'Vic Apr 2017'!S25/100*'Vic Apr 2017'!AI25,0)</f>
        <v>0</v>
      </c>
      <c r="J31" s="198">
        <f>IF($C$5*'Vic Apr 2017'!AL25/'Vic Apr 2017'!AJ25&gt;='Vic Apr 2017'!J25,('Vic Apr 2017'!J25*'Vic Apr 2017'!U25/100)*'Vic Apr 2017'!AJ25,($C$5*'Vic Apr 2017'!AL25/'Vic Apr 2017'!AJ25*'Vic Apr 2017'!U25/100)*'Vic Apr 2017'!AJ25)</f>
        <v>316.79999999999995</v>
      </c>
      <c r="K31" s="198">
        <f>IF($C$5*'Vic Apr 2017'!AL25/'Vic Apr 2017'!AJ25&lt;'Vic Apr 2017'!J25,0,IF($C$5*'Vic Apr 2017'!AL25/'Vic Apr 2017'!AJ25&lt;='Vic Apr 2017'!K25,($C$5*'Vic Apr 2017'!AL25/'Vic Apr 2017'!AJ25-'Vic Apr 2017'!J25)*('Vic Apr 2017'!V25/100)*'Vic Apr 2017'!AJ25,('Vic Apr 2017'!K25-'Vic Apr 2017'!J25)*('Vic Apr 2017'!V25/100)*'Vic Apr 2017'!AJ25))</f>
        <v>307.8</v>
      </c>
      <c r="L31" s="198">
        <f>IF($C$5*'Vic Apr 2017'!AL25/'Vic Apr 2017'!AJ25&lt;'Vic Apr 2017'!K25,0,IF($C$5*'Vic Apr 2017'!AL25/'Vic Apr 2017'!AJ25&lt;='Vic Apr 2017'!L25,($C$5*'Vic Apr 2017'!AL25/'Vic Apr 2017'!AJ25-'Vic Apr 2017'!K25)*('Vic Apr 2017'!W25/100)*'Vic Apr 2017'!AJ25,('Vic Apr 2017'!L25-'Vic Apr 2017'!K25)*('Vic Apr 2017'!W25/100)*'Vic Apr 2017'!AJ25))</f>
        <v>233.80000000000007</v>
      </c>
      <c r="M31" s="198">
        <f>IF($C$5*'Vic Apr 2017'!AL25/'Vic Apr 2017'!AJ25&lt;'Vic Apr 2017'!L25,0,IF($C$5*'Vic Apr 2017'!AL25/'Vic Apr 2017'!AJ25&lt;='Vic Apr 2017'!M25,($C$5*'Vic Apr 2017'!AL25/'Vic Apr 2017'!AJ25-'Vic Apr 2017'!L25)*('Vic Apr 2017'!X25/100)*'Vic Apr 2017'!AJ25,('Vic Apr 2017'!M25-'Vic Apr 2017'!L25)*('Vic Apr 2017'!X25/100)*'Vic Apr 2017'!AJ25))</f>
        <v>0</v>
      </c>
      <c r="N31" s="198">
        <f>IF(($C$5*'Vic Apr 2017'!AL25/'Vic Apr 2017'!AJ25&gt;'Vic Apr 2017'!M25),($C$5*'Vic Apr 2017'!AL25/'Vic Apr 2017'!AJ25-'Vic Apr 2017'!M25)*'Vic Apr 2017'!Y25/100*'Vic Apr 2017'!AJ25,0)</f>
        <v>0</v>
      </c>
      <c r="O31" s="201">
        <f t="shared" si="0"/>
        <v>2155.9700000000003</v>
      </c>
      <c r="P31" s="202">
        <f>'Vic Apr 2017'!AM25</f>
        <v>0</v>
      </c>
      <c r="Q31" s="202">
        <f>'Vic Apr 2017'!AN25</f>
        <v>0</v>
      </c>
      <c r="R31" s="202">
        <f>'Vic Apr 2017'!AO25</f>
        <v>0</v>
      </c>
      <c r="S31" s="202">
        <f>'Vic Apr 2017'!AP25</f>
        <v>20</v>
      </c>
      <c r="T31" s="201">
        <f>O31</f>
        <v>2155.9700000000003</v>
      </c>
      <c r="U31" s="201">
        <f>(T31-(T31-D31)*S31/100)</f>
        <v>1787.4100000000003</v>
      </c>
      <c r="V31" s="201">
        <f t="shared" si="1"/>
        <v>2371.5670000000005</v>
      </c>
      <c r="W31" s="201">
        <f t="shared" si="1"/>
        <v>1966.1510000000005</v>
      </c>
      <c r="X31" s="203">
        <f>'Vic Apr 2017'!AW25</f>
        <v>12</v>
      </c>
      <c r="Y31" s="204" t="str">
        <f>'Vic Apr 2017'!AX25</f>
        <v>y</v>
      </c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111"/>
      <c r="DM31" s="111"/>
      <c r="DN31" s="111"/>
      <c r="DO31" s="111"/>
      <c r="DP31" s="111"/>
      <c r="DQ31" s="111"/>
      <c r="DR31" s="111"/>
      <c r="DS31" s="111"/>
      <c r="DT31" s="111"/>
      <c r="DU31" s="111"/>
      <c r="DV31" s="111"/>
      <c r="DW31" s="111"/>
      <c r="DX31" s="111"/>
      <c r="DY31" s="111"/>
      <c r="DZ31" s="111"/>
      <c r="EA31" s="111"/>
      <c r="EB31" s="111"/>
      <c r="EC31" s="111"/>
      <c r="ED31" s="111"/>
      <c r="EE31" s="111"/>
      <c r="EF31" s="111"/>
      <c r="EG31" s="111"/>
      <c r="EH31" s="111"/>
      <c r="EI31" s="111"/>
      <c r="EJ31" s="111"/>
    </row>
    <row r="32" spans="1:140" s="58" customFormat="1" ht="17" customHeight="1">
      <c r="A32" s="241"/>
      <c r="B32" s="116" t="str">
        <f>'Vic Apr 2017'!F26</f>
        <v>EnergyAustralia</v>
      </c>
      <c r="C32" s="116" t="str">
        <f>'Vic Apr 2017'!G26</f>
        <v>Everyday Saver Business</v>
      </c>
      <c r="D32" s="198">
        <f>365*'Vic Apr 2017'!H26/100</f>
        <v>360.255</v>
      </c>
      <c r="E32" s="199">
        <f>IF($C$5*'Vic Apr 2017'!AK26/'Vic Apr 2017'!AI26&gt;='Vic Apr 2017'!J26,('Vic Apr 2017'!J26*'Vic Apr 2017'!O26/100)*'Vic Apr 2017'!AI26,($C$5*'Vic Apr 2017'!AK26/'Vic Apr 2017'!AI26*'Vic Apr 2017'!O26/100)*'Vic Apr 2017'!AI26)</f>
        <v>190.8</v>
      </c>
      <c r="F32" s="200">
        <f>IF($C$5*'Vic Apr 2017'!AK26/'Vic Apr 2017'!AI26&lt;'Vic Apr 2017'!J26,0,IF($C$5*'Vic Apr 2017'!AK26/'Vic Apr 2017'!AI26&lt;='Vic Apr 2017'!K26,($C$5*'Vic Apr 2017'!AK26/'Vic Apr 2017'!AI26-'Vic Apr 2017'!J26)*('Vic Apr 2017'!P26/100)*'Vic Apr 2017'!AI26,('Vic Apr 2017'!K26-'Vic Apr 2017'!J26)*('Vic Apr 2017'!P26/100)*'Vic Apr 2017'!AI26))</f>
        <v>186</v>
      </c>
      <c r="G32" s="198">
        <f>IF($C$5*'Vic Apr 2017'!AK26/'Vic Apr 2017'!AI26&lt;'Vic Apr 2017'!K26,0,IF($C$5*'Vic Apr 2017'!AK26/'Vic Apr 2017'!AI26&lt;='Vic Apr 2017'!L26,($C$5*'Vic Apr 2017'!AK26/'Vic Apr 2017'!AI26-'Vic Apr 2017'!K26)*('Vic Apr 2017'!Q26/100)*'Vic Apr 2017'!AI26,('Vic Apr 2017'!L26-'Vic Apr 2017'!K26)*('Vic Apr 2017'!Q26/100)*'Vic Apr 2017'!AI26))</f>
        <v>142.74900000000002</v>
      </c>
      <c r="H32" s="199">
        <f>IF($C$5*'Vic Apr 2017'!AK26/'Vic Apr 2017'!AI26&lt;'Vic Apr 2017'!L26,0,IF($C$5*'Vic Apr 2017'!AK26/'Vic Apr 2017'!AI26&lt;='Vic Apr 2017'!M26,($C$5*'Vic Apr 2017'!AK26/'Vic Apr 2017'!AI26-'Vic Apr 2017'!L26)*('Vic Apr 2017'!R26/100)*'Vic Apr 2017'!AI26,('Vic Apr 2017'!M26-'Vic Apr 2017'!L26)*('Vic Apr 2017'!R26/100)*'Vic Apr 2017'!AI26))</f>
        <v>0</v>
      </c>
      <c r="I32" s="198">
        <f>IF(($C$5*'Vic Apr 2017'!AK26/'Vic Apr 2017'!AI26&gt;'Vic Apr 2017'!M26),($C$5*'Vic Apr 2017'!AK26/'Vic Apr 2017'!AI26-'Vic Apr 2017'!M26)*'Vic Apr 2017'!S26/100*'Vic Apr 2017'!AI26,0)</f>
        <v>0</v>
      </c>
      <c r="J32" s="198">
        <f>IF($C$5*'Vic Apr 2017'!AL26/'Vic Apr 2017'!AJ26&gt;='Vic Apr 2017'!J26,('Vic Apr 2017'!J26*'Vic Apr 2017'!U26/100)*'Vic Apr 2017'!AJ26,($C$5*'Vic Apr 2017'!AL26/'Vic Apr 2017'!AJ26*'Vic Apr 2017'!U26/100)*'Vic Apr 2017'!AJ26)</f>
        <v>379.2</v>
      </c>
      <c r="K32" s="198">
        <f>IF($C$5*'Vic Apr 2017'!AL26/'Vic Apr 2017'!AJ26&lt;'Vic Apr 2017'!J26,0,IF($C$5*'Vic Apr 2017'!AL26/'Vic Apr 2017'!AJ26&lt;='Vic Apr 2017'!K26,($C$5*'Vic Apr 2017'!AL26/'Vic Apr 2017'!AJ26-'Vic Apr 2017'!J26)*('Vic Apr 2017'!V26/100)*'Vic Apr 2017'!AJ26,('Vic Apr 2017'!K26-'Vic Apr 2017'!J26)*('Vic Apr 2017'!V26/100)*'Vic Apr 2017'!AJ26))</f>
        <v>352.8</v>
      </c>
      <c r="L32" s="198">
        <f>IF($C$5*'Vic Apr 2017'!AL26/'Vic Apr 2017'!AJ26&lt;'Vic Apr 2017'!K26,0,IF($C$5*'Vic Apr 2017'!AL26/'Vic Apr 2017'!AJ26&lt;='Vic Apr 2017'!L26,($C$5*'Vic Apr 2017'!AL26/'Vic Apr 2017'!AJ26-'Vic Apr 2017'!K26)*('Vic Apr 2017'!W26/100)*'Vic Apr 2017'!AJ26,('Vic Apr 2017'!L26-'Vic Apr 2017'!K26)*('Vic Apr 2017'!W26/100)*'Vic Apr 2017'!AJ26))</f>
        <v>266.83800000000002</v>
      </c>
      <c r="M32" s="198">
        <f>IF($C$5*'Vic Apr 2017'!AL26/'Vic Apr 2017'!AJ26&lt;'Vic Apr 2017'!L26,0,IF($C$5*'Vic Apr 2017'!AL26/'Vic Apr 2017'!AJ26&lt;='Vic Apr 2017'!M26,($C$5*'Vic Apr 2017'!AL26/'Vic Apr 2017'!AJ26-'Vic Apr 2017'!L26)*('Vic Apr 2017'!X26/100)*'Vic Apr 2017'!AJ26,('Vic Apr 2017'!M26-'Vic Apr 2017'!L26)*('Vic Apr 2017'!X26/100)*'Vic Apr 2017'!AJ26))</f>
        <v>0</v>
      </c>
      <c r="N32" s="198">
        <f>IF(($C$5*'Vic Apr 2017'!AL26/'Vic Apr 2017'!AJ26&gt;'Vic Apr 2017'!M26),($C$5*'Vic Apr 2017'!AL26/'Vic Apr 2017'!AJ26-'Vic Apr 2017'!M26)*'Vic Apr 2017'!Y26/100*'Vic Apr 2017'!AJ26,0)</f>
        <v>0</v>
      </c>
      <c r="O32" s="201">
        <f t="shared" si="0"/>
        <v>1878.6420000000001</v>
      </c>
      <c r="P32" s="202">
        <f>'Vic Apr 2017'!AM26</f>
        <v>0</v>
      </c>
      <c r="Q32" s="202">
        <f>'Vic Apr 2017'!AN26</f>
        <v>20</v>
      </c>
      <c r="R32" s="202">
        <f>'Vic Apr 2017'!AO26</f>
        <v>0</v>
      </c>
      <c r="S32" s="202">
        <f>'Vic Apr 2017'!AP26</f>
        <v>0</v>
      </c>
      <c r="T32" s="201">
        <f>(O32-(O32-D32)*Q32/100)</f>
        <v>1574.9646</v>
      </c>
      <c r="U32" s="201">
        <f>T32</f>
        <v>1574.9646</v>
      </c>
      <c r="V32" s="201">
        <f t="shared" si="1"/>
        <v>1732.4610600000001</v>
      </c>
      <c r="W32" s="201">
        <f t="shared" si="1"/>
        <v>1732.4610600000001</v>
      </c>
      <c r="X32" s="203">
        <f>'Vic Apr 2017'!AW26</f>
        <v>24</v>
      </c>
      <c r="Y32" s="204" t="str">
        <f>'Vic Apr 2017'!AX26</f>
        <v>y</v>
      </c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</row>
    <row r="33" spans="1:140" s="112" customFormat="1" ht="17" customHeight="1">
      <c r="A33" s="241"/>
      <c r="B33" s="116" t="str">
        <f>'Vic Apr 2017'!F27</f>
        <v>Lumo Energy</v>
      </c>
      <c r="C33" s="116" t="str">
        <f>'Vic Apr 2017'!G27</f>
        <v>Business Premium</v>
      </c>
      <c r="D33" s="198">
        <f>365*'Vic Apr 2017'!H27/100</f>
        <v>288.78800000000001</v>
      </c>
      <c r="E33" s="199">
        <f>IF($C$5*'Vic Apr 2017'!AK27/'Vic Apr 2017'!AI27&gt;='Vic Apr 2017'!J27,('Vic Apr 2017'!J27*'Vic Apr 2017'!O27/100)*'Vic Apr 2017'!AI27,($C$5*'Vic Apr 2017'!AK27/'Vic Apr 2017'!AI27*'Vic Apr 2017'!O27/100)*'Vic Apr 2017'!AI27)</f>
        <v>143.55879999999999</v>
      </c>
      <c r="F33" s="200">
        <f>IF($C$5*'Vic Apr 2017'!AK27/'Vic Apr 2017'!AI27&lt;'Vic Apr 2017'!J27,0,IF($C$5*'Vic Apr 2017'!AK27/'Vic Apr 2017'!AI27&lt;='Vic Apr 2017'!K27,($C$5*'Vic Apr 2017'!AK27/'Vic Apr 2017'!AI27-'Vic Apr 2017'!J27)*('Vic Apr 2017'!P27/100)*'Vic Apr 2017'!AI27,('Vic Apr 2017'!K27-'Vic Apr 2017'!J27)*('Vic Apr 2017'!P27/100)*'Vic Apr 2017'!AI27))</f>
        <v>141.73390000000001</v>
      </c>
      <c r="G33" s="198">
        <f>IF($C$5*'Vic Apr 2017'!AK27/'Vic Apr 2017'!AI27&lt;'Vic Apr 2017'!K27,0,IF($C$5*'Vic Apr 2017'!AK27/'Vic Apr 2017'!AI27&lt;='Vic Apr 2017'!L27,($C$5*'Vic Apr 2017'!AK27/'Vic Apr 2017'!AI27-'Vic Apr 2017'!K27)*('Vic Apr 2017'!Q27/100)*'Vic Apr 2017'!AI27,('Vic Apr 2017'!L27-'Vic Apr 2017'!K27)*('Vic Apr 2017'!Q27/100)*'Vic Apr 2017'!AI27))</f>
        <v>103.11708</v>
      </c>
      <c r="H33" s="199">
        <f>IF($C$5*'Vic Apr 2017'!AK27/'Vic Apr 2017'!AI27&lt;'Vic Apr 2017'!L27,0,IF($C$5*'Vic Apr 2017'!AK27/'Vic Apr 2017'!AI27&lt;='Vic Apr 2017'!M27,($C$5*'Vic Apr 2017'!AK27/'Vic Apr 2017'!AI27-'Vic Apr 2017'!L27)*('Vic Apr 2017'!R27/100)*'Vic Apr 2017'!AI27,('Vic Apr 2017'!M27-'Vic Apr 2017'!L27)*('Vic Apr 2017'!R27/100)*'Vic Apr 2017'!AI27))</f>
        <v>0</v>
      </c>
      <c r="I33" s="198">
        <f>IF(($C$5*'Vic Apr 2017'!AK27/'Vic Apr 2017'!AI27&gt;'Vic Apr 2017'!M27),($C$5*'Vic Apr 2017'!AK27/'Vic Apr 2017'!AI27-'Vic Apr 2017'!M27)*'Vic Apr 2017'!S27/100*'Vic Apr 2017'!AI27,0)</f>
        <v>0</v>
      </c>
      <c r="J33" s="198">
        <f>IF($C$5*'Vic Apr 2017'!AL27/'Vic Apr 2017'!AJ27&gt;='Vic Apr 2017'!J27,('Vic Apr 2017'!J27*'Vic Apr 2017'!U27/100)*'Vic Apr 2017'!AJ27,($C$5*'Vic Apr 2017'!AL27/'Vic Apr 2017'!AJ27*'Vic Apr 2017'!U27/100)*'Vic Apr 2017'!AJ27)</f>
        <v>285.41435999999999</v>
      </c>
      <c r="K33" s="198">
        <f>IF($C$5*'Vic Apr 2017'!AL27/'Vic Apr 2017'!AJ27&lt;'Vic Apr 2017'!J27,0,IF($C$5*'Vic Apr 2017'!AL27/'Vic Apr 2017'!AJ27&lt;='Vic Apr 2017'!K27,($C$5*'Vic Apr 2017'!AL27/'Vic Apr 2017'!AJ27-'Vic Apr 2017'!J27)*('Vic Apr 2017'!V27/100)*'Vic Apr 2017'!AJ27,('Vic Apr 2017'!K27-'Vic Apr 2017'!J27)*('Vic Apr 2017'!V27/100)*'Vic Apr 2017'!AJ27))</f>
        <v>271.54512000000005</v>
      </c>
      <c r="L33" s="198">
        <f>IF($C$5*'Vic Apr 2017'!AL27/'Vic Apr 2017'!AJ27&lt;'Vic Apr 2017'!K27,0,IF($C$5*'Vic Apr 2017'!AL27/'Vic Apr 2017'!AJ27&lt;='Vic Apr 2017'!L27,($C$5*'Vic Apr 2017'!AL27/'Vic Apr 2017'!AJ27-'Vic Apr 2017'!K27)*('Vic Apr 2017'!W27/100)*'Vic Apr 2017'!AJ27,('Vic Apr 2017'!L27-'Vic Apr 2017'!K27)*('Vic Apr 2017'!W27/100)*'Vic Apr 2017'!AJ27))</f>
        <v>196.33635999999998</v>
      </c>
      <c r="M33" s="198">
        <f>IF($C$5*'Vic Apr 2017'!AL27/'Vic Apr 2017'!AJ27&lt;'Vic Apr 2017'!L27,0,IF($C$5*'Vic Apr 2017'!AL27/'Vic Apr 2017'!AJ27&lt;='Vic Apr 2017'!M27,($C$5*'Vic Apr 2017'!AL27/'Vic Apr 2017'!AJ27-'Vic Apr 2017'!L27)*('Vic Apr 2017'!X27/100)*'Vic Apr 2017'!AJ27,('Vic Apr 2017'!M27-'Vic Apr 2017'!L27)*('Vic Apr 2017'!X27/100)*'Vic Apr 2017'!AJ27))</f>
        <v>0</v>
      </c>
      <c r="N33" s="198">
        <f>IF(($C$5*'Vic Apr 2017'!AL27/'Vic Apr 2017'!AJ27&gt;'Vic Apr 2017'!M27),($C$5*'Vic Apr 2017'!AL27/'Vic Apr 2017'!AJ27-'Vic Apr 2017'!M27)*'Vic Apr 2017'!Y27/100*'Vic Apr 2017'!AJ27,0)</f>
        <v>0</v>
      </c>
      <c r="O33" s="201">
        <f t="shared" si="0"/>
        <v>1430.49362</v>
      </c>
      <c r="P33" s="202">
        <f>'Vic Apr 2017'!AM27</f>
        <v>0</v>
      </c>
      <c r="Q33" s="202">
        <f>'Vic Apr 2017'!AN27</f>
        <v>0</v>
      </c>
      <c r="R33" s="202">
        <f>'Vic Apr 2017'!AO27</f>
        <v>0</v>
      </c>
      <c r="S33" s="202">
        <f>'Vic Apr 2017'!AP27</f>
        <v>0</v>
      </c>
      <c r="T33" s="201">
        <f>O33</f>
        <v>1430.49362</v>
      </c>
      <c r="U33" s="201">
        <f>T33</f>
        <v>1430.49362</v>
      </c>
      <c r="V33" s="201">
        <f t="shared" si="1"/>
        <v>1573.5429820000002</v>
      </c>
      <c r="W33" s="201">
        <f t="shared" si="1"/>
        <v>1573.5429820000002</v>
      </c>
      <c r="X33" s="203">
        <f>'Vic Apr 2017'!AW27</f>
        <v>36</v>
      </c>
      <c r="Y33" s="204" t="str">
        <f>'Vic Apr 2017'!AX27</f>
        <v>n</v>
      </c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11"/>
      <c r="BY33" s="111"/>
      <c r="BZ33" s="111"/>
      <c r="CA33" s="111"/>
      <c r="CB33" s="111"/>
      <c r="CC33" s="111"/>
      <c r="CD33" s="111"/>
      <c r="CE33" s="111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111"/>
      <c r="DD33" s="111"/>
      <c r="DE33" s="111"/>
      <c r="DF33" s="111"/>
      <c r="DG33" s="111"/>
      <c r="DH33" s="111"/>
      <c r="DI33" s="111"/>
      <c r="DJ33" s="111"/>
      <c r="DK33" s="111"/>
      <c r="DL33" s="111"/>
      <c r="DM33" s="111"/>
      <c r="DN33" s="111"/>
      <c r="DO33" s="111"/>
      <c r="DP33" s="111"/>
      <c r="DQ33" s="111"/>
      <c r="DR33" s="111"/>
      <c r="DS33" s="111"/>
      <c r="DT33" s="111"/>
      <c r="DU33" s="111"/>
      <c r="DV33" s="111"/>
      <c r="DW33" s="111"/>
      <c r="DX33" s="111"/>
      <c r="DY33" s="111"/>
      <c r="DZ33" s="111"/>
      <c r="EA33" s="111"/>
      <c r="EB33" s="111"/>
      <c r="EC33" s="111"/>
      <c r="ED33" s="111"/>
      <c r="EE33" s="111"/>
      <c r="EF33" s="111"/>
      <c r="EG33" s="111"/>
      <c r="EH33" s="111"/>
      <c r="EI33" s="111"/>
      <c r="EJ33" s="111"/>
    </row>
    <row r="34" spans="1:140" s="58" customFormat="1" ht="17" customHeight="1">
      <c r="A34" s="241"/>
      <c r="B34" s="116" t="str">
        <f>'Vic Apr 2017'!F28</f>
        <v>Momentum Energy</v>
      </c>
      <c r="C34" s="116" t="str">
        <f>'Vic Apr 2017'!G28</f>
        <v>Market offer</v>
      </c>
      <c r="D34" s="198">
        <f>365*'Vic Apr 2017'!H28/100</f>
        <v>335.98250000000002</v>
      </c>
      <c r="E34" s="199">
        <f>IF($C$5*'Vic Apr 2017'!AK28/'Vic Apr 2017'!AI28&gt;='Vic Apr 2017'!J28,('Vic Apr 2017'!J28*'Vic Apr 2017'!O28/100)*'Vic Apr 2017'!AI28,($C$5*'Vic Apr 2017'!AK28/'Vic Apr 2017'!AI28*'Vic Apr 2017'!O28/100)*'Vic Apr 2017'!AI28)</f>
        <v>154.32</v>
      </c>
      <c r="F34" s="200">
        <f>IF($C$5*'Vic Apr 2017'!AK28/'Vic Apr 2017'!AI28&lt;'Vic Apr 2017'!J28,0,IF($C$5*'Vic Apr 2017'!AK28/'Vic Apr 2017'!AI28&lt;='Vic Apr 2017'!K28,($C$5*'Vic Apr 2017'!AK28/'Vic Apr 2017'!AI28-'Vic Apr 2017'!J28)*('Vic Apr 2017'!P28/100)*'Vic Apr 2017'!AI28,('Vic Apr 2017'!K28-'Vic Apr 2017'!J28)*('Vic Apr 2017'!P28/100)*'Vic Apr 2017'!AI28))</f>
        <v>153.35999999999999</v>
      </c>
      <c r="G34" s="198">
        <f>IF($C$5*'Vic Apr 2017'!AK28/'Vic Apr 2017'!AI28&lt;'Vic Apr 2017'!K28,0,IF($C$5*'Vic Apr 2017'!AK28/'Vic Apr 2017'!AI28&lt;='Vic Apr 2017'!L28,($C$5*'Vic Apr 2017'!AK28/'Vic Apr 2017'!AI28-'Vic Apr 2017'!K28)*('Vic Apr 2017'!Q28/100)*'Vic Apr 2017'!AI28,('Vic Apr 2017'!L28-'Vic Apr 2017'!K28)*('Vic Apr 2017'!Q28/100)*'Vic Apr 2017'!AI28))</f>
        <v>117.74459999999999</v>
      </c>
      <c r="H34" s="199">
        <f>IF($C$5*'Vic Apr 2017'!AK28/'Vic Apr 2017'!AI28&lt;'Vic Apr 2017'!L28,0,IF($C$5*'Vic Apr 2017'!AK28/'Vic Apr 2017'!AI28&lt;='Vic Apr 2017'!M28,($C$5*'Vic Apr 2017'!AK28/'Vic Apr 2017'!AI28-'Vic Apr 2017'!L28)*('Vic Apr 2017'!R28/100)*'Vic Apr 2017'!AI28,('Vic Apr 2017'!M28-'Vic Apr 2017'!L28)*('Vic Apr 2017'!R28/100)*'Vic Apr 2017'!AI28))</f>
        <v>0</v>
      </c>
      <c r="I34" s="198">
        <f>IF(($C$5*'Vic Apr 2017'!AK28/'Vic Apr 2017'!AI28&gt;'Vic Apr 2017'!M28),($C$5*'Vic Apr 2017'!AK28/'Vic Apr 2017'!AI28-'Vic Apr 2017'!M28)*'Vic Apr 2017'!S28/100*'Vic Apr 2017'!AI28,0)</f>
        <v>0</v>
      </c>
      <c r="J34" s="198">
        <f>IF($C$5*'Vic Apr 2017'!AL28/'Vic Apr 2017'!AJ28&gt;='Vic Apr 2017'!J28,('Vic Apr 2017'!J28*'Vic Apr 2017'!U28/100)*'Vic Apr 2017'!AJ28,($C$5*'Vic Apr 2017'!AL28/'Vic Apr 2017'!AJ28*'Vic Apr 2017'!U28/100)*'Vic Apr 2017'!AJ28)</f>
        <v>289.68</v>
      </c>
      <c r="K34" s="198">
        <f>IF($C$5*'Vic Apr 2017'!AL28/'Vic Apr 2017'!AJ28&lt;'Vic Apr 2017'!J28,0,IF($C$5*'Vic Apr 2017'!AL28/'Vic Apr 2017'!AJ28&lt;='Vic Apr 2017'!K28,($C$5*'Vic Apr 2017'!AL28/'Vic Apr 2017'!AJ28-'Vic Apr 2017'!J28)*('Vic Apr 2017'!V28/100)*'Vic Apr 2017'!AJ28,('Vic Apr 2017'!K28-'Vic Apr 2017'!J28)*('Vic Apr 2017'!V28/100)*'Vic Apr 2017'!AJ28))</f>
        <v>278.87999999999994</v>
      </c>
      <c r="L34" s="198">
        <f>IF($C$5*'Vic Apr 2017'!AL28/'Vic Apr 2017'!AJ28&lt;'Vic Apr 2017'!K28,0,IF($C$5*'Vic Apr 2017'!AL28/'Vic Apr 2017'!AJ28&lt;='Vic Apr 2017'!L28,($C$5*'Vic Apr 2017'!AL28/'Vic Apr 2017'!AJ28-'Vic Apr 2017'!K28)*('Vic Apr 2017'!W28/100)*'Vic Apr 2017'!AJ28,('Vic Apr 2017'!L28-'Vic Apr 2017'!K28)*('Vic Apr 2017'!W28/100)*'Vic Apr 2017'!AJ28))</f>
        <v>213.28380000000001</v>
      </c>
      <c r="M34" s="198">
        <f>IF($C$5*'Vic Apr 2017'!AL28/'Vic Apr 2017'!AJ28&lt;'Vic Apr 2017'!L28,0,IF($C$5*'Vic Apr 2017'!AL28/'Vic Apr 2017'!AJ28&lt;='Vic Apr 2017'!M28,($C$5*'Vic Apr 2017'!AL28/'Vic Apr 2017'!AJ28-'Vic Apr 2017'!L28)*('Vic Apr 2017'!X28/100)*'Vic Apr 2017'!AJ28,('Vic Apr 2017'!M28-'Vic Apr 2017'!L28)*('Vic Apr 2017'!X28/100)*'Vic Apr 2017'!AJ28))</f>
        <v>0</v>
      </c>
      <c r="N34" s="198">
        <f>IF(($C$5*'Vic Apr 2017'!AL28/'Vic Apr 2017'!AJ28&gt;'Vic Apr 2017'!M28),($C$5*'Vic Apr 2017'!AL28/'Vic Apr 2017'!AJ28-'Vic Apr 2017'!M28)*'Vic Apr 2017'!Y28/100*'Vic Apr 2017'!AJ28,0)</f>
        <v>0</v>
      </c>
      <c r="O34" s="201">
        <f t="shared" si="0"/>
        <v>1543.2508999999998</v>
      </c>
      <c r="P34" s="202">
        <f>'Vic Apr 2017'!AM28</f>
        <v>0</v>
      </c>
      <c r="Q34" s="202">
        <f>'Vic Apr 2017'!AN28</f>
        <v>0</v>
      </c>
      <c r="R34" s="202">
        <f>'Vic Apr 2017'!AO28</f>
        <v>0</v>
      </c>
      <c r="S34" s="202">
        <f>'Vic Apr 2017'!AP28</f>
        <v>0</v>
      </c>
      <c r="T34" s="201">
        <f>O34</f>
        <v>1543.2508999999998</v>
      </c>
      <c r="U34" s="201">
        <f>T34</f>
        <v>1543.2508999999998</v>
      </c>
      <c r="V34" s="201">
        <f t="shared" si="1"/>
        <v>1697.5759899999998</v>
      </c>
      <c r="W34" s="201">
        <f t="shared" si="1"/>
        <v>1697.5759899999998</v>
      </c>
      <c r="X34" s="203">
        <f>'Vic Apr 2017'!AW28</f>
        <v>0</v>
      </c>
      <c r="Y34" s="204" t="str">
        <f>'Vic Apr 2017'!AX28</f>
        <v>n</v>
      </c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</row>
    <row r="35" spans="1:140" s="112" customFormat="1" ht="17" customHeight="1" thickBot="1">
      <c r="A35" s="242"/>
      <c r="B35" s="221" t="str">
        <f>'Vic Apr 2017'!F29</f>
        <v>Origin Energy</v>
      </c>
      <c r="C35" s="221" t="str">
        <f>'Vic Apr 2017'!G29</f>
        <v>Business Saver</v>
      </c>
      <c r="D35" s="115">
        <f>365*'Vic Apr 2017'!H29/100</f>
        <v>342.62550000000005</v>
      </c>
      <c r="E35" s="113">
        <f>IF($C$5*'Vic Apr 2017'!AK29/'Vic Apr 2017'!AI29&gt;='Vic Apr 2017'!J29,('Vic Apr 2017'!J29*'Vic Apr 2017'!O29/100)*'Vic Apr 2017'!AI29,($C$5*'Vic Apr 2017'!AK29/'Vic Apr 2017'!AI29*'Vic Apr 2017'!O29/100)*'Vic Apr 2017'!AI29)</f>
        <v>515.61509999999998</v>
      </c>
      <c r="F35" s="114">
        <f>IF($C$5*'Vic Apr 2017'!AK29/'Vic Apr 2017'!AI29&lt;'Vic Apr 2017'!J29,0,IF($C$5*'Vic Apr 2017'!AK29/'Vic Apr 2017'!AI29&lt;='Vic Apr 2017'!K29,($C$5*'Vic Apr 2017'!AK29/'Vic Apr 2017'!AI29-'Vic Apr 2017'!J29)*('Vic Apr 2017'!P29/100)*'Vic Apr 2017'!AI29,('Vic Apr 2017'!K29-'Vic Apr 2017'!J29)*('Vic Apr 2017'!P29/100)*'Vic Apr 2017'!AI29))</f>
        <v>0</v>
      </c>
      <c r="G35" s="115">
        <f>IF($C$5*'Vic Apr 2017'!AK29/'Vic Apr 2017'!AI29&lt;'Vic Apr 2017'!K29,0,IF($C$5*'Vic Apr 2017'!AK29/'Vic Apr 2017'!AI29&lt;='Vic Apr 2017'!L29,($C$5*'Vic Apr 2017'!AK29/'Vic Apr 2017'!AI29-'Vic Apr 2017'!K29)*('Vic Apr 2017'!Q29/100)*'Vic Apr 2017'!AI29,('Vic Apr 2017'!L29-'Vic Apr 2017'!K29)*('Vic Apr 2017'!Q29/100)*'Vic Apr 2017'!AI29))</f>
        <v>0</v>
      </c>
      <c r="H35" s="113">
        <f>IF($C$5*'Vic Apr 2017'!AK29/'Vic Apr 2017'!AI29&lt;'Vic Apr 2017'!L29,0,IF($C$5*'Vic Apr 2017'!AK29/'Vic Apr 2017'!AI29&lt;='Vic Apr 2017'!M29,($C$5*'Vic Apr 2017'!AK29/'Vic Apr 2017'!AI29-'Vic Apr 2017'!L29)*('Vic Apr 2017'!R29/100)*'Vic Apr 2017'!AI29,('Vic Apr 2017'!M29-'Vic Apr 2017'!L29)*('Vic Apr 2017'!R29/100)*'Vic Apr 2017'!AI29))</f>
        <v>0</v>
      </c>
      <c r="I35" s="115">
        <f>IF(($C$5*'Vic Apr 2017'!AK29/'Vic Apr 2017'!AI29&gt;'Vic Apr 2017'!M29),($C$5*'Vic Apr 2017'!AK29/'Vic Apr 2017'!AI29-'Vic Apr 2017'!M29)*'Vic Apr 2017'!S29/100*'Vic Apr 2017'!AI29,0)</f>
        <v>0</v>
      </c>
      <c r="J35" s="115">
        <f>IF($C$5*'Vic Apr 2017'!AL29/'Vic Apr 2017'!AJ29&gt;='Vic Apr 2017'!J29,('Vic Apr 2017'!J29*'Vic Apr 2017'!U29/100)*'Vic Apr 2017'!AJ29,($C$5*'Vic Apr 2017'!AL29/'Vic Apr 2017'!AJ29*'Vic Apr 2017'!U29/100)*'Vic Apr 2017'!AJ29)</f>
        <v>956.57100000000003</v>
      </c>
      <c r="K35" s="115">
        <f>IF($C$5*'Vic Apr 2017'!AL29/'Vic Apr 2017'!AJ29&lt;'Vic Apr 2017'!J29,0,IF($C$5*'Vic Apr 2017'!AL29/'Vic Apr 2017'!AJ29&lt;='Vic Apr 2017'!K29,($C$5*'Vic Apr 2017'!AL29/'Vic Apr 2017'!AJ29-'Vic Apr 2017'!J29)*('Vic Apr 2017'!V29/100)*'Vic Apr 2017'!AJ29,('Vic Apr 2017'!K29-'Vic Apr 2017'!J29)*('Vic Apr 2017'!V29/100)*'Vic Apr 2017'!AJ29))</f>
        <v>0</v>
      </c>
      <c r="L35" s="115">
        <f>IF($C$5*'Vic Apr 2017'!AL29/'Vic Apr 2017'!AJ29&lt;'Vic Apr 2017'!K29,0,IF($C$5*'Vic Apr 2017'!AL29/'Vic Apr 2017'!AJ29&lt;='Vic Apr 2017'!L29,($C$5*'Vic Apr 2017'!AL29/'Vic Apr 2017'!AJ29-'Vic Apr 2017'!K29)*('Vic Apr 2017'!W29/100)*'Vic Apr 2017'!AJ29,('Vic Apr 2017'!L29-'Vic Apr 2017'!K29)*('Vic Apr 2017'!W29/100)*'Vic Apr 2017'!AJ29))</f>
        <v>0</v>
      </c>
      <c r="M35" s="115">
        <f>IF($C$5*'Vic Apr 2017'!AL29/'Vic Apr 2017'!AJ29&lt;'Vic Apr 2017'!L29,0,IF($C$5*'Vic Apr 2017'!AL29/'Vic Apr 2017'!AJ29&lt;='Vic Apr 2017'!M29,($C$5*'Vic Apr 2017'!AL29/'Vic Apr 2017'!AJ29-'Vic Apr 2017'!L29)*('Vic Apr 2017'!X29/100)*'Vic Apr 2017'!AJ29,('Vic Apr 2017'!M29-'Vic Apr 2017'!L29)*('Vic Apr 2017'!X29/100)*'Vic Apr 2017'!AJ29))</f>
        <v>0</v>
      </c>
      <c r="N35" s="115">
        <f>IF(($C$5*'Vic Apr 2017'!AL29/'Vic Apr 2017'!AJ29&gt;'Vic Apr 2017'!M29),($C$5*'Vic Apr 2017'!AL29/'Vic Apr 2017'!AJ29-'Vic Apr 2017'!M29)*'Vic Apr 2017'!Y29/100*'Vic Apr 2017'!AJ29,0)</f>
        <v>0</v>
      </c>
      <c r="O35" s="222">
        <f t="shared" si="0"/>
        <v>1814.8116</v>
      </c>
      <c r="P35" s="223">
        <f>'Vic Apr 2017'!AM29</f>
        <v>0</v>
      </c>
      <c r="Q35" s="223">
        <f>'Vic Apr 2017'!AN29</f>
        <v>15</v>
      </c>
      <c r="R35" s="223">
        <f>'Vic Apr 2017'!AO29</f>
        <v>0</v>
      </c>
      <c r="S35" s="223">
        <f>'Vic Apr 2017'!AP29</f>
        <v>0</v>
      </c>
      <c r="T35" s="222">
        <f>(O35-(O35-D35)*Q35/100)</f>
        <v>1593.9836849999999</v>
      </c>
      <c r="U35" s="222">
        <f>T35</f>
        <v>1593.9836849999999</v>
      </c>
      <c r="V35" s="222">
        <f t="shared" si="1"/>
        <v>1753.3820535</v>
      </c>
      <c r="W35" s="222">
        <f t="shared" si="1"/>
        <v>1753.3820535</v>
      </c>
      <c r="X35" s="224">
        <f>'Vic Apr 2017'!AW29</f>
        <v>12</v>
      </c>
      <c r="Y35" s="225" t="str">
        <f>'Vic Apr 2017'!AX29</f>
        <v>y</v>
      </c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111"/>
      <c r="DF35" s="111"/>
      <c r="DG35" s="111"/>
      <c r="DH35" s="111"/>
      <c r="DI35" s="111"/>
      <c r="DJ35" s="111"/>
      <c r="DK35" s="111"/>
      <c r="DL35" s="111"/>
      <c r="DM35" s="111"/>
      <c r="DN35" s="111"/>
      <c r="DO35" s="111"/>
      <c r="DP35" s="111"/>
      <c r="DQ35" s="111"/>
      <c r="DR35" s="111"/>
      <c r="DS35" s="111"/>
      <c r="DT35" s="111"/>
      <c r="DU35" s="111"/>
      <c r="DV35" s="111"/>
      <c r="DW35" s="111"/>
      <c r="DX35" s="111"/>
      <c r="DY35" s="111"/>
      <c r="DZ35" s="111"/>
      <c r="EA35" s="111"/>
      <c r="EB35" s="111"/>
      <c r="EC35" s="111"/>
      <c r="ED35" s="111"/>
      <c r="EE35" s="111"/>
      <c r="EF35" s="111"/>
      <c r="EG35" s="111"/>
      <c r="EH35" s="111"/>
      <c r="EI35" s="111"/>
      <c r="EJ35" s="111"/>
    </row>
    <row r="36" spans="1:140" s="112" customFormat="1" ht="17" customHeight="1" thickTop="1">
      <c r="A36" s="240" t="str">
        <f>'Vic Apr 2017'!D30</f>
        <v>Ausnet West</v>
      </c>
      <c r="B36" s="226" t="str">
        <f>'Vic Apr 2017'!F30</f>
        <v>AGL</v>
      </c>
      <c r="C36" s="226" t="str">
        <f>'Vic Apr 2017'!G30</f>
        <v>Business Savers</v>
      </c>
      <c r="D36" s="227">
        <f>365*'Vic Apr 2017'!H30/100</f>
        <v>327.916</v>
      </c>
      <c r="E36" s="228">
        <f>IF($C$5*'Vic Apr 2017'!AK30/'Vic Apr 2017'!AI30&gt;='Vic Apr 2017'!J30,('Vic Apr 2017'!J30*'Vic Apr 2017'!O30/100)*'Vic Apr 2017'!AI30,($C$5*'Vic Apr 2017'!AK30/'Vic Apr 2017'!AI30*'Vic Apr 2017'!O30/100)*'Vic Apr 2017'!AI30)</f>
        <v>227.16</v>
      </c>
      <c r="F36" s="229">
        <f>IF($C$5*'Vic Apr 2017'!AK30/'Vic Apr 2017'!AI30&lt;'Vic Apr 2017'!J30,0,IF($C$5*'Vic Apr 2017'!AK30/'Vic Apr 2017'!AI30&lt;='Vic Apr 2017'!K30,($C$5*'Vic Apr 2017'!AK30/'Vic Apr 2017'!AI30-'Vic Apr 2017'!J30)*('Vic Apr 2017'!P30/100)*'Vic Apr 2017'!AI30,('Vic Apr 2017'!K30-'Vic Apr 2017'!J30)*('Vic Apr 2017'!P30/100)*'Vic Apr 2017'!AI30))</f>
        <v>215.04000000000002</v>
      </c>
      <c r="G36" s="227">
        <f>IF($C$5*'Vic Apr 2017'!AK30/'Vic Apr 2017'!AI30&lt;'Vic Apr 2017'!K30,0,IF($C$5*'Vic Apr 2017'!AK30/'Vic Apr 2017'!AI30&lt;='Vic Apr 2017'!L30,($C$5*'Vic Apr 2017'!AK30/'Vic Apr 2017'!AI30-'Vic Apr 2017'!K30)*('Vic Apr 2017'!Q30/100)*'Vic Apr 2017'!AI30,('Vic Apr 2017'!L30-'Vic Apr 2017'!K30)*('Vic Apr 2017'!Q30/100)*'Vic Apr 2017'!AI30))</f>
        <v>158.42339999999999</v>
      </c>
      <c r="H36" s="228">
        <f>IF($C$5*'Vic Apr 2017'!AK30/'Vic Apr 2017'!AI30&lt;'Vic Apr 2017'!L30,0,IF($C$5*'Vic Apr 2017'!AK30/'Vic Apr 2017'!AI30&lt;='Vic Apr 2017'!M30,($C$5*'Vic Apr 2017'!AK30/'Vic Apr 2017'!AI30-'Vic Apr 2017'!L30)*('Vic Apr 2017'!R30/100)*'Vic Apr 2017'!AI30,('Vic Apr 2017'!M30-'Vic Apr 2017'!L30)*('Vic Apr 2017'!R30/100)*'Vic Apr 2017'!AI30))</f>
        <v>0</v>
      </c>
      <c r="I36" s="227">
        <f>IF(($C$5*'Vic Apr 2017'!AK30/'Vic Apr 2017'!AI30&gt;'Vic Apr 2017'!M30),($C$5*'Vic Apr 2017'!AK30/'Vic Apr 2017'!AI30-'Vic Apr 2017'!M30)*'Vic Apr 2017'!S30/100*'Vic Apr 2017'!AI30,0)</f>
        <v>0</v>
      </c>
      <c r="J36" s="227">
        <f>IF($C$5*'Vic Apr 2017'!AL30/'Vic Apr 2017'!AJ30&gt;='Vic Apr 2017'!J30,('Vic Apr 2017'!J30*'Vic Apr 2017'!U30/100)*'Vic Apr 2017'!AJ30,($C$5*'Vic Apr 2017'!AL30/'Vic Apr 2017'!AJ30*'Vic Apr 2017'!U30/100)*'Vic Apr 2017'!AJ30)</f>
        <v>439.44</v>
      </c>
      <c r="K36" s="227">
        <f>IF($C$5*'Vic Apr 2017'!AL30/'Vic Apr 2017'!AJ30&lt;'Vic Apr 2017'!J30,0,IF($C$5*'Vic Apr 2017'!AL30/'Vic Apr 2017'!AJ30&lt;='Vic Apr 2017'!K30,($C$5*'Vic Apr 2017'!AL30/'Vic Apr 2017'!AJ30-'Vic Apr 2017'!J30)*('Vic Apr 2017'!V30/100)*'Vic Apr 2017'!AJ30,('Vic Apr 2017'!K30-'Vic Apr 2017'!J30)*('Vic Apr 2017'!V30/100)*'Vic Apr 2017'!AJ30))</f>
        <v>424.8</v>
      </c>
      <c r="L36" s="227">
        <f>IF($C$5*'Vic Apr 2017'!AL30/'Vic Apr 2017'!AJ30&lt;'Vic Apr 2017'!K30,0,IF($C$5*'Vic Apr 2017'!AL30/'Vic Apr 2017'!AJ30&lt;='Vic Apr 2017'!L30,($C$5*'Vic Apr 2017'!AL30/'Vic Apr 2017'!AJ30-'Vic Apr 2017'!K30)*('Vic Apr 2017'!W30/100)*'Vic Apr 2017'!AJ30,('Vic Apr 2017'!L30-'Vic Apr 2017'!K30)*('Vic Apr 2017'!W30/100)*'Vic Apr 2017'!AJ30))</f>
        <v>304.53119999999996</v>
      </c>
      <c r="M36" s="227">
        <f>IF($C$5*'Vic Apr 2017'!AL30/'Vic Apr 2017'!AJ30&lt;'Vic Apr 2017'!L30,0,IF($C$5*'Vic Apr 2017'!AL30/'Vic Apr 2017'!AJ30&lt;='Vic Apr 2017'!M30,($C$5*'Vic Apr 2017'!AL30/'Vic Apr 2017'!AJ30-'Vic Apr 2017'!L30)*('Vic Apr 2017'!X30/100)*'Vic Apr 2017'!AJ30,('Vic Apr 2017'!M30-'Vic Apr 2017'!L30)*('Vic Apr 2017'!X30/100)*'Vic Apr 2017'!AJ30))</f>
        <v>0</v>
      </c>
      <c r="N36" s="227">
        <f>IF(($C$5*'Vic Apr 2017'!AL30/'Vic Apr 2017'!AJ30&gt;'Vic Apr 2017'!M30),($C$5*'Vic Apr 2017'!AL30/'Vic Apr 2017'!AJ30-'Vic Apr 2017'!M30)*'Vic Apr 2017'!Y30/100*'Vic Apr 2017'!AJ30,0)</f>
        <v>0</v>
      </c>
      <c r="O36" s="230">
        <f t="shared" si="0"/>
        <v>2097.3105999999998</v>
      </c>
      <c r="P36" s="231">
        <f>'Vic Apr 2017'!AM30</f>
        <v>0</v>
      </c>
      <c r="Q36" s="231">
        <f>'Vic Apr 2017'!AN30</f>
        <v>20</v>
      </c>
      <c r="R36" s="231">
        <f>'Vic Apr 2017'!AO30</f>
        <v>0</v>
      </c>
      <c r="S36" s="231">
        <f>'Vic Apr 2017'!AP30</f>
        <v>0</v>
      </c>
      <c r="T36" s="230">
        <f>(O36-(O36-D36)*Q36/100)</f>
        <v>1743.4316799999997</v>
      </c>
      <c r="U36" s="230">
        <f>T36</f>
        <v>1743.4316799999997</v>
      </c>
      <c r="V36" s="230">
        <f t="shared" si="1"/>
        <v>1917.7748479999998</v>
      </c>
      <c r="W36" s="230">
        <f t="shared" si="1"/>
        <v>1917.7748479999998</v>
      </c>
      <c r="X36" s="232">
        <f>'Vic Apr 2017'!AW30</f>
        <v>0</v>
      </c>
      <c r="Y36" s="233" t="str">
        <f>'Vic Apr 2017'!AX30</f>
        <v>n</v>
      </c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11"/>
      <c r="BY36" s="111"/>
      <c r="BZ36" s="111"/>
      <c r="CA36" s="111"/>
      <c r="CB36" s="111"/>
      <c r="CC36" s="111"/>
      <c r="CD36" s="111"/>
      <c r="CE36" s="111"/>
      <c r="CF36" s="111"/>
      <c r="CG36" s="111"/>
      <c r="CH36" s="111"/>
      <c r="CI36" s="111"/>
      <c r="CJ36" s="111"/>
      <c r="CK36" s="111"/>
      <c r="CL36" s="111"/>
      <c r="CM36" s="111"/>
      <c r="CN36" s="111"/>
      <c r="CO36" s="111"/>
      <c r="CP36" s="111"/>
      <c r="CQ36" s="111"/>
      <c r="CR36" s="111"/>
      <c r="CS36" s="111"/>
      <c r="CT36" s="111"/>
      <c r="CU36" s="111"/>
      <c r="CV36" s="111"/>
      <c r="CW36" s="111"/>
      <c r="CX36" s="111"/>
      <c r="CY36" s="111"/>
      <c r="CZ36" s="111"/>
      <c r="DA36" s="111"/>
      <c r="DB36" s="111"/>
      <c r="DC36" s="111"/>
      <c r="DD36" s="111"/>
      <c r="DE36" s="111"/>
      <c r="DF36" s="111"/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</row>
    <row r="37" spans="1:140" s="58" customFormat="1" ht="17" customHeight="1">
      <c r="A37" s="241"/>
      <c r="B37" s="116" t="str">
        <f>'Vic Apr 2017'!F31</f>
        <v>Click Energy</v>
      </c>
      <c r="C37" s="116" t="str">
        <f>'Vic Apr 2017'!G31</f>
        <v>Business Prime Gas</v>
      </c>
      <c r="D37" s="198">
        <f>365*'Vic Apr 2017'!H31/100</f>
        <v>343.1</v>
      </c>
      <c r="E37" s="199">
        <f>IF($C$5*'Vic Apr 2017'!AK31/'Vic Apr 2017'!AI31&gt;='Vic Apr 2017'!J31,('Vic Apr 2017'!J31*'Vic Apr 2017'!O31/100)*'Vic Apr 2017'!AI31,($C$5*'Vic Apr 2017'!AK31/'Vic Apr 2017'!AI31*'Vic Apr 2017'!O31/100)*'Vic Apr 2017'!AI31)</f>
        <v>174</v>
      </c>
      <c r="F37" s="200">
        <f>IF($C$5*'Vic Apr 2017'!AK31/'Vic Apr 2017'!AI31&lt;'Vic Apr 2017'!J31,0,IF($C$5*'Vic Apr 2017'!AK31/'Vic Apr 2017'!AI31&lt;='Vic Apr 2017'!K31,($C$5*'Vic Apr 2017'!AK31/'Vic Apr 2017'!AI31-'Vic Apr 2017'!J31)*('Vic Apr 2017'!P31/100)*'Vic Apr 2017'!AI31,('Vic Apr 2017'!K31-'Vic Apr 2017'!J31)*('Vic Apr 2017'!P31/100)*'Vic Apr 2017'!AI31))</f>
        <v>167.99999999999997</v>
      </c>
      <c r="G37" s="198">
        <f>IF($C$5*'Vic Apr 2017'!AK31/'Vic Apr 2017'!AI31&lt;'Vic Apr 2017'!K31,0,IF($C$5*'Vic Apr 2017'!AK31/'Vic Apr 2017'!AI31&lt;='Vic Apr 2017'!L31,($C$5*'Vic Apr 2017'!AK31/'Vic Apr 2017'!AI31-'Vic Apr 2017'!K31)*('Vic Apr 2017'!Q31/100)*'Vic Apr 2017'!AI31,('Vic Apr 2017'!L31-'Vic Apr 2017'!K31)*('Vic Apr 2017'!Q31/100)*'Vic Apr 2017'!AI31))</f>
        <v>121.29</v>
      </c>
      <c r="H37" s="199">
        <f>IF($C$5*'Vic Apr 2017'!AK31/'Vic Apr 2017'!AI31&lt;'Vic Apr 2017'!L31,0,IF($C$5*'Vic Apr 2017'!AK31/'Vic Apr 2017'!AI31&lt;='Vic Apr 2017'!M31,($C$5*'Vic Apr 2017'!AK31/'Vic Apr 2017'!AI31-'Vic Apr 2017'!L31)*('Vic Apr 2017'!R31/100)*'Vic Apr 2017'!AI31,('Vic Apr 2017'!M31-'Vic Apr 2017'!L31)*('Vic Apr 2017'!R31/100)*'Vic Apr 2017'!AI31))</f>
        <v>0</v>
      </c>
      <c r="I37" s="198">
        <f>IF(($C$5*'Vic Apr 2017'!AK31/'Vic Apr 2017'!AI31&gt;'Vic Apr 2017'!M31),($C$5*'Vic Apr 2017'!AK31/'Vic Apr 2017'!AI31-'Vic Apr 2017'!M31)*'Vic Apr 2017'!S31/100*'Vic Apr 2017'!AI31,0)</f>
        <v>0</v>
      </c>
      <c r="J37" s="198">
        <f>IF($C$5*'Vic Apr 2017'!AL31/'Vic Apr 2017'!AJ31&gt;='Vic Apr 2017'!J31,('Vic Apr 2017'!J31*'Vic Apr 2017'!U31/100)*'Vic Apr 2017'!AJ31,($C$5*'Vic Apr 2017'!AL31/'Vic Apr 2017'!AJ31*'Vic Apr 2017'!U31/100)*'Vic Apr 2017'!AJ31)</f>
        <v>312</v>
      </c>
      <c r="K37" s="198">
        <f>IF($C$5*'Vic Apr 2017'!AL31/'Vic Apr 2017'!AJ31&lt;'Vic Apr 2017'!J31,0,IF($C$5*'Vic Apr 2017'!AL31/'Vic Apr 2017'!AJ31&lt;='Vic Apr 2017'!K31,($C$5*'Vic Apr 2017'!AL31/'Vic Apr 2017'!AJ31-'Vic Apr 2017'!J31)*('Vic Apr 2017'!V31/100)*'Vic Apr 2017'!AJ31,('Vic Apr 2017'!K31-'Vic Apr 2017'!J31)*('Vic Apr 2017'!V31/100)*'Vic Apr 2017'!AJ31))</f>
        <v>300</v>
      </c>
      <c r="L37" s="198">
        <f>IF($C$5*'Vic Apr 2017'!AL31/'Vic Apr 2017'!AJ31&lt;'Vic Apr 2017'!K31,0,IF($C$5*'Vic Apr 2017'!AL31/'Vic Apr 2017'!AJ31&lt;='Vic Apr 2017'!L31,($C$5*'Vic Apr 2017'!AL31/'Vic Apr 2017'!AJ31-'Vic Apr 2017'!K31)*('Vic Apr 2017'!W31/100)*'Vic Apr 2017'!AJ31,('Vic Apr 2017'!L31-'Vic Apr 2017'!K31)*('Vic Apr 2017'!W31/100)*'Vic Apr 2017'!AJ31))</f>
        <v>233.25</v>
      </c>
      <c r="M37" s="198">
        <f>IF($C$5*'Vic Apr 2017'!AL31/'Vic Apr 2017'!AJ31&lt;'Vic Apr 2017'!L31,0,IF($C$5*'Vic Apr 2017'!AL31/'Vic Apr 2017'!AJ31&lt;='Vic Apr 2017'!M31,($C$5*'Vic Apr 2017'!AL31/'Vic Apr 2017'!AJ31-'Vic Apr 2017'!L31)*('Vic Apr 2017'!X31/100)*'Vic Apr 2017'!AJ31,('Vic Apr 2017'!M31-'Vic Apr 2017'!L31)*('Vic Apr 2017'!X31/100)*'Vic Apr 2017'!AJ31))</f>
        <v>0</v>
      </c>
      <c r="N37" s="198">
        <f>IF(($C$5*'Vic Apr 2017'!AL31/'Vic Apr 2017'!AJ31&gt;'Vic Apr 2017'!M31),($C$5*'Vic Apr 2017'!AL31/'Vic Apr 2017'!AJ31-'Vic Apr 2017'!M31)*'Vic Apr 2017'!Y31/100*'Vic Apr 2017'!AJ31,0)</f>
        <v>0</v>
      </c>
      <c r="O37" s="201">
        <f t="shared" si="0"/>
        <v>1651.6399999999999</v>
      </c>
      <c r="P37" s="202">
        <f>'Vic Apr 2017'!AM31</f>
        <v>0</v>
      </c>
      <c r="Q37" s="202">
        <f>'Vic Apr 2017'!AN31</f>
        <v>0</v>
      </c>
      <c r="R37" s="202">
        <f>'Vic Apr 2017'!AO31</f>
        <v>10</v>
      </c>
      <c r="S37" s="202">
        <f>'Vic Apr 2017'!AP31</f>
        <v>0</v>
      </c>
      <c r="T37" s="201">
        <f>O37</f>
        <v>1651.6399999999999</v>
      </c>
      <c r="U37" s="201">
        <f>T37-(T37*R37/100)</f>
        <v>1486.4759999999999</v>
      </c>
      <c r="V37" s="201">
        <f t="shared" si="1"/>
        <v>1816.8040000000001</v>
      </c>
      <c r="W37" s="201">
        <f t="shared" si="1"/>
        <v>1635.1235999999999</v>
      </c>
      <c r="X37" s="203">
        <f>'Vic Apr 2017'!AW31</f>
        <v>0</v>
      </c>
      <c r="Y37" s="204" t="str">
        <f>'Vic Apr 2017'!AX31</f>
        <v>n</v>
      </c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</row>
    <row r="38" spans="1:140" s="112" customFormat="1" ht="17" customHeight="1">
      <c r="A38" s="241"/>
      <c r="B38" s="116" t="str">
        <f>'Vic Apr 2017'!F32</f>
        <v>Covau</v>
      </c>
      <c r="C38" s="116" t="str">
        <f>'Vic Apr 2017'!G32</f>
        <v>Market offer</v>
      </c>
      <c r="D38" s="198">
        <f>365*'Vic Apr 2017'!H32/100</f>
        <v>321.2</v>
      </c>
      <c r="E38" s="199">
        <f>IF($C$5*'Vic Apr 2017'!AK32/'Vic Apr 2017'!AI32&gt;='Vic Apr 2017'!J32,('Vic Apr 2017'!J32*'Vic Apr 2017'!O32/100)*'Vic Apr 2017'!AI32,($C$5*'Vic Apr 2017'!AK32/'Vic Apr 2017'!AI32*'Vic Apr 2017'!O32/100)*'Vic Apr 2017'!AI32)</f>
        <v>394.20000000000005</v>
      </c>
      <c r="F38" s="200">
        <f>IF($C$5*'Vic Apr 2017'!AK32/'Vic Apr 2017'!AI32&lt;'Vic Apr 2017'!J32,0,IF($C$5*'Vic Apr 2017'!AK32/'Vic Apr 2017'!AI32&lt;='Vic Apr 2017'!K32,($C$5*'Vic Apr 2017'!AK32/'Vic Apr 2017'!AI32-'Vic Apr 2017'!J32)*('Vic Apr 2017'!P32/100)*'Vic Apr 2017'!AI32,('Vic Apr 2017'!K32-'Vic Apr 2017'!J32)*('Vic Apr 2017'!P32/100)*'Vic Apr 2017'!AI32))</f>
        <v>372.6</v>
      </c>
      <c r="G38" s="198">
        <f>IF($C$5*'Vic Apr 2017'!AK32/'Vic Apr 2017'!AI32&lt;'Vic Apr 2017'!K32,0,IF($C$5*'Vic Apr 2017'!AK32/'Vic Apr 2017'!AI32&lt;='Vic Apr 2017'!L32,($C$5*'Vic Apr 2017'!AK32/'Vic Apr 2017'!AI32-'Vic Apr 2017'!K32)*('Vic Apr 2017'!Q32/100)*'Vic Apr 2017'!AI32,('Vic Apr 2017'!L32-'Vic Apr 2017'!K32)*('Vic Apr 2017'!Q32/100)*'Vic Apr 2017'!AI32))</f>
        <v>261.80000000000007</v>
      </c>
      <c r="H38" s="199">
        <f>IF($C$5*'Vic Apr 2017'!AK32/'Vic Apr 2017'!AI32&lt;'Vic Apr 2017'!L32,0,IF($C$5*'Vic Apr 2017'!AK32/'Vic Apr 2017'!AI32&lt;='Vic Apr 2017'!M32,($C$5*'Vic Apr 2017'!AK32/'Vic Apr 2017'!AI32-'Vic Apr 2017'!L32)*('Vic Apr 2017'!R32/100)*'Vic Apr 2017'!AI32,('Vic Apr 2017'!M32-'Vic Apr 2017'!L32)*('Vic Apr 2017'!R32/100)*'Vic Apr 2017'!AI32))</f>
        <v>0</v>
      </c>
      <c r="I38" s="198">
        <f>IF(($C$5*'Vic Apr 2017'!AK32/'Vic Apr 2017'!AI32&gt;'Vic Apr 2017'!M32),($C$5*'Vic Apr 2017'!AK32/'Vic Apr 2017'!AI32-'Vic Apr 2017'!M32)*'Vic Apr 2017'!S32/100*'Vic Apr 2017'!AI32,0)</f>
        <v>0</v>
      </c>
      <c r="J38" s="198">
        <f>IF($C$5*'Vic Apr 2017'!AL32/'Vic Apr 2017'!AJ32&gt;='Vic Apr 2017'!J32,('Vic Apr 2017'!J32*'Vic Apr 2017'!U32/100)*'Vic Apr 2017'!AJ32,($C$5*'Vic Apr 2017'!AL32/'Vic Apr 2017'!AJ32*'Vic Apr 2017'!U32/100)*'Vic Apr 2017'!AJ32)</f>
        <v>327.60000000000002</v>
      </c>
      <c r="K38" s="198">
        <f>IF($C$5*'Vic Apr 2017'!AL32/'Vic Apr 2017'!AJ32&lt;'Vic Apr 2017'!J32,0,IF($C$5*'Vic Apr 2017'!AL32/'Vic Apr 2017'!AJ32&lt;='Vic Apr 2017'!K32,($C$5*'Vic Apr 2017'!AL32/'Vic Apr 2017'!AJ32-'Vic Apr 2017'!J32)*('Vic Apr 2017'!V32/100)*'Vic Apr 2017'!AJ32,('Vic Apr 2017'!K32-'Vic Apr 2017'!J32)*('Vic Apr 2017'!V32/100)*'Vic Apr 2017'!AJ32))</f>
        <v>313.2</v>
      </c>
      <c r="L38" s="198">
        <f>IF($C$5*'Vic Apr 2017'!AL32/'Vic Apr 2017'!AJ32&lt;'Vic Apr 2017'!K32,0,IF($C$5*'Vic Apr 2017'!AL32/'Vic Apr 2017'!AJ32&lt;='Vic Apr 2017'!L32,($C$5*'Vic Apr 2017'!AL32/'Vic Apr 2017'!AJ32-'Vic Apr 2017'!K32)*('Vic Apr 2017'!W32/100)*'Vic Apr 2017'!AJ32,('Vic Apr 2017'!L32-'Vic Apr 2017'!K32)*('Vic Apr 2017'!W32/100)*'Vic Apr 2017'!AJ32))</f>
        <v>229.60000000000002</v>
      </c>
      <c r="M38" s="198">
        <f>IF($C$5*'Vic Apr 2017'!AL32/'Vic Apr 2017'!AJ32&lt;'Vic Apr 2017'!L32,0,IF($C$5*'Vic Apr 2017'!AL32/'Vic Apr 2017'!AJ32&lt;='Vic Apr 2017'!M32,($C$5*'Vic Apr 2017'!AL32/'Vic Apr 2017'!AJ32-'Vic Apr 2017'!L32)*('Vic Apr 2017'!X32/100)*'Vic Apr 2017'!AJ32,('Vic Apr 2017'!M32-'Vic Apr 2017'!L32)*('Vic Apr 2017'!X32/100)*'Vic Apr 2017'!AJ32))</f>
        <v>0</v>
      </c>
      <c r="N38" s="198">
        <f>IF(($C$5*'Vic Apr 2017'!AL32/'Vic Apr 2017'!AJ32&gt;'Vic Apr 2017'!M32),($C$5*'Vic Apr 2017'!AL32/'Vic Apr 2017'!AJ32-'Vic Apr 2017'!M32)*'Vic Apr 2017'!Y32/100*'Vic Apr 2017'!AJ32,0)</f>
        <v>0</v>
      </c>
      <c r="O38" s="201">
        <f t="shared" si="0"/>
        <v>2220.2000000000003</v>
      </c>
      <c r="P38" s="202">
        <f>'Vic Apr 2017'!AM32</f>
        <v>0</v>
      </c>
      <c r="Q38" s="202">
        <f>'Vic Apr 2017'!AN32</f>
        <v>0</v>
      </c>
      <c r="R38" s="202">
        <f>'Vic Apr 2017'!AO32</f>
        <v>0</v>
      </c>
      <c r="S38" s="202">
        <f>'Vic Apr 2017'!AP32</f>
        <v>20</v>
      </c>
      <c r="T38" s="201">
        <f>O38</f>
        <v>2220.2000000000003</v>
      </c>
      <c r="U38" s="201">
        <f>(T38-(T38-D38)*S38/100)</f>
        <v>1840.4</v>
      </c>
      <c r="V38" s="201">
        <f t="shared" si="1"/>
        <v>2442.2200000000007</v>
      </c>
      <c r="W38" s="201">
        <f t="shared" si="1"/>
        <v>2024.4400000000003</v>
      </c>
      <c r="X38" s="203">
        <f>'Vic Apr 2017'!AW32</f>
        <v>12</v>
      </c>
      <c r="Y38" s="204" t="str">
        <f>'Vic Apr 2017'!AX32</f>
        <v>y</v>
      </c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1"/>
      <c r="DG38" s="111"/>
      <c r="DH38" s="111"/>
      <c r="DI38" s="111"/>
      <c r="DJ38" s="111"/>
      <c r="DK38" s="111"/>
      <c r="DL38" s="111"/>
      <c r="DM38" s="111"/>
      <c r="DN38" s="111"/>
      <c r="DO38" s="111"/>
      <c r="DP38" s="111"/>
      <c r="DQ38" s="111"/>
      <c r="DR38" s="111"/>
      <c r="DS38" s="111"/>
      <c r="DT38" s="111"/>
      <c r="DU38" s="111"/>
      <c r="DV38" s="111"/>
      <c r="DW38" s="111"/>
      <c r="DX38" s="111"/>
      <c r="DY38" s="111"/>
      <c r="DZ38" s="111"/>
      <c r="EA38" s="111"/>
      <c r="EB38" s="111"/>
      <c r="EC38" s="111"/>
      <c r="ED38" s="111"/>
      <c r="EE38" s="111"/>
      <c r="EF38" s="111"/>
      <c r="EG38" s="111"/>
      <c r="EH38" s="111"/>
      <c r="EI38" s="111"/>
      <c r="EJ38" s="111"/>
    </row>
    <row r="39" spans="1:140" s="58" customFormat="1" ht="17" customHeight="1">
      <c r="A39" s="241"/>
      <c r="B39" s="116" t="str">
        <f>'Vic Apr 2017'!F33</f>
        <v>EnergyAustralia</v>
      </c>
      <c r="C39" s="116" t="str">
        <f>'Vic Apr 2017'!G33</f>
        <v>Everyday Saver Business</v>
      </c>
      <c r="D39" s="198">
        <f>365*'Vic Apr 2017'!H33/100</f>
        <v>385.80500000000001</v>
      </c>
      <c r="E39" s="199">
        <f>IF($C$5*'Vic Apr 2017'!AK33/'Vic Apr 2017'!AI33&gt;='Vic Apr 2017'!J33,('Vic Apr 2017'!J33*'Vic Apr 2017'!O33/100)*'Vic Apr 2017'!AI33,($C$5*'Vic Apr 2017'!AK33/'Vic Apr 2017'!AI33*'Vic Apr 2017'!O33/100)*'Vic Apr 2017'!AI33)</f>
        <v>234</v>
      </c>
      <c r="F39" s="200">
        <f>IF($C$5*'Vic Apr 2017'!AK33/'Vic Apr 2017'!AI33&lt;'Vic Apr 2017'!J33,0,IF($C$5*'Vic Apr 2017'!AK33/'Vic Apr 2017'!AI33&lt;='Vic Apr 2017'!K33,($C$5*'Vic Apr 2017'!AK33/'Vic Apr 2017'!AI33-'Vic Apr 2017'!J33)*('Vic Apr 2017'!P33/100)*'Vic Apr 2017'!AI33,('Vic Apr 2017'!K33-'Vic Apr 2017'!J33)*('Vic Apr 2017'!P33/100)*'Vic Apr 2017'!AI33))</f>
        <v>222.00000000000003</v>
      </c>
      <c r="G39" s="198">
        <f>IF($C$5*'Vic Apr 2017'!AK33/'Vic Apr 2017'!AI33&lt;'Vic Apr 2017'!K33,0,IF($C$5*'Vic Apr 2017'!AK33/'Vic Apr 2017'!AI33&lt;='Vic Apr 2017'!L33,($C$5*'Vic Apr 2017'!AK33/'Vic Apr 2017'!AI33-'Vic Apr 2017'!K33)*('Vic Apr 2017'!Q33/100)*'Vic Apr 2017'!AI33,('Vic Apr 2017'!L33-'Vic Apr 2017'!K33)*('Vic Apr 2017'!Q33/100)*'Vic Apr 2017'!AI33))</f>
        <v>151.14600000000002</v>
      </c>
      <c r="H39" s="199">
        <f>IF($C$5*'Vic Apr 2017'!AK33/'Vic Apr 2017'!AI33&lt;'Vic Apr 2017'!L33,0,IF($C$5*'Vic Apr 2017'!AK33/'Vic Apr 2017'!AI33&lt;='Vic Apr 2017'!M33,($C$5*'Vic Apr 2017'!AK33/'Vic Apr 2017'!AI33-'Vic Apr 2017'!L33)*('Vic Apr 2017'!R33/100)*'Vic Apr 2017'!AI33,('Vic Apr 2017'!M33-'Vic Apr 2017'!L33)*('Vic Apr 2017'!R33/100)*'Vic Apr 2017'!AI33))</f>
        <v>0</v>
      </c>
      <c r="I39" s="198">
        <f>IF(($C$5*'Vic Apr 2017'!AK33/'Vic Apr 2017'!AI33&gt;'Vic Apr 2017'!M33),($C$5*'Vic Apr 2017'!AK33/'Vic Apr 2017'!AI33-'Vic Apr 2017'!M33)*'Vic Apr 2017'!S33/100*'Vic Apr 2017'!AI33,0)</f>
        <v>0</v>
      </c>
      <c r="J39" s="198">
        <f>IF($C$5*'Vic Apr 2017'!AL33/'Vic Apr 2017'!AJ33&gt;='Vic Apr 2017'!J33,('Vic Apr 2017'!J33*'Vic Apr 2017'!U33/100)*'Vic Apr 2017'!AJ33,($C$5*'Vic Apr 2017'!AL33/'Vic Apr 2017'!AJ33*'Vic Apr 2017'!U33/100)*'Vic Apr 2017'!AJ33)</f>
        <v>386.4</v>
      </c>
      <c r="K39" s="198">
        <f>IF($C$5*'Vic Apr 2017'!AL33/'Vic Apr 2017'!AJ33&lt;'Vic Apr 2017'!J33,0,IF($C$5*'Vic Apr 2017'!AL33/'Vic Apr 2017'!AJ33&lt;='Vic Apr 2017'!K33,($C$5*'Vic Apr 2017'!AL33/'Vic Apr 2017'!AJ33-'Vic Apr 2017'!J33)*('Vic Apr 2017'!V33/100)*'Vic Apr 2017'!AJ33,('Vic Apr 2017'!K33-'Vic Apr 2017'!J33)*('Vic Apr 2017'!V33/100)*'Vic Apr 2017'!AJ33))</f>
        <v>374.40000000000003</v>
      </c>
      <c r="L39" s="198">
        <f>IF($C$5*'Vic Apr 2017'!AL33/'Vic Apr 2017'!AJ33&lt;'Vic Apr 2017'!K33,0,IF($C$5*'Vic Apr 2017'!AL33/'Vic Apr 2017'!AJ33&lt;='Vic Apr 2017'!L33,($C$5*'Vic Apr 2017'!AL33/'Vic Apr 2017'!AJ33-'Vic Apr 2017'!K33)*('Vic Apr 2017'!W33/100)*'Vic Apr 2017'!AJ33,('Vic Apr 2017'!L33-'Vic Apr 2017'!K33)*('Vic Apr 2017'!W33/100)*'Vic Apr 2017'!AJ33))</f>
        <v>272.43599999999998</v>
      </c>
      <c r="M39" s="198">
        <f>IF($C$5*'Vic Apr 2017'!AL33/'Vic Apr 2017'!AJ33&lt;'Vic Apr 2017'!L33,0,IF($C$5*'Vic Apr 2017'!AL33/'Vic Apr 2017'!AJ33&lt;='Vic Apr 2017'!M33,($C$5*'Vic Apr 2017'!AL33/'Vic Apr 2017'!AJ33-'Vic Apr 2017'!L33)*('Vic Apr 2017'!X33/100)*'Vic Apr 2017'!AJ33,('Vic Apr 2017'!M33-'Vic Apr 2017'!L33)*('Vic Apr 2017'!X33/100)*'Vic Apr 2017'!AJ33))</f>
        <v>0</v>
      </c>
      <c r="N39" s="198">
        <f>IF(($C$5*'Vic Apr 2017'!AL33/'Vic Apr 2017'!AJ33&gt;'Vic Apr 2017'!M33),($C$5*'Vic Apr 2017'!AL33/'Vic Apr 2017'!AJ33-'Vic Apr 2017'!M33)*'Vic Apr 2017'!Y33/100*'Vic Apr 2017'!AJ33,0)</f>
        <v>0</v>
      </c>
      <c r="O39" s="201">
        <f t="shared" si="0"/>
        <v>2026.1870000000001</v>
      </c>
      <c r="P39" s="202">
        <f>'Vic Apr 2017'!AM33</f>
        <v>0</v>
      </c>
      <c r="Q39" s="202">
        <f>'Vic Apr 2017'!AN33</f>
        <v>20</v>
      </c>
      <c r="R39" s="202">
        <f>'Vic Apr 2017'!AO33</f>
        <v>0</v>
      </c>
      <c r="S39" s="202">
        <f>'Vic Apr 2017'!AP33</f>
        <v>0</v>
      </c>
      <c r="T39" s="201">
        <f>(O39-(O39-D39)*Q39/100)</f>
        <v>1698.1106000000002</v>
      </c>
      <c r="U39" s="201">
        <f>T39</f>
        <v>1698.1106000000002</v>
      </c>
      <c r="V39" s="201">
        <f t="shared" si="1"/>
        <v>1867.9216600000004</v>
      </c>
      <c r="W39" s="201">
        <f t="shared" si="1"/>
        <v>1867.9216600000004</v>
      </c>
      <c r="X39" s="203">
        <f>'Vic Apr 2017'!AW33</f>
        <v>24</v>
      </c>
      <c r="Y39" s="204" t="str">
        <f>'Vic Apr 2017'!AX33</f>
        <v>y</v>
      </c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11"/>
      <c r="BY39" s="111"/>
      <c r="BZ39" s="111"/>
      <c r="CA39" s="111"/>
      <c r="CB39" s="111"/>
      <c r="CC39" s="111"/>
      <c r="CD39" s="111"/>
      <c r="CE39" s="111"/>
      <c r="CF39" s="111"/>
      <c r="CG39" s="111"/>
      <c r="CH39" s="111"/>
      <c r="CI39" s="111"/>
      <c r="CJ39" s="111"/>
      <c r="CK39" s="111"/>
      <c r="CL39" s="111"/>
      <c r="CM39" s="111"/>
      <c r="CN39" s="111"/>
      <c r="CO39" s="111"/>
      <c r="CP39" s="111"/>
      <c r="CQ39" s="111"/>
      <c r="CR39" s="111"/>
      <c r="CS39" s="111"/>
      <c r="CT39" s="111"/>
      <c r="CU39" s="111"/>
      <c r="CV39" s="111"/>
      <c r="CW39" s="111"/>
      <c r="CX39" s="111"/>
      <c r="CY39" s="111"/>
      <c r="CZ39" s="111"/>
      <c r="DA39" s="111"/>
      <c r="DB39" s="111"/>
      <c r="DC39" s="111"/>
      <c r="DD39" s="111"/>
      <c r="DE39" s="111"/>
      <c r="DF39" s="111"/>
      <c r="DG39" s="111"/>
      <c r="DH39" s="111"/>
      <c r="DI39" s="111"/>
      <c r="DJ39" s="111"/>
      <c r="DK39" s="111"/>
      <c r="DL39" s="111"/>
      <c r="DM39" s="111"/>
      <c r="DN39" s="111"/>
      <c r="DO39" s="111"/>
      <c r="DP39" s="111"/>
      <c r="DQ39" s="111"/>
      <c r="DR39" s="111"/>
      <c r="DS39" s="111"/>
      <c r="DT39" s="111"/>
      <c r="DU39" s="111"/>
      <c r="DV39" s="111"/>
      <c r="DW39" s="111"/>
      <c r="DX39" s="111"/>
      <c r="DY39" s="111"/>
      <c r="DZ39" s="111"/>
      <c r="EA39" s="111"/>
      <c r="EB39" s="111"/>
      <c r="EC39" s="111"/>
      <c r="ED39" s="111"/>
      <c r="EE39" s="111"/>
      <c r="EF39" s="111"/>
      <c r="EG39" s="111"/>
      <c r="EH39" s="111"/>
      <c r="EI39" s="111"/>
      <c r="EJ39" s="111"/>
    </row>
    <row r="40" spans="1:140" s="112" customFormat="1" ht="17" customHeight="1">
      <c r="A40" s="241"/>
      <c r="B40" s="116" t="str">
        <f>'Vic Apr 2017'!F34</f>
        <v>Lumo Energy</v>
      </c>
      <c r="C40" s="116" t="str">
        <f>'Vic Apr 2017'!G34</f>
        <v>Business Premium</v>
      </c>
      <c r="D40" s="198">
        <f>365*'Vic Apr 2017'!H34/100</f>
        <v>288.78800000000001</v>
      </c>
      <c r="E40" s="199">
        <f>IF($C$5*'Vic Apr 2017'!AK34/'Vic Apr 2017'!AI34&gt;='Vic Apr 2017'!J34,('Vic Apr 2017'!J34*'Vic Apr 2017'!O34/100)*'Vic Apr 2017'!AI34,($C$5*'Vic Apr 2017'!AK34/'Vic Apr 2017'!AI34*'Vic Apr 2017'!O34/100)*'Vic Apr 2017'!AI34)</f>
        <v>162.17277999999999</v>
      </c>
      <c r="F40" s="200">
        <f>IF($C$5*'Vic Apr 2017'!AK34/'Vic Apr 2017'!AI34&lt;'Vic Apr 2017'!J34,0,IF($C$5*'Vic Apr 2017'!AK34/'Vic Apr 2017'!AI34&lt;='Vic Apr 2017'!K34,($C$5*'Vic Apr 2017'!AK34/'Vic Apr 2017'!AI34-'Vic Apr 2017'!J34)*('Vic Apr 2017'!P34/100)*'Vic Apr 2017'!AI34,('Vic Apr 2017'!K34-'Vic Apr 2017'!J34)*('Vic Apr 2017'!P34/100)*'Vic Apr 2017'!AI34))</f>
        <v>156.57641999999998</v>
      </c>
      <c r="G40" s="198">
        <f>IF($C$5*'Vic Apr 2017'!AK34/'Vic Apr 2017'!AI34&lt;'Vic Apr 2017'!K34,0,IF($C$5*'Vic Apr 2017'!AK34/'Vic Apr 2017'!AI34&lt;='Vic Apr 2017'!L34,($C$5*'Vic Apr 2017'!AK34/'Vic Apr 2017'!AI34-'Vic Apr 2017'!K34)*('Vic Apr 2017'!Q34/100)*'Vic Apr 2017'!AI34,('Vic Apr 2017'!L34-'Vic Apr 2017'!K34)*('Vic Apr 2017'!Q34/100)*'Vic Apr 2017'!AI34))</f>
        <v>106.35636</v>
      </c>
      <c r="H40" s="199">
        <f>IF($C$5*'Vic Apr 2017'!AK34/'Vic Apr 2017'!AI34&lt;'Vic Apr 2017'!L34,0,IF($C$5*'Vic Apr 2017'!AK34/'Vic Apr 2017'!AI34&lt;='Vic Apr 2017'!M34,($C$5*'Vic Apr 2017'!AK34/'Vic Apr 2017'!AI34-'Vic Apr 2017'!L34)*('Vic Apr 2017'!R34/100)*'Vic Apr 2017'!AI34,('Vic Apr 2017'!M34-'Vic Apr 2017'!L34)*('Vic Apr 2017'!R34/100)*'Vic Apr 2017'!AI34))</f>
        <v>0</v>
      </c>
      <c r="I40" s="198">
        <f>IF(($C$5*'Vic Apr 2017'!AK34/'Vic Apr 2017'!AI34&gt;'Vic Apr 2017'!M34),($C$5*'Vic Apr 2017'!AK34/'Vic Apr 2017'!AI34-'Vic Apr 2017'!M34)*'Vic Apr 2017'!S34/100*'Vic Apr 2017'!AI34,0)</f>
        <v>0</v>
      </c>
      <c r="J40" s="198">
        <f>IF($C$5*'Vic Apr 2017'!AL34/'Vic Apr 2017'!AJ34&gt;='Vic Apr 2017'!J34,('Vic Apr 2017'!J34*'Vic Apr 2017'!U34/100)*'Vic Apr 2017'!AJ34,($C$5*'Vic Apr 2017'!AL34/'Vic Apr 2017'!AJ34*'Vic Apr 2017'!U34/100)*'Vic Apr 2017'!AJ34)</f>
        <v>283.71111999999999</v>
      </c>
      <c r="K40" s="198">
        <f>IF($C$5*'Vic Apr 2017'!AL34/'Vic Apr 2017'!AJ34&lt;'Vic Apr 2017'!J34,0,IF($C$5*'Vic Apr 2017'!AL34/'Vic Apr 2017'!AJ34&lt;='Vic Apr 2017'!K34,($C$5*'Vic Apr 2017'!AL34/'Vic Apr 2017'!AJ34-'Vic Apr 2017'!J34)*('Vic Apr 2017'!V34/100)*'Vic Apr 2017'!AJ34,('Vic Apr 2017'!K34-'Vic Apr 2017'!J34)*('Vic Apr 2017'!V34/100)*'Vic Apr 2017'!AJ34))</f>
        <v>280.54795999999999</v>
      </c>
      <c r="L40" s="198">
        <f>IF($C$5*'Vic Apr 2017'!AL34/'Vic Apr 2017'!AJ34&lt;'Vic Apr 2017'!K34,0,IF($C$5*'Vic Apr 2017'!AL34/'Vic Apr 2017'!AJ34&lt;='Vic Apr 2017'!L34,($C$5*'Vic Apr 2017'!AL34/'Vic Apr 2017'!AJ34-'Vic Apr 2017'!K34)*('Vic Apr 2017'!W34/100)*'Vic Apr 2017'!AJ34,('Vic Apr 2017'!L34-'Vic Apr 2017'!K34)*('Vic Apr 2017'!W34/100)*'Vic Apr 2017'!AJ34))</f>
        <v>199.39568000000003</v>
      </c>
      <c r="M40" s="198">
        <f>IF($C$5*'Vic Apr 2017'!AL34/'Vic Apr 2017'!AJ34&lt;'Vic Apr 2017'!L34,0,IF($C$5*'Vic Apr 2017'!AL34/'Vic Apr 2017'!AJ34&lt;='Vic Apr 2017'!M34,($C$5*'Vic Apr 2017'!AL34/'Vic Apr 2017'!AJ34-'Vic Apr 2017'!L34)*('Vic Apr 2017'!X34/100)*'Vic Apr 2017'!AJ34,('Vic Apr 2017'!M34-'Vic Apr 2017'!L34)*('Vic Apr 2017'!X34/100)*'Vic Apr 2017'!AJ34))</f>
        <v>0</v>
      </c>
      <c r="N40" s="198">
        <f>IF(($C$5*'Vic Apr 2017'!AL34/'Vic Apr 2017'!AJ34&gt;'Vic Apr 2017'!M34),($C$5*'Vic Apr 2017'!AL34/'Vic Apr 2017'!AJ34-'Vic Apr 2017'!M34)*'Vic Apr 2017'!Y34/100*'Vic Apr 2017'!AJ34,0)</f>
        <v>0</v>
      </c>
      <c r="O40" s="201">
        <f>SUM(D40:N40)</f>
        <v>1477.5483199999999</v>
      </c>
      <c r="P40" s="202">
        <f>'Vic Apr 2017'!AM34</f>
        <v>0</v>
      </c>
      <c r="Q40" s="202">
        <f>'Vic Apr 2017'!AN34</f>
        <v>0</v>
      </c>
      <c r="R40" s="202">
        <f>'Vic Apr 2017'!AO34</f>
        <v>0</v>
      </c>
      <c r="S40" s="202">
        <f>'Vic Apr 2017'!AP34</f>
        <v>0</v>
      </c>
      <c r="T40" s="201">
        <f>O40</f>
        <v>1477.5483199999999</v>
      </c>
      <c r="U40" s="201">
        <f>T40</f>
        <v>1477.5483199999999</v>
      </c>
      <c r="V40" s="201">
        <f t="shared" si="1"/>
        <v>1625.303152</v>
      </c>
      <c r="W40" s="201">
        <f t="shared" si="1"/>
        <v>1625.303152</v>
      </c>
      <c r="X40" s="203">
        <f>'Vic Apr 2017'!AW34</f>
        <v>36</v>
      </c>
      <c r="Y40" s="204" t="str">
        <f>'Vic Apr 2017'!AX34</f>
        <v>n</v>
      </c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1"/>
      <c r="DG40" s="111"/>
      <c r="DH40" s="111"/>
      <c r="DI40" s="111"/>
      <c r="DJ40" s="111"/>
      <c r="DK40" s="111"/>
      <c r="DL40" s="111"/>
      <c r="DM40" s="111"/>
      <c r="DN40" s="111"/>
      <c r="DO40" s="111"/>
      <c r="DP40" s="111"/>
      <c r="DQ40" s="111"/>
      <c r="DR40" s="111"/>
      <c r="DS40" s="111"/>
      <c r="DT40" s="111"/>
      <c r="DU40" s="111"/>
      <c r="DV40" s="111"/>
      <c r="DW40" s="111"/>
      <c r="DX40" s="111"/>
      <c r="DY40" s="111"/>
      <c r="DZ40" s="111"/>
      <c r="EA40" s="111"/>
      <c r="EB40" s="111"/>
      <c r="EC40" s="111"/>
      <c r="ED40" s="111"/>
      <c r="EE40" s="111"/>
      <c r="EF40" s="111"/>
      <c r="EG40" s="111"/>
      <c r="EH40" s="111"/>
      <c r="EI40" s="111"/>
      <c r="EJ40" s="111"/>
    </row>
    <row r="41" spans="1:140" s="58" customFormat="1" ht="17" customHeight="1">
      <c r="A41" s="241"/>
      <c r="B41" s="116" t="str">
        <f>'Vic Apr 2017'!F35</f>
        <v>Momentum Energy</v>
      </c>
      <c r="C41" s="116" t="str">
        <f>'Vic Apr 2017'!G35</f>
        <v>Market offer</v>
      </c>
      <c r="D41" s="198">
        <f>365*'Vic Apr 2017'!H35/100</f>
        <v>332.07700000000006</v>
      </c>
      <c r="E41" s="199">
        <f>IF($C$5*'Vic Apr 2017'!AK35/'Vic Apr 2017'!AI35&gt;='Vic Apr 2017'!J35,('Vic Apr 2017'!J35*'Vic Apr 2017'!O35/100)*'Vic Apr 2017'!AI35,($C$5*'Vic Apr 2017'!AK35/'Vic Apr 2017'!AI35*'Vic Apr 2017'!O35/100)*'Vic Apr 2017'!AI35)</f>
        <v>172.2</v>
      </c>
      <c r="F41" s="200">
        <f>IF($C$5*'Vic Apr 2017'!AK35/'Vic Apr 2017'!AI35&lt;'Vic Apr 2017'!J35,0,IF($C$5*'Vic Apr 2017'!AK35/'Vic Apr 2017'!AI35&lt;='Vic Apr 2017'!K35,($C$5*'Vic Apr 2017'!AK35/'Vic Apr 2017'!AI35-'Vic Apr 2017'!J35)*('Vic Apr 2017'!P35/100)*'Vic Apr 2017'!AI35,('Vic Apr 2017'!K35-'Vic Apr 2017'!J35)*('Vic Apr 2017'!P35/100)*'Vic Apr 2017'!AI35))</f>
        <v>167.16</v>
      </c>
      <c r="G41" s="198">
        <f>IF($C$5*'Vic Apr 2017'!AK35/'Vic Apr 2017'!AI35&lt;'Vic Apr 2017'!K35,0,IF($C$5*'Vic Apr 2017'!AK35/'Vic Apr 2017'!AI35&lt;='Vic Apr 2017'!L35,($C$5*'Vic Apr 2017'!AK35/'Vic Apr 2017'!AI35-'Vic Apr 2017'!K35)*('Vic Apr 2017'!Q35/100)*'Vic Apr 2017'!AI35,('Vic Apr 2017'!L35-'Vic Apr 2017'!K35)*('Vic Apr 2017'!Q35/100)*'Vic Apr 2017'!AI35))</f>
        <v>120.8235</v>
      </c>
      <c r="H41" s="199">
        <f>IF($C$5*'Vic Apr 2017'!AK35/'Vic Apr 2017'!AI35&lt;'Vic Apr 2017'!L35,0,IF($C$5*'Vic Apr 2017'!AK35/'Vic Apr 2017'!AI35&lt;='Vic Apr 2017'!M35,($C$5*'Vic Apr 2017'!AK35/'Vic Apr 2017'!AI35-'Vic Apr 2017'!L35)*('Vic Apr 2017'!R35/100)*'Vic Apr 2017'!AI35,('Vic Apr 2017'!M35-'Vic Apr 2017'!L35)*('Vic Apr 2017'!R35/100)*'Vic Apr 2017'!AI35))</f>
        <v>0</v>
      </c>
      <c r="I41" s="198">
        <f>IF(($C$5*'Vic Apr 2017'!AK35/'Vic Apr 2017'!AI35&gt;'Vic Apr 2017'!M35),($C$5*'Vic Apr 2017'!AK35/'Vic Apr 2017'!AI35-'Vic Apr 2017'!M35)*'Vic Apr 2017'!S35/100*'Vic Apr 2017'!AI35,0)</f>
        <v>0</v>
      </c>
      <c r="J41" s="198">
        <f>IF($C$5*'Vic Apr 2017'!AL35/'Vic Apr 2017'!AJ35&gt;='Vic Apr 2017'!J35,('Vic Apr 2017'!J35*'Vic Apr 2017'!U35/100)*'Vic Apr 2017'!AJ35,($C$5*'Vic Apr 2017'!AL35/'Vic Apr 2017'!AJ35*'Vic Apr 2017'!U35/100)*'Vic Apr 2017'!AJ35)</f>
        <v>290.88</v>
      </c>
      <c r="K41" s="198">
        <f>IF($C$5*'Vic Apr 2017'!AL35/'Vic Apr 2017'!AJ35&lt;'Vic Apr 2017'!J35,0,IF($C$5*'Vic Apr 2017'!AL35/'Vic Apr 2017'!AJ35&lt;='Vic Apr 2017'!K35,($C$5*'Vic Apr 2017'!AL35/'Vic Apr 2017'!AJ35-'Vic Apr 2017'!J35)*('Vic Apr 2017'!V35/100)*'Vic Apr 2017'!AJ35,('Vic Apr 2017'!K35-'Vic Apr 2017'!J35)*('Vic Apr 2017'!V35/100)*'Vic Apr 2017'!AJ35))</f>
        <v>286.8</v>
      </c>
      <c r="L41" s="198">
        <f>IF($C$5*'Vic Apr 2017'!AL35/'Vic Apr 2017'!AJ35&lt;'Vic Apr 2017'!K35,0,IF($C$5*'Vic Apr 2017'!AL35/'Vic Apr 2017'!AJ35&lt;='Vic Apr 2017'!L35,($C$5*'Vic Apr 2017'!AL35/'Vic Apr 2017'!AJ35-'Vic Apr 2017'!K35)*('Vic Apr 2017'!W35/100)*'Vic Apr 2017'!AJ35,('Vic Apr 2017'!L35-'Vic Apr 2017'!K35)*('Vic Apr 2017'!W35/100)*'Vic Apr 2017'!AJ35))</f>
        <v>215.1498</v>
      </c>
      <c r="M41" s="198">
        <f>IF($C$5*'Vic Apr 2017'!AL35/'Vic Apr 2017'!AJ35&lt;'Vic Apr 2017'!L35,0,IF($C$5*'Vic Apr 2017'!AL35/'Vic Apr 2017'!AJ35&lt;='Vic Apr 2017'!M35,($C$5*'Vic Apr 2017'!AL35/'Vic Apr 2017'!AJ35-'Vic Apr 2017'!L35)*('Vic Apr 2017'!X35/100)*'Vic Apr 2017'!AJ35,('Vic Apr 2017'!M35-'Vic Apr 2017'!L35)*('Vic Apr 2017'!X35/100)*'Vic Apr 2017'!AJ35))</f>
        <v>0</v>
      </c>
      <c r="N41" s="198">
        <f>IF(($C$5*'Vic Apr 2017'!AL35/'Vic Apr 2017'!AJ35&gt;'Vic Apr 2017'!M35),($C$5*'Vic Apr 2017'!AL35/'Vic Apr 2017'!AJ35-'Vic Apr 2017'!M35)*'Vic Apr 2017'!Y35/100*'Vic Apr 2017'!AJ35,0)</f>
        <v>0</v>
      </c>
      <c r="O41" s="201">
        <f t="shared" si="0"/>
        <v>1585.0902999999998</v>
      </c>
      <c r="P41" s="202">
        <f>'Vic Apr 2017'!AM35</f>
        <v>0</v>
      </c>
      <c r="Q41" s="202">
        <f>'Vic Apr 2017'!AN35</f>
        <v>0</v>
      </c>
      <c r="R41" s="202">
        <f>'Vic Apr 2017'!AO35</f>
        <v>0</v>
      </c>
      <c r="S41" s="202">
        <f>'Vic Apr 2017'!AP35</f>
        <v>0</v>
      </c>
      <c r="T41" s="201">
        <f>O41</f>
        <v>1585.0902999999998</v>
      </c>
      <c r="U41" s="201">
        <f>T41</f>
        <v>1585.0902999999998</v>
      </c>
      <c r="V41" s="201">
        <f t="shared" si="1"/>
        <v>1743.59933</v>
      </c>
      <c r="W41" s="201">
        <f t="shared" si="1"/>
        <v>1743.59933</v>
      </c>
      <c r="X41" s="203">
        <f>'Vic Apr 2017'!AW35</f>
        <v>0</v>
      </c>
      <c r="Y41" s="204" t="str">
        <f>'Vic Apr 2017'!AX35</f>
        <v>n</v>
      </c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11"/>
      <c r="DT41" s="111"/>
      <c r="DU41" s="111"/>
      <c r="DV41" s="111"/>
      <c r="DW41" s="111"/>
      <c r="DX41" s="111"/>
      <c r="DY41" s="111"/>
      <c r="DZ41" s="111"/>
      <c r="EA41" s="111"/>
      <c r="EB41" s="111"/>
      <c r="EC41" s="111"/>
      <c r="ED41" s="111"/>
      <c r="EE41" s="111"/>
      <c r="EF41" s="111"/>
      <c r="EG41" s="111"/>
      <c r="EH41" s="111"/>
      <c r="EI41" s="111"/>
      <c r="EJ41" s="111"/>
    </row>
    <row r="42" spans="1:140" s="112" customFormat="1" ht="17" customHeight="1" thickBot="1">
      <c r="A42" s="242"/>
      <c r="B42" s="221" t="str">
        <f>'Vic Apr 2017'!F36</f>
        <v>Origin Energy</v>
      </c>
      <c r="C42" s="221" t="str">
        <f>'Vic Apr 2017'!G36</f>
        <v>Business Saver</v>
      </c>
      <c r="D42" s="115">
        <f>365*'Vic Apr 2017'!H36/100</f>
        <v>346.20249999999999</v>
      </c>
      <c r="E42" s="113">
        <f>IF($C$5*'Vic Apr 2017'!AK36/'Vic Apr 2017'!AI36&gt;='Vic Apr 2017'!J36,('Vic Apr 2017'!J36*'Vic Apr 2017'!O36/100)*'Vic Apr 2017'!AI36,($C$5*'Vic Apr 2017'!AK36/'Vic Apr 2017'!AI36*'Vic Apr 2017'!O36/100)*'Vic Apr 2017'!AI36)</f>
        <v>552.6114</v>
      </c>
      <c r="F42" s="114">
        <f>IF($C$5*'Vic Apr 2017'!AK36/'Vic Apr 2017'!AI36&lt;'Vic Apr 2017'!J36,0,IF($C$5*'Vic Apr 2017'!AK36/'Vic Apr 2017'!AI36&lt;='Vic Apr 2017'!K36,($C$5*'Vic Apr 2017'!AK36/'Vic Apr 2017'!AI36-'Vic Apr 2017'!J36)*('Vic Apr 2017'!P36/100)*'Vic Apr 2017'!AI36,('Vic Apr 2017'!K36-'Vic Apr 2017'!J36)*('Vic Apr 2017'!P36/100)*'Vic Apr 2017'!AI36))</f>
        <v>0</v>
      </c>
      <c r="G42" s="115">
        <f>IF($C$5*'Vic Apr 2017'!AK36/'Vic Apr 2017'!AI36&lt;'Vic Apr 2017'!K36,0,IF($C$5*'Vic Apr 2017'!AK36/'Vic Apr 2017'!AI36&lt;='Vic Apr 2017'!L36,($C$5*'Vic Apr 2017'!AK36/'Vic Apr 2017'!AI36-'Vic Apr 2017'!K36)*('Vic Apr 2017'!Q36/100)*'Vic Apr 2017'!AI36,('Vic Apr 2017'!L36-'Vic Apr 2017'!K36)*('Vic Apr 2017'!Q36/100)*'Vic Apr 2017'!AI36))</f>
        <v>0</v>
      </c>
      <c r="H42" s="113">
        <f>IF($C$5*'Vic Apr 2017'!AK36/'Vic Apr 2017'!AI36&lt;'Vic Apr 2017'!L36,0,IF($C$5*'Vic Apr 2017'!AK36/'Vic Apr 2017'!AI36&lt;='Vic Apr 2017'!M36,($C$5*'Vic Apr 2017'!AK36/'Vic Apr 2017'!AI36-'Vic Apr 2017'!L36)*('Vic Apr 2017'!R36/100)*'Vic Apr 2017'!AI36,('Vic Apr 2017'!M36-'Vic Apr 2017'!L36)*('Vic Apr 2017'!R36/100)*'Vic Apr 2017'!AI36))</f>
        <v>0</v>
      </c>
      <c r="I42" s="115">
        <f>IF(($C$5*'Vic Apr 2017'!AK36/'Vic Apr 2017'!AI36&gt;'Vic Apr 2017'!M36),($C$5*'Vic Apr 2017'!AK36/'Vic Apr 2017'!AI36-'Vic Apr 2017'!M36)*'Vic Apr 2017'!S36/100*'Vic Apr 2017'!AI36,0)</f>
        <v>0</v>
      </c>
      <c r="J42" s="115">
        <f>IF($C$5*'Vic Apr 2017'!AL36/'Vic Apr 2017'!AJ36&gt;='Vic Apr 2017'!J36,('Vic Apr 2017'!J36*'Vic Apr 2017'!U36/100)*'Vic Apr 2017'!AJ36,($C$5*'Vic Apr 2017'!AL36/'Vic Apr 2017'!AJ36*'Vic Apr 2017'!U36/100)*'Vic Apr 2017'!AJ36)</f>
        <v>989.23440000000005</v>
      </c>
      <c r="K42" s="115">
        <f>IF($C$5*'Vic Apr 2017'!AL36/'Vic Apr 2017'!AJ36&lt;'Vic Apr 2017'!J36,0,IF($C$5*'Vic Apr 2017'!AL36/'Vic Apr 2017'!AJ36&lt;='Vic Apr 2017'!K36,($C$5*'Vic Apr 2017'!AL36/'Vic Apr 2017'!AJ36-'Vic Apr 2017'!J36)*('Vic Apr 2017'!V36/100)*'Vic Apr 2017'!AJ36,('Vic Apr 2017'!K36-'Vic Apr 2017'!J36)*('Vic Apr 2017'!V36/100)*'Vic Apr 2017'!AJ36))</f>
        <v>0</v>
      </c>
      <c r="L42" s="115">
        <f>IF($C$5*'Vic Apr 2017'!AL36/'Vic Apr 2017'!AJ36&lt;'Vic Apr 2017'!K36,0,IF($C$5*'Vic Apr 2017'!AL36/'Vic Apr 2017'!AJ36&lt;='Vic Apr 2017'!L36,($C$5*'Vic Apr 2017'!AL36/'Vic Apr 2017'!AJ36-'Vic Apr 2017'!K36)*('Vic Apr 2017'!W36/100)*'Vic Apr 2017'!AJ36,('Vic Apr 2017'!L36-'Vic Apr 2017'!K36)*('Vic Apr 2017'!W36/100)*'Vic Apr 2017'!AJ36))</f>
        <v>0</v>
      </c>
      <c r="M42" s="115">
        <f>IF($C$5*'Vic Apr 2017'!AL36/'Vic Apr 2017'!AJ36&lt;'Vic Apr 2017'!L36,0,IF($C$5*'Vic Apr 2017'!AL36/'Vic Apr 2017'!AJ36&lt;='Vic Apr 2017'!M36,($C$5*'Vic Apr 2017'!AL36/'Vic Apr 2017'!AJ36-'Vic Apr 2017'!L36)*('Vic Apr 2017'!X36/100)*'Vic Apr 2017'!AJ36,('Vic Apr 2017'!M36-'Vic Apr 2017'!L36)*('Vic Apr 2017'!X36/100)*'Vic Apr 2017'!AJ36))</f>
        <v>0</v>
      </c>
      <c r="N42" s="115">
        <f>IF(($C$5*'Vic Apr 2017'!AL36/'Vic Apr 2017'!AJ36&gt;'Vic Apr 2017'!M36),($C$5*'Vic Apr 2017'!AL36/'Vic Apr 2017'!AJ36-'Vic Apr 2017'!M36)*'Vic Apr 2017'!Y36/100*'Vic Apr 2017'!AJ36,0)</f>
        <v>0</v>
      </c>
      <c r="O42" s="222">
        <f t="shared" si="0"/>
        <v>1888.0482999999999</v>
      </c>
      <c r="P42" s="223">
        <f>'Vic Apr 2017'!AM36</f>
        <v>0</v>
      </c>
      <c r="Q42" s="223">
        <f>'Vic Apr 2017'!AN36</f>
        <v>15</v>
      </c>
      <c r="R42" s="223">
        <f>'Vic Apr 2017'!AO36</f>
        <v>0</v>
      </c>
      <c r="S42" s="223">
        <f>'Vic Apr 2017'!AP36</f>
        <v>0</v>
      </c>
      <c r="T42" s="222">
        <f>(O42-(O42-D42)*Q42/100)</f>
        <v>1656.7714299999998</v>
      </c>
      <c r="U42" s="222">
        <f>T42</f>
        <v>1656.7714299999998</v>
      </c>
      <c r="V42" s="222">
        <f t="shared" si="1"/>
        <v>1822.4485729999999</v>
      </c>
      <c r="W42" s="222">
        <f t="shared" si="1"/>
        <v>1822.4485729999999</v>
      </c>
      <c r="X42" s="224">
        <f>'Vic Apr 2017'!AW36</f>
        <v>12</v>
      </c>
      <c r="Y42" s="225" t="str">
        <f>'Vic Apr 2017'!AX36</f>
        <v>y</v>
      </c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</row>
    <row r="43" spans="1:140" s="112" customFormat="1" ht="17" customHeight="1" thickTop="1">
      <c r="A43" s="240" t="str">
        <f>'Vic Apr 2017'!D37</f>
        <v>Envestra Central 1</v>
      </c>
      <c r="B43" s="226" t="str">
        <f>'Vic Apr 2017'!F37</f>
        <v>AGL</v>
      </c>
      <c r="C43" s="226" t="str">
        <f>'Vic Apr 2017'!G37</f>
        <v>Business Savers</v>
      </c>
      <c r="D43" s="227">
        <f>365*'Vic Apr 2017'!H37/100</f>
        <v>338.93900000000002</v>
      </c>
      <c r="E43" s="228">
        <f>IF($C$5*'Vic Apr 2017'!AK37/'Vic Apr 2017'!AI37&gt;='Vic Apr 2017'!J37,('Vic Apr 2017'!J37*'Vic Apr 2017'!O37/100)*'Vic Apr 2017'!AI37,($C$5*'Vic Apr 2017'!AK37/'Vic Apr 2017'!AI37*'Vic Apr 2017'!O37/100)*'Vic Apr 2017'!AI37)</f>
        <v>199.53000000000003</v>
      </c>
      <c r="F43" s="229">
        <f>IF($C$5*'Vic Apr 2017'!AK37/'Vic Apr 2017'!AI37&lt;'Vic Apr 2017'!J37,0,IF($C$5*'Vic Apr 2017'!AK37/'Vic Apr 2017'!AI37&lt;='Vic Apr 2017'!K37,($C$5*'Vic Apr 2017'!AK37/'Vic Apr 2017'!AI37-'Vic Apr 2017'!J37)*('Vic Apr 2017'!P37/100)*'Vic Apr 2017'!AI37,('Vic Apr 2017'!K37-'Vic Apr 2017'!J37)*('Vic Apr 2017'!P37/100)*'Vic Apr 2017'!AI37))</f>
        <v>712.58</v>
      </c>
      <c r="G43" s="227">
        <f>IF($C$5*'Vic Apr 2017'!AK37/'Vic Apr 2017'!AI37&lt;'Vic Apr 2017'!K37,0,IF($C$5*'Vic Apr 2017'!AK37/'Vic Apr 2017'!AI37&lt;='Vic Apr 2017'!L37,($C$5*'Vic Apr 2017'!AK37/'Vic Apr 2017'!AI37-'Vic Apr 2017'!K37)*('Vic Apr 2017'!Q37/100)*'Vic Apr 2017'!AI37,('Vic Apr 2017'!L37-'Vic Apr 2017'!K37)*('Vic Apr 2017'!Q37/100)*'Vic Apr 2017'!AI37))</f>
        <v>0</v>
      </c>
      <c r="H43" s="228">
        <f>IF($C$5*'Vic Apr 2017'!AK37/'Vic Apr 2017'!AI37&lt;'Vic Apr 2017'!L37,0,IF($C$5*'Vic Apr 2017'!AK37/'Vic Apr 2017'!AI37&lt;='Vic Apr 2017'!M37,($C$5*'Vic Apr 2017'!AK37/'Vic Apr 2017'!AI37-'Vic Apr 2017'!L37)*('Vic Apr 2017'!R37/100)*'Vic Apr 2017'!AI37,('Vic Apr 2017'!M37-'Vic Apr 2017'!L37)*('Vic Apr 2017'!R37/100)*'Vic Apr 2017'!AI37))</f>
        <v>0</v>
      </c>
      <c r="I43" s="227">
        <f>IF(($C$5*'Vic Apr 2017'!AK37/'Vic Apr 2017'!AI37&gt;'Vic Apr 2017'!M37),($C$5*'Vic Apr 2017'!AK37/'Vic Apr 2017'!AI37-'Vic Apr 2017'!M37)*'Vic Apr 2017'!S37/100*'Vic Apr 2017'!AI37,0)</f>
        <v>0</v>
      </c>
      <c r="J43" s="227">
        <f>IF($C$5*'Vic Apr 2017'!AL37/'Vic Apr 2017'!AJ37&gt;='Vic Apr 2017'!J37,('Vic Apr 2017'!J37*'Vic Apr 2017'!U37/100)*'Vic Apr 2017'!AJ37,($C$5*'Vic Apr 2017'!AL37/'Vic Apr 2017'!AJ37*'Vic Apr 2017'!U37/100)*'Vic Apr 2017'!AJ37)</f>
        <v>199.53000000000003</v>
      </c>
      <c r="K43" s="227">
        <f>IF($C$5*'Vic Apr 2017'!AL37/'Vic Apr 2017'!AJ37&lt;'Vic Apr 2017'!J37,0,IF($C$5*'Vic Apr 2017'!AL37/'Vic Apr 2017'!AJ37&lt;='Vic Apr 2017'!K37,($C$5*'Vic Apr 2017'!AL37/'Vic Apr 2017'!AJ37-'Vic Apr 2017'!J37)*('Vic Apr 2017'!V37/100)*'Vic Apr 2017'!AJ37,('Vic Apr 2017'!K37-'Vic Apr 2017'!J37)*('Vic Apr 2017'!V37/100)*'Vic Apr 2017'!AJ37))</f>
        <v>712.58</v>
      </c>
      <c r="L43" s="227">
        <f>IF($C$5*'Vic Apr 2017'!AL37/'Vic Apr 2017'!AJ37&lt;'Vic Apr 2017'!K37,0,IF($C$5*'Vic Apr 2017'!AL37/'Vic Apr 2017'!AJ37&lt;='Vic Apr 2017'!L37,($C$5*'Vic Apr 2017'!AL37/'Vic Apr 2017'!AJ37-'Vic Apr 2017'!K37)*('Vic Apr 2017'!W37/100)*'Vic Apr 2017'!AJ37,('Vic Apr 2017'!L37-'Vic Apr 2017'!K37)*('Vic Apr 2017'!W37/100)*'Vic Apr 2017'!AJ37))</f>
        <v>0</v>
      </c>
      <c r="M43" s="227">
        <f>IF($C$5*'Vic Apr 2017'!AL37/'Vic Apr 2017'!AJ37&lt;'Vic Apr 2017'!L37,0,IF($C$5*'Vic Apr 2017'!AL37/'Vic Apr 2017'!AJ37&lt;='Vic Apr 2017'!M37,($C$5*'Vic Apr 2017'!AL37/'Vic Apr 2017'!AJ37-'Vic Apr 2017'!L37)*('Vic Apr 2017'!X37/100)*'Vic Apr 2017'!AJ37,('Vic Apr 2017'!M37-'Vic Apr 2017'!L37)*('Vic Apr 2017'!X37/100)*'Vic Apr 2017'!AJ37))</f>
        <v>0</v>
      </c>
      <c r="N43" s="227">
        <f>IF(($C$5*'Vic Apr 2017'!AL37/'Vic Apr 2017'!AJ37&gt;'Vic Apr 2017'!M37),($C$5*'Vic Apr 2017'!AL37/'Vic Apr 2017'!AJ37-'Vic Apr 2017'!M37)*'Vic Apr 2017'!Y37/100*'Vic Apr 2017'!AJ37,0)</f>
        <v>0</v>
      </c>
      <c r="O43" s="230">
        <f t="shared" si="0"/>
        <v>2163.1590000000001</v>
      </c>
      <c r="P43" s="231">
        <f>'Vic Apr 2017'!AM37</f>
        <v>0</v>
      </c>
      <c r="Q43" s="231">
        <f>'Vic Apr 2017'!AN37</f>
        <v>20</v>
      </c>
      <c r="R43" s="231">
        <f>'Vic Apr 2017'!AO37</f>
        <v>0</v>
      </c>
      <c r="S43" s="231">
        <f>'Vic Apr 2017'!AP37</f>
        <v>0</v>
      </c>
      <c r="T43" s="230">
        <f>(O43-(O43-D43)*Q43/100)</f>
        <v>1798.3150000000001</v>
      </c>
      <c r="U43" s="230">
        <f>T43</f>
        <v>1798.3150000000001</v>
      </c>
      <c r="V43" s="230">
        <f t="shared" si="1"/>
        <v>1978.1465000000003</v>
      </c>
      <c r="W43" s="230">
        <f t="shared" si="1"/>
        <v>1978.1465000000003</v>
      </c>
      <c r="X43" s="232">
        <f>'Vic Apr 2017'!AW37</f>
        <v>0</v>
      </c>
      <c r="Y43" s="233" t="str">
        <f>'Vic Apr 2017'!AX37</f>
        <v>n</v>
      </c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</row>
    <row r="44" spans="1:140" s="58" customFormat="1" ht="17" customHeight="1">
      <c r="A44" s="241"/>
      <c r="B44" s="116" t="str">
        <f>'Vic Apr 2017'!F38</f>
        <v>Click Energy</v>
      </c>
      <c r="C44" s="116" t="str">
        <f>'Vic Apr 2017'!G38</f>
        <v>Business Prime Gas</v>
      </c>
      <c r="D44" s="198">
        <f>365*'Vic Apr 2017'!H38/100</f>
        <v>284.7</v>
      </c>
      <c r="E44" s="199">
        <f>IF($C$5*'Vic Apr 2017'!AK38/'Vic Apr 2017'!AI38&gt;='Vic Apr 2017'!J38,('Vic Apr 2017'!J38*'Vic Apr 2017'!O38/100)*'Vic Apr 2017'!AI38,($C$5*'Vic Apr 2017'!AK38/'Vic Apr 2017'!AI38*'Vic Apr 2017'!O38/100)*'Vic Apr 2017'!AI38)</f>
        <v>189</v>
      </c>
      <c r="F44" s="200">
        <f>IF($C$5*'Vic Apr 2017'!AK38/'Vic Apr 2017'!AI38&lt;'Vic Apr 2017'!J38,0,IF($C$5*'Vic Apr 2017'!AK38/'Vic Apr 2017'!AI38&lt;='Vic Apr 2017'!K38,($C$5*'Vic Apr 2017'!AK38/'Vic Apr 2017'!AI38-'Vic Apr 2017'!J38)*('Vic Apr 2017'!P38/100)*'Vic Apr 2017'!AI38,('Vic Apr 2017'!K38-'Vic Apr 2017'!J38)*('Vic Apr 2017'!P38/100)*'Vic Apr 2017'!AI38))</f>
        <v>615</v>
      </c>
      <c r="G44" s="198">
        <f>IF($C$5*'Vic Apr 2017'!AK38/'Vic Apr 2017'!AI38&lt;'Vic Apr 2017'!K38,0,IF($C$5*'Vic Apr 2017'!AK38/'Vic Apr 2017'!AI38&lt;='Vic Apr 2017'!L38,($C$5*'Vic Apr 2017'!AK38/'Vic Apr 2017'!AI38-'Vic Apr 2017'!K38)*('Vic Apr 2017'!Q38/100)*'Vic Apr 2017'!AI38,('Vic Apr 2017'!L38-'Vic Apr 2017'!K38)*('Vic Apr 2017'!Q38/100)*'Vic Apr 2017'!AI38))</f>
        <v>0</v>
      </c>
      <c r="H44" s="199">
        <f>IF($C$5*'Vic Apr 2017'!AK38/'Vic Apr 2017'!AI38&lt;'Vic Apr 2017'!L38,0,IF($C$5*'Vic Apr 2017'!AK38/'Vic Apr 2017'!AI38&lt;='Vic Apr 2017'!M38,($C$5*'Vic Apr 2017'!AK38/'Vic Apr 2017'!AI38-'Vic Apr 2017'!L38)*('Vic Apr 2017'!R38/100)*'Vic Apr 2017'!AI38,('Vic Apr 2017'!M38-'Vic Apr 2017'!L38)*('Vic Apr 2017'!R38/100)*'Vic Apr 2017'!AI38))</f>
        <v>0</v>
      </c>
      <c r="I44" s="198">
        <f>IF(($C$5*'Vic Apr 2017'!AK38/'Vic Apr 2017'!AI38&gt;'Vic Apr 2017'!M38),($C$5*'Vic Apr 2017'!AK38/'Vic Apr 2017'!AI38-'Vic Apr 2017'!M38)*'Vic Apr 2017'!S38/100*'Vic Apr 2017'!AI38,0)</f>
        <v>0</v>
      </c>
      <c r="J44" s="198">
        <f>IF($C$5*'Vic Apr 2017'!AL38/'Vic Apr 2017'!AJ38&gt;='Vic Apr 2017'!J38,('Vic Apr 2017'!J38*'Vic Apr 2017'!U38/100)*'Vic Apr 2017'!AJ38,($C$5*'Vic Apr 2017'!AL38/'Vic Apr 2017'!AJ38*'Vic Apr 2017'!U38/100)*'Vic Apr 2017'!AJ38)</f>
        <v>189</v>
      </c>
      <c r="K44" s="198">
        <f>IF($C$5*'Vic Apr 2017'!AL38/'Vic Apr 2017'!AJ38&lt;'Vic Apr 2017'!J38,0,IF($C$5*'Vic Apr 2017'!AL38/'Vic Apr 2017'!AJ38&lt;='Vic Apr 2017'!K38,($C$5*'Vic Apr 2017'!AL38/'Vic Apr 2017'!AJ38-'Vic Apr 2017'!J38)*('Vic Apr 2017'!V38/100)*'Vic Apr 2017'!AJ38,('Vic Apr 2017'!K38-'Vic Apr 2017'!J38)*('Vic Apr 2017'!V38/100)*'Vic Apr 2017'!AJ38))</f>
        <v>615</v>
      </c>
      <c r="L44" s="198">
        <f>IF($C$5*'Vic Apr 2017'!AL38/'Vic Apr 2017'!AJ38&lt;'Vic Apr 2017'!K38,0,IF($C$5*'Vic Apr 2017'!AL38/'Vic Apr 2017'!AJ38&lt;='Vic Apr 2017'!L38,($C$5*'Vic Apr 2017'!AL38/'Vic Apr 2017'!AJ38-'Vic Apr 2017'!K38)*('Vic Apr 2017'!W38/100)*'Vic Apr 2017'!AJ38,('Vic Apr 2017'!L38-'Vic Apr 2017'!K38)*('Vic Apr 2017'!W38/100)*'Vic Apr 2017'!AJ38))</f>
        <v>0</v>
      </c>
      <c r="M44" s="198">
        <f>IF($C$5*'Vic Apr 2017'!AL38/'Vic Apr 2017'!AJ38&lt;'Vic Apr 2017'!L38,0,IF($C$5*'Vic Apr 2017'!AL38/'Vic Apr 2017'!AJ38&lt;='Vic Apr 2017'!M38,($C$5*'Vic Apr 2017'!AL38/'Vic Apr 2017'!AJ38-'Vic Apr 2017'!L38)*('Vic Apr 2017'!X38/100)*'Vic Apr 2017'!AJ38,('Vic Apr 2017'!M38-'Vic Apr 2017'!L38)*('Vic Apr 2017'!X38/100)*'Vic Apr 2017'!AJ38))</f>
        <v>0</v>
      </c>
      <c r="N44" s="198">
        <f>IF(($C$5*'Vic Apr 2017'!AL38/'Vic Apr 2017'!AJ38&gt;'Vic Apr 2017'!M38),($C$5*'Vic Apr 2017'!AL38/'Vic Apr 2017'!AJ38-'Vic Apr 2017'!M38)*'Vic Apr 2017'!Y38/100*'Vic Apr 2017'!AJ38,0)</f>
        <v>0</v>
      </c>
      <c r="O44" s="201">
        <f t="shared" si="0"/>
        <v>1892.7</v>
      </c>
      <c r="P44" s="202">
        <f>'Vic Apr 2017'!AM38</f>
        <v>0</v>
      </c>
      <c r="Q44" s="202">
        <f>'Vic Apr 2017'!AN38</f>
        <v>0</v>
      </c>
      <c r="R44" s="202">
        <f>'Vic Apr 2017'!AO38</f>
        <v>10</v>
      </c>
      <c r="S44" s="202">
        <f>'Vic Apr 2017'!AP38</f>
        <v>0</v>
      </c>
      <c r="T44" s="201">
        <f>O44</f>
        <v>1892.7</v>
      </c>
      <c r="U44" s="201">
        <f>T44-(T44*R44/100)</f>
        <v>1703.43</v>
      </c>
      <c r="V44" s="201">
        <f t="shared" si="1"/>
        <v>2081.9700000000003</v>
      </c>
      <c r="W44" s="201">
        <f t="shared" si="1"/>
        <v>1873.7730000000001</v>
      </c>
      <c r="X44" s="203">
        <f>'Vic Apr 2017'!AW38</f>
        <v>0</v>
      </c>
      <c r="Y44" s="204" t="str">
        <f>'Vic Apr 2017'!AX38</f>
        <v>n</v>
      </c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</row>
    <row r="45" spans="1:140" s="112" customFormat="1" ht="17" customHeight="1">
      <c r="A45" s="241"/>
      <c r="B45" s="116" t="str">
        <f>'Vic Apr 2017'!F39</f>
        <v>Covau</v>
      </c>
      <c r="C45" s="116" t="str">
        <f>'Vic Apr 2017'!G39</f>
        <v>Market offer</v>
      </c>
      <c r="D45" s="198">
        <f>365*'Vic Apr 2017'!H39/100</f>
        <v>305.14</v>
      </c>
      <c r="E45" s="199">
        <f>IF($C$5*'Vic Apr 2017'!AK39/'Vic Apr 2017'!AI39&gt;='Vic Apr 2017'!J39,('Vic Apr 2017'!J39*'Vic Apr 2017'!O39/100)*'Vic Apr 2017'!AI39,($C$5*'Vic Apr 2017'!AK39/'Vic Apr 2017'!AI39*'Vic Apr 2017'!O39/100)*'Vic Apr 2017'!AI39)</f>
        <v>262.79999999999995</v>
      </c>
      <c r="F45" s="200">
        <f>IF($C$5*'Vic Apr 2017'!AK39/'Vic Apr 2017'!AI39&lt;'Vic Apr 2017'!J39,0,IF($C$5*'Vic Apr 2017'!AK39/'Vic Apr 2017'!AI39&lt;='Vic Apr 2017'!K39,($C$5*'Vic Apr 2017'!AK39/'Vic Apr 2017'!AI39-'Vic Apr 2017'!J39)*('Vic Apr 2017'!P39/100)*'Vic Apr 2017'!AI39,('Vic Apr 2017'!K39-'Vic Apr 2017'!J39)*('Vic Apr 2017'!P39/100)*'Vic Apr 2017'!AI39))</f>
        <v>951.2</v>
      </c>
      <c r="G45" s="198">
        <f>IF($C$5*'Vic Apr 2017'!AK39/'Vic Apr 2017'!AI39&lt;'Vic Apr 2017'!K39,0,IF($C$5*'Vic Apr 2017'!AK39/'Vic Apr 2017'!AI39&lt;='Vic Apr 2017'!L39,($C$5*'Vic Apr 2017'!AK39/'Vic Apr 2017'!AI39-'Vic Apr 2017'!K39)*('Vic Apr 2017'!Q39/100)*'Vic Apr 2017'!AI39,('Vic Apr 2017'!L39-'Vic Apr 2017'!K39)*('Vic Apr 2017'!Q39/100)*'Vic Apr 2017'!AI39))</f>
        <v>0</v>
      </c>
      <c r="H45" s="199">
        <f>IF($C$5*'Vic Apr 2017'!AK39/'Vic Apr 2017'!AI39&lt;'Vic Apr 2017'!L39,0,IF($C$5*'Vic Apr 2017'!AK39/'Vic Apr 2017'!AI39&lt;='Vic Apr 2017'!M39,($C$5*'Vic Apr 2017'!AK39/'Vic Apr 2017'!AI39-'Vic Apr 2017'!L39)*('Vic Apr 2017'!R39/100)*'Vic Apr 2017'!AI39,('Vic Apr 2017'!M39-'Vic Apr 2017'!L39)*('Vic Apr 2017'!R39/100)*'Vic Apr 2017'!AI39))</f>
        <v>0</v>
      </c>
      <c r="I45" s="198">
        <f>IF(($C$5*'Vic Apr 2017'!AK39/'Vic Apr 2017'!AI39&gt;'Vic Apr 2017'!M39),($C$5*'Vic Apr 2017'!AK39/'Vic Apr 2017'!AI39-'Vic Apr 2017'!M39)*'Vic Apr 2017'!S39/100*'Vic Apr 2017'!AI39,0)</f>
        <v>0</v>
      </c>
      <c r="J45" s="198">
        <f>IF($C$5*'Vic Apr 2017'!AL39/'Vic Apr 2017'!AJ39&gt;='Vic Apr 2017'!J39,('Vic Apr 2017'!J39*'Vic Apr 2017'!U39/100)*'Vic Apr 2017'!AJ39,($C$5*'Vic Apr 2017'!AL39/'Vic Apr 2017'!AJ39*'Vic Apr 2017'!U39/100)*'Vic Apr 2017'!AJ39)</f>
        <v>216.89999999999998</v>
      </c>
      <c r="K45" s="198">
        <f>IF($C$5*'Vic Apr 2017'!AL39/'Vic Apr 2017'!AJ39&lt;'Vic Apr 2017'!J39,0,IF($C$5*'Vic Apr 2017'!AL39/'Vic Apr 2017'!AJ39&lt;='Vic Apr 2017'!K39,($C$5*'Vic Apr 2017'!AL39/'Vic Apr 2017'!AJ39-'Vic Apr 2017'!J39)*('Vic Apr 2017'!V39/100)*'Vic Apr 2017'!AJ39,('Vic Apr 2017'!K39-'Vic Apr 2017'!J39)*('Vic Apr 2017'!V39/100)*'Vic Apr 2017'!AJ39))</f>
        <v>746.20000000000016</v>
      </c>
      <c r="L45" s="198">
        <f>IF($C$5*'Vic Apr 2017'!AL39/'Vic Apr 2017'!AJ39&lt;'Vic Apr 2017'!K39,0,IF($C$5*'Vic Apr 2017'!AL39/'Vic Apr 2017'!AJ39&lt;='Vic Apr 2017'!L39,($C$5*'Vic Apr 2017'!AL39/'Vic Apr 2017'!AJ39-'Vic Apr 2017'!K39)*('Vic Apr 2017'!W39/100)*'Vic Apr 2017'!AJ39,('Vic Apr 2017'!L39-'Vic Apr 2017'!K39)*('Vic Apr 2017'!W39/100)*'Vic Apr 2017'!AJ39))</f>
        <v>0</v>
      </c>
      <c r="M45" s="198">
        <f>IF($C$5*'Vic Apr 2017'!AL39/'Vic Apr 2017'!AJ39&lt;'Vic Apr 2017'!L39,0,IF($C$5*'Vic Apr 2017'!AL39/'Vic Apr 2017'!AJ39&lt;='Vic Apr 2017'!M39,($C$5*'Vic Apr 2017'!AL39/'Vic Apr 2017'!AJ39-'Vic Apr 2017'!L39)*('Vic Apr 2017'!X39/100)*'Vic Apr 2017'!AJ39,('Vic Apr 2017'!M39-'Vic Apr 2017'!L39)*('Vic Apr 2017'!X39/100)*'Vic Apr 2017'!AJ39))</f>
        <v>0</v>
      </c>
      <c r="N45" s="198">
        <f>IF(($C$5*'Vic Apr 2017'!AL39/'Vic Apr 2017'!AJ39&gt;'Vic Apr 2017'!M39),($C$5*'Vic Apr 2017'!AL39/'Vic Apr 2017'!AJ39-'Vic Apr 2017'!M39)*'Vic Apr 2017'!Y39/100*'Vic Apr 2017'!AJ39,0)</f>
        <v>0</v>
      </c>
      <c r="O45" s="201">
        <f t="shared" si="0"/>
        <v>2482.2400000000002</v>
      </c>
      <c r="P45" s="202">
        <f>'Vic Apr 2017'!AM39</f>
        <v>0</v>
      </c>
      <c r="Q45" s="202">
        <f>'Vic Apr 2017'!AN39</f>
        <v>0</v>
      </c>
      <c r="R45" s="202">
        <f>'Vic Apr 2017'!AO39</f>
        <v>0</v>
      </c>
      <c r="S45" s="202">
        <f>'Vic Apr 2017'!AP39</f>
        <v>20</v>
      </c>
      <c r="T45" s="201">
        <f>O45</f>
        <v>2482.2400000000002</v>
      </c>
      <c r="U45" s="201">
        <f>(T45-(T45-D45)*S45/100)</f>
        <v>2046.8200000000002</v>
      </c>
      <c r="V45" s="201">
        <f t="shared" si="1"/>
        <v>2730.4640000000004</v>
      </c>
      <c r="W45" s="201">
        <f t="shared" si="1"/>
        <v>2251.5020000000004</v>
      </c>
      <c r="X45" s="203">
        <f>'Vic Apr 2017'!AW39</f>
        <v>12</v>
      </c>
      <c r="Y45" s="204" t="str">
        <f>'Vic Apr 2017'!AX39</f>
        <v>y</v>
      </c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11"/>
      <c r="BY45" s="111"/>
      <c r="BZ45" s="111"/>
      <c r="CA45" s="111"/>
      <c r="CB45" s="111"/>
      <c r="CC45" s="111"/>
      <c r="CD45" s="111"/>
      <c r="CE45" s="111"/>
      <c r="CF45" s="111"/>
      <c r="CG45" s="111"/>
      <c r="CH45" s="111"/>
      <c r="CI45" s="111"/>
      <c r="CJ45" s="111"/>
      <c r="CK45" s="111"/>
      <c r="CL45" s="111"/>
      <c r="CM45" s="111"/>
      <c r="CN45" s="111"/>
      <c r="CO45" s="111"/>
      <c r="CP45" s="111"/>
      <c r="CQ45" s="111"/>
      <c r="CR45" s="111"/>
      <c r="CS45" s="111"/>
      <c r="CT45" s="111"/>
      <c r="CU45" s="111"/>
      <c r="CV45" s="111"/>
      <c r="CW45" s="111"/>
      <c r="CX45" s="111"/>
      <c r="CY45" s="111"/>
      <c r="CZ45" s="111"/>
      <c r="DA45" s="111"/>
      <c r="DB45" s="111"/>
      <c r="DC45" s="111"/>
      <c r="DD45" s="111"/>
      <c r="DE45" s="111"/>
      <c r="DF45" s="111"/>
      <c r="DG45" s="111"/>
      <c r="DH45" s="111"/>
      <c r="DI45" s="111"/>
      <c r="DJ45" s="111"/>
      <c r="DK45" s="111"/>
      <c r="DL45" s="111"/>
      <c r="DM45" s="111"/>
      <c r="DN45" s="111"/>
      <c r="DO45" s="111"/>
      <c r="DP45" s="111"/>
      <c r="DQ45" s="111"/>
      <c r="DR45" s="111"/>
      <c r="DS45" s="111"/>
      <c r="DT45" s="111"/>
      <c r="DU45" s="111"/>
      <c r="DV45" s="111"/>
      <c r="DW45" s="111"/>
      <c r="DX45" s="111"/>
      <c r="DY45" s="111"/>
      <c r="DZ45" s="111"/>
      <c r="EA45" s="111"/>
      <c r="EB45" s="111"/>
      <c r="EC45" s="111"/>
      <c r="ED45" s="111"/>
      <c r="EE45" s="111"/>
      <c r="EF45" s="111"/>
      <c r="EG45" s="111"/>
      <c r="EH45" s="111"/>
      <c r="EI45" s="111"/>
      <c r="EJ45" s="111"/>
    </row>
    <row r="46" spans="1:140" s="58" customFormat="1" ht="17" customHeight="1">
      <c r="A46" s="241"/>
      <c r="B46" s="116" t="str">
        <f>'Vic Apr 2017'!F40</f>
        <v>EnergyAustralia</v>
      </c>
      <c r="C46" s="116" t="str">
        <f>'Vic Apr 2017'!G40</f>
        <v>Everyday Saver Business</v>
      </c>
      <c r="D46" s="198">
        <f>365*'Vic Apr 2017'!H40/100</f>
        <v>330.32499999999999</v>
      </c>
      <c r="E46" s="199">
        <f>IF($C$5*'Vic Apr 2017'!AK40/'Vic Apr 2017'!AI40&gt;='Vic Apr 2017'!J40,('Vic Apr 2017'!J40*'Vic Apr 2017'!O40/100)*'Vic Apr 2017'!AI40,($C$5*'Vic Apr 2017'!AK40/'Vic Apr 2017'!AI40*'Vic Apr 2017'!O40/100)*'Vic Apr 2017'!AI40)</f>
        <v>132.00000000000003</v>
      </c>
      <c r="F46" s="200">
        <f>IF($C$5*'Vic Apr 2017'!AK40/'Vic Apr 2017'!AI40&lt;'Vic Apr 2017'!J40,0,IF($C$5*'Vic Apr 2017'!AK40/'Vic Apr 2017'!AI40&lt;='Vic Apr 2017'!K40,($C$5*'Vic Apr 2017'!AK40/'Vic Apr 2017'!AI40-'Vic Apr 2017'!J40)*('Vic Apr 2017'!P40/100)*'Vic Apr 2017'!AI40,('Vic Apr 2017'!K40-'Vic Apr 2017'!J40)*('Vic Apr 2017'!P40/100)*'Vic Apr 2017'!AI40))</f>
        <v>459.14399999999995</v>
      </c>
      <c r="G46" s="198">
        <f>IF($C$5*'Vic Apr 2017'!AK40/'Vic Apr 2017'!AI40&lt;'Vic Apr 2017'!K40,0,IF($C$5*'Vic Apr 2017'!AK40/'Vic Apr 2017'!AI40&lt;='Vic Apr 2017'!L40,($C$5*'Vic Apr 2017'!AK40/'Vic Apr 2017'!AI40-'Vic Apr 2017'!K40)*('Vic Apr 2017'!Q40/100)*'Vic Apr 2017'!AI40,('Vic Apr 2017'!L40-'Vic Apr 2017'!K40)*('Vic Apr 2017'!Q40/100)*'Vic Apr 2017'!AI40))</f>
        <v>0</v>
      </c>
      <c r="H46" s="199">
        <f>IF($C$5*'Vic Apr 2017'!AK40/'Vic Apr 2017'!AI40&lt;'Vic Apr 2017'!L40,0,IF($C$5*'Vic Apr 2017'!AK40/'Vic Apr 2017'!AI40&lt;='Vic Apr 2017'!M40,($C$5*'Vic Apr 2017'!AK40/'Vic Apr 2017'!AI40-'Vic Apr 2017'!L40)*('Vic Apr 2017'!R40/100)*'Vic Apr 2017'!AI40,('Vic Apr 2017'!M40-'Vic Apr 2017'!L40)*('Vic Apr 2017'!R40/100)*'Vic Apr 2017'!AI40))</f>
        <v>0</v>
      </c>
      <c r="I46" s="198">
        <f>IF(($C$5*'Vic Apr 2017'!AK40/'Vic Apr 2017'!AI40&gt;'Vic Apr 2017'!M40),($C$5*'Vic Apr 2017'!AK40/'Vic Apr 2017'!AI40-'Vic Apr 2017'!M40)*'Vic Apr 2017'!S40/100*'Vic Apr 2017'!AI40,0)</f>
        <v>0</v>
      </c>
      <c r="J46" s="198">
        <f>IF($C$5*'Vic Apr 2017'!AL40/'Vic Apr 2017'!AJ40&gt;='Vic Apr 2017'!J40,('Vic Apr 2017'!J40*'Vic Apr 2017'!U40/100)*'Vic Apr 2017'!AJ40,($C$5*'Vic Apr 2017'!AL40/'Vic Apr 2017'!AJ40*'Vic Apr 2017'!U40/100)*'Vic Apr 2017'!AJ40)</f>
        <v>264.00000000000006</v>
      </c>
      <c r="K46" s="198">
        <f>IF($C$5*'Vic Apr 2017'!AL40/'Vic Apr 2017'!AJ40&lt;'Vic Apr 2017'!J40,0,IF($C$5*'Vic Apr 2017'!AL40/'Vic Apr 2017'!AJ40&lt;='Vic Apr 2017'!K40,($C$5*'Vic Apr 2017'!AL40/'Vic Apr 2017'!AJ40-'Vic Apr 2017'!J40)*('Vic Apr 2017'!V40/100)*'Vic Apr 2017'!AJ40,('Vic Apr 2017'!K40-'Vic Apr 2017'!J40)*('Vic Apr 2017'!V40/100)*'Vic Apr 2017'!AJ40))</f>
        <v>918.2879999999999</v>
      </c>
      <c r="L46" s="198">
        <f>IF($C$5*'Vic Apr 2017'!AL40/'Vic Apr 2017'!AJ40&lt;'Vic Apr 2017'!K40,0,IF($C$5*'Vic Apr 2017'!AL40/'Vic Apr 2017'!AJ40&lt;='Vic Apr 2017'!L40,($C$5*'Vic Apr 2017'!AL40/'Vic Apr 2017'!AJ40-'Vic Apr 2017'!K40)*('Vic Apr 2017'!W40/100)*'Vic Apr 2017'!AJ40,('Vic Apr 2017'!L40-'Vic Apr 2017'!K40)*('Vic Apr 2017'!W40/100)*'Vic Apr 2017'!AJ40))</f>
        <v>0</v>
      </c>
      <c r="M46" s="198">
        <f>IF($C$5*'Vic Apr 2017'!AL40/'Vic Apr 2017'!AJ40&lt;'Vic Apr 2017'!L40,0,IF($C$5*'Vic Apr 2017'!AL40/'Vic Apr 2017'!AJ40&lt;='Vic Apr 2017'!M40,($C$5*'Vic Apr 2017'!AL40/'Vic Apr 2017'!AJ40-'Vic Apr 2017'!L40)*('Vic Apr 2017'!X40/100)*'Vic Apr 2017'!AJ40,('Vic Apr 2017'!M40-'Vic Apr 2017'!L40)*('Vic Apr 2017'!X40/100)*'Vic Apr 2017'!AJ40))</f>
        <v>0</v>
      </c>
      <c r="N46" s="198">
        <f>IF(($C$5*'Vic Apr 2017'!AL40/'Vic Apr 2017'!AJ40&gt;'Vic Apr 2017'!M40),($C$5*'Vic Apr 2017'!AL40/'Vic Apr 2017'!AJ40-'Vic Apr 2017'!M40)*'Vic Apr 2017'!Y40/100*'Vic Apr 2017'!AJ40,0)</f>
        <v>0</v>
      </c>
      <c r="O46" s="201">
        <f t="shared" si="0"/>
        <v>2103.7570000000001</v>
      </c>
      <c r="P46" s="202">
        <f>'Vic Apr 2017'!AM40</f>
        <v>0</v>
      </c>
      <c r="Q46" s="202">
        <f>'Vic Apr 2017'!AN40</f>
        <v>20</v>
      </c>
      <c r="R46" s="202">
        <f>'Vic Apr 2017'!AO40</f>
        <v>0</v>
      </c>
      <c r="S46" s="202">
        <f>'Vic Apr 2017'!AP40</f>
        <v>0</v>
      </c>
      <c r="T46" s="201">
        <f>(O46-(O46-D46)*Q46/100)</f>
        <v>1749.0706</v>
      </c>
      <c r="U46" s="201">
        <f>T46</f>
        <v>1749.0706</v>
      </c>
      <c r="V46" s="201">
        <f t="shared" si="1"/>
        <v>1923.9776600000002</v>
      </c>
      <c r="W46" s="201">
        <f t="shared" si="1"/>
        <v>1923.9776600000002</v>
      </c>
      <c r="X46" s="203">
        <f>'Vic Apr 2017'!AW40</f>
        <v>24</v>
      </c>
      <c r="Y46" s="204" t="str">
        <f>'Vic Apr 2017'!AX40</f>
        <v>y</v>
      </c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11"/>
      <c r="BY46" s="111"/>
      <c r="BZ46" s="111"/>
      <c r="CA46" s="111"/>
      <c r="CB46" s="111"/>
      <c r="CC46" s="111"/>
      <c r="CD46" s="111"/>
      <c r="CE46" s="111"/>
      <c r="CF46" s="111"/>
      <c r="CG46" s="111"/>
      <c r="CH46" s="111"/>
      <c r="CI46" s="111"/>
      <c r="CJ46" s="111"/>
      <c r="CK46" s="111"/>
      <c r="CL46" s="111"/>
      <c r="CM46" s="111"/>
      <c r="CN46" s="111"/>
      <c r="CO46" s="111"/>
      <c r="CP46" s="111"/>
      <c r="CQ46" s="111"/>
      <c r="CR46" s="111"/>
      <c r="CS46" s="111"/>
      <c r="CT46" s="111"/>
      <c r="CU46" s="111"/>
      <c r="CV46" s="111"/>
      <c r="CW46" s="111"/>
      <c r="CX46" s="111"/>
      <c r="CY46" s="111"/>
      <c r="CZ46" s="111"/>
      <c r="DA46" s="111"/>
      <c r="DB46" s="111"/>
      <c r="DC46" s="111"/>
      <c r="DD46" s="111"/>
      <c r="DE46" s="111"/>
      <c r="DF46" s="111"/>
      <c r="DG46" s="111"/>
      <c r="DH46" s="111"/>
      <c r="DI46" s="111"/>
      <c r="DJ46" s="111"/>
      <c r="DK46" s="111"/>
      <c r="DL46" s="111"/>
      <c r="DM46" s="111"/>
      <c r="DN46" s="111"/>
      <c r="DO46" s="111"/>
      <c r="DP46" s="111"/>
      <c r="DQ46" s="111"/>
      <c r="DR46" s="111"/>
      <c r="DS46" s="111"/>
      <c r="DT46" s="111"/>
      <c r="DU46" s="111"/>
      <c r="DV46" s="111"/>
      <c r="DW46" s="111"/>
      <c r="DX46" s="111"/>
      <c r="DY46" s="111"/>
      <c r="DZ46" s="111"/>
      <c r="EA46" s="111"/>
      <c r="EB46" s="111"/>
      <c r="EC46" s="111"/>
      <c r="ED46" s="111"/>
      <c r="EE46" s="111"/>
      <c r="EF46" s="111"/>
      <c r="EG46" s="111"/>
      <c r="EH46" s="111"/>
      <c r="EI46" s="111"/>
      <c r="EJ46" s="111"/>
    </row>
    <row r="47" spans="1:140" s="112" customFormat="1" ht="17" customHeight="1">
      <c r="A47" s="241"/>
      <c r="B47" s="116" t="str">
        <f>'Vic Apr 2017'!F41</f>
        <v>Lumo Energy</v>
      </c>
      <c r="C47" s="116" t="str">
        <f>'Vic Apr 2017'!G41</f>
        <v>Business Premium</v>
      </c>
      <c r="D47" s="198">
        <f>365*'Vic Apr 2017'!H41/100</f>
        <v>343.31900000000002</v>
      </c>
      <c r="E47" s="199">
        <f>IF($C$5*'Vic Apr 2017'!AK41/'Vic Apr 2017'!AI41&gt;='Vic Apr 2017'!J41,('Vic Apr 2017'!J41*'Vic Apr 2017'!O41/100)*'Vic Apr 2017'!AI41,($C$5*'Vic Apr 2017'!AK41/'Vic Apr 2017'!AI41*'Vic Apr 2017'!O41/100)*'Vic Apr 2017'!AI41)</f>
        <v>164.08548000000002</v>
      </c>
      <c r="F47" s="200">
        <f>IF($C$5*'Vic Apr 2017'!AK41/'Vic Apr 2017'!AI41&lt;'Vic Apr 2017'!J41,0,IF($C$5*'Vic Apr 2017'!AK41/'Vic Apr 2017'!AI41&lt;='Vic Apr 2017'!K41,($C$5*'Vic Apr 2017'!AK41/'Vic Apr 2017'!AI41-'Vic Apr 2017'!J41)*('Vic Apr 2017'!P41/100)*'Vic Apr 2017'!AI41,('Vic Apr 2017'!K41-'Vic Apr 2017'!J41)*('Vic Apr 2017'!P41/100)*'Vic Apr 2017'!AI41))</f>
        <v>558.33884000000012</v>
      </c>
      <c r="G47" s="198">
        <f>IF($C$5*'Vic Apr 2017'!AK41/'Vic Apr 2017'!AI41&lt;'Vic Apr 2017'!K41,0,IF($C$5*'Vic Apr 2017'!AK41/'Vic Apr 2017'!AI41&lt;='Vic Apr 2017'!L41,($C$5*'Vic Apr 2017'!AK41/'Vic Apr 2017'!AI41-'Vic Apr 2017'!K41)*('Vic Apr 2017'!Q41/100)*'Vic Apr 2017'!AI41,('Vic Apr 2017'!L41-'Vic Apr 2017'!K41)*('Vic Apr 2017'!Q41/100)*'Vic Apr 2017'!AI41))</f>
        <v>0</v>
      </c>
      <c r="H47" s="199">
        <f>IF($C$5*'Vic Apr 2017'!AK41/'Vic Apr 2017'!AI41&lt;'Vic Apr 2017'!L41,0,IF($C$5*'Vic Apr 2017'!AK41/'Vic Apr 2017'!AI41&lt;='Vic Apr 2017'!M41,($C$5*'Vic Apr 2017'!AK41/'Vic Apr 2017'!AI41-'Vic Apr 2017'!L41)*('Vic Apr 2017'!R41/100)*'Vic Apr 2017'!AI41,('Vic Apr 2017'!M41-'Vic Apr 2017'!L41)*('Vic Apr 2017'!R41/100)*'Vic Apr 2017'!AI41))</f>
        <v>0</v>
      </c>
      <c r="I47" s="198">
        <f>IF(($C$5*'Vic Apr 2017'!AK41/'Vic Apr 2017'!AI41&gt;'Vic Apr 2017'!M41),($C$5*'Vic Apr 2017'!AK41/'Vic Apr 2017'!AI41-'Vic Apr 2017'!M41)*'Vic Apr 2017'!S41/100*'Vic Apr 2017'!AI41,0)</f>
        <v>0</v>
      </c>
      <c r="J47" s="198">
        <f>IF($C$5*'Vic Apr 2017'!AL41/'Vic Apr 2017'!AJ41&gt;='Vic Apr 2017'!J41,('Vic Apr 2017'!J41*'Vic Apr 2017'!U41/100)*'Vic Apr 2017'!AJ41,($C$5*'Vic Apr 2017'!AL41/'Vic Apr 2017'!AJ41*'Vic Apr 2017'!U41/100)*'Vic Apr 2017'!AJ41)</f>
        <v>164.08548000000002</v>
      </c>
      <c r="K47" s="198">
        <f>IF($C$5*'Vic Apr 2017'!AL41/'Vic Apr 2017'!AJ41&lt;'Vic Apr 2017'!J41,0,IF($C$5*'Vic Apr 2017'!AL41/'Vic Apr 2017'!AJ41&lt;='Vic Apr 2017'!K41,($C$5*'Vic Apr 2017'!AL41/'Vic Apr 2017'!AJ41-'Vic Apr 2017'!J41)*('Vic Apr 2017'!V41/100)*'Vic Apr 2017'!AJ41,('Vic Apr 2017'!K41-'Vic Apr 2017'!J41)*('Vic Apr 2017'!V41/100)*'Vic Apr 2017'!AJ41))</f>
        <v>558.33884000000012</v>
      </c>
      <c r="L47" s="198">
        <f>IF($C$5*'Vic Apr 2017'!AL41/'Vic Apr 2017'!AJ41&lt;'Vic Apr 2017'!K41,0,IF($C$5*'Vic Apr 2017'!AL41/'Vic Apr 2017'!AJ41&lt;='Vic Apr 2017'!L41,($C$5*'Vic Apr 2017'!AL41/'Vic Apr 2017'!AJ41-'Vic Apr 2017'!K41)*('Vic Apr 2017'!W41/100)*'Vic Apr 2017'!AJ41,('Vic Apr 2017'!L41-'Vic Apr 2017'!K41)*('Vic Apr 2017'!W41/100)*'Vic Apr 2017'!AJ41))</f>
        <v>0</v>
      </c>
      <c r="M47" s="198">
        <f>IF($C$5*'Vic Apr 2017'!AL41/'Vic Apr 2017'!AJ41&lt;'Vic Apr 2017'!L41,0,IF($C$5*'Vic Apr 2017'!AL41/'Vic Apr 2017'!AJ41&lt;='Vic Apr 2017'!M41,($C$5*'Vic Apr 2017'!AL41/'Vic Apr 2017'!AJ41-'Vic Apr 2017'!L41)*('Vic Apr 2017'!X41/100)*'Vic Apr 2017'!AJ41,('Vic Apr 2017'!M41-'Vic Apr 2017'!L41)*('Vic Apr 2017'!X41/100)*'Vic Apr 2017'!AJ41))</f>
        <v>0</v>
      </c>
      <c r="N47" s="198">
        <f>IF(($C$5*'Vic Apr 2017'!AL41/'Vic Apr 2017'!AJ41&gt;'Vic Apr 2017'!M41),($C$5*'Vic Apr 2017'!AL41/'Vic Apr 2017'!AJ41-'Vic Apr 2017'!M41)*'Vic Apr 2017'!Y41/100*'Vic Apr 2017'!AJ41,0)</f>
        <v>0</v>
      </c>
      <c r="O47" s="201">
        <f t="shared" si="0"/>
        <v>1788.1676400000001</v>
      </c>
      <c r="P47" s="202">
        <f>'Vic Apr 2017'!AM41</f>
        <v>0</v>
      </c>
      <c r="Q47" s="202">
        <f>'Vic Apr 2017'!AN41</f>
        <v>0</v>
      </c>
      <c r="R47" s="202">
        <f>'Vic Apr 2017'!AO41</f>
        <v>0</v>
      </c>
      <c r="S47" s="202">
        <f>'Vic Apr 2017'!AP41</f>
        <v>0</v>
      </c>
      <c r="T47" s="201">
        <f>O47</f>
        <v>1788.1676400000001</v>
      </c>
      <c r="U47" s="201">
        <f>T47</f>
        <v>1788.1676400000001</v>
      </c>
      <c r="V47" s="201">
        <f t="shared" si="1"/>
        <v>1966.9844040000003</v>
      </c>
      <c r="W47" s="201">
        <f t="shared" si="1"/>
        <v>1966.9844040000003</v>
      </c>
      <c r="X47" s="203">
        <f>'Vic Apr 2017'!AW41</f>
        <v>36</v>
      </c>
      <c r="Y47" s="204" t="str">
        <f>'Vic Apr 2017'!AX41</f>
        <v>n</v>
      </c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11"/>
      <c r="BY47" s="111"/>
      <c r="BZ47" s="111"/>
      <c r="CA47" s="111"/>
      <c r="CB47" s="111"/>
      <c r="CC47" s="111"/>
      <c r="CD47" s="111"/>
      <c r="CE47" s="111"/>
      <c r="CF47" s="111"/>
      <c r="CG47" s="111"/>
      <c r="CH47" s="111"/>
      <c r="CI47" s="111"/>
      <c r="CJ47" s="111"/>
      <c r="CK47" s="111"/>
      <c r="CL47" s="111"/>
      <c r="CM47" s="111"/>
      <c r="CN47" s="111"/>
      <c r="CO47" s="111"/>
      <c r="CP47" s="111"/>
      <c r="CQ47" s="111"/>
      <c r="CR47" s="111"/>
      <c r="CS47" s="111"/>
      <c r="CT47" s="111"/>
      <c r="CU47" s="111"/>
      <c r="CV47" s="111"/>
      <c r="CW47" s="111"/>
      <c r="CX47" s="111"/>
      <c r="CY47" s="111"/>
      <c r="CZ47" s="111"/>
      <c r="DA47" s="111"/>
      <c r="DB47" s="111"/>
      <c r="DC47" s="111"/>
      <c r="DD47" s="111"/>
      <c r="DE47" s="111"/>
      <c r="DF47" s="111"/>
      <c r="DG47" s="111"/>
      <c r="DH47" s="111"/>
      <c r="DI47" s="111"/>
      <c r="DJ47" s="111"/>
      <c r="DK47" s="111"/>
      <c r="DL47" s="111"/>
      <c r="DM47" s="111"/>
      <c r="DN47" s="111"/>
      <c r="DO47" s="111"/>
      <c r="DP47" s="111"/>
      <c r="DQ47" s="111"/>
      <c r="DR47" s="111"/>
      <c r="DS47" s="111"/>
      <c r="DT47" s="111"/>
      <c r="DU47" s="111"/>
      <c r="DV47" s="111"/>
      <c r="DW47" s="111"/>
      <c r="DX47" s="111"/>
      <c r="DY47" s="111"/>
      <c r="DZ47" s="111"/>
      <c r="EA47" s="111"/>
      <c r="EB47" s="111"/>
      <c r="EC47" s="111"/>
      <c r="ED47" s="111"/>
      <c r="EE47" s="111"/>
      <c r="EF47" s="111"/>
      <c r="EG47" s="111"/>
      <c r="EH47" s="111"/>
      <c r="EI47" s="111"/>
      <c r="EJ47" s="111"/>
    </row>
    <row r="48" spans="1:140" s="58" customFormat="1" ht="17" customHeight="1">
      <c r="A48" s="241"/>
      <c r="B48" s="116" t="str">
        <f>'Vic Apr 2017'!F42</f>
        <v>Momentum Energy</v>
      </c>
      <c r="C48" s="116" t="str">
        <f>'Vic Apr 2017'!G42</f>
        <v>Market offer</v>
      </c>
      <c r="D48" s="198">
        <f>365*'Vic Apr 2017'!H42/100</f>
        <v>311.2355</v>
      </c>
      <c r="E48" s="199">
        <f>IF($C$5*'Vic Apr 2017'!AK42/'Vic Apr 2017'!AI42&gt;='Vic Apr 2017'!J42,('Vic Apr 2017'!J42*'Vic Apr 2017'!O42/100)*'Vic Apr 2017'!AI42,($C$5*'Vic Apr 2017'!AK42/'Vic Apr 2017'!AI42*'Vic Apr 2017'!O42/100)*'Vic Apr 2017'!AI42)</f>
        <v>115.44</v>
      </c>
      <c r="F48" s="200">
        <f>IF($C$5*'Vic Apr 2017'!AK42/'Vic Apr 2017'!AI42&lt;'Vic Apr 2017'!J42,0,IF($C$5*'Vic Apr 2017'!AK42/'Vic Apr 2017'!AI42&lt;='Vic Apr 2017'!K42,($C$5*'Vic Apr 2017'!AK42/'Vic Apr 2017'!AI42-'Vic Apr 2017'!J42)*('Vic Apr 2017'!P42/100)*'Vic Apr 2017'!AI42,('Vic Apr 2017'!K42-'Vic Apr 2017'!J42)*('Vic Apr 2017'!P42/100)*'Vic Apr 2017'!AI42))</f>
        <v>412.68299999999999</v>
      </c>
      <c r="G48" s="198">
        <f>IF($C$5*'Vic Apr 2017'!AK42/'Vic Apr 2017'!AI42&lt;'Vic Apr 2017'!K42,0,IF($C$5*'Vic Apr 2017'!AK42/'Vic Apr 2017'!AI42&lt;='Vic Apr 2017'!L42,($C$5*'Vic Apr 2017'!AK42/'Vic Apr 2017'!AI42-'Vic Apr 2017'!K42)*('Vic Apr 2017'!Q42/100)*'Vic Apr 2017'!AI42,('Vic Apr 2017'!L42-'Vic Apr 2017'!K42)*('Vic Apr 2017'!Q42/100)*'Vic Apr 2017'!AI42))</f>
        <v>0</v>
      </c>
      <c r="H48" s="199">
        <f>IF($C$5*'Vic Apr 2017'!AK42/'Vic Apr 2017'!AI42&lt;'Vic Apr 2017'!L42,0,IF($C$5*'Vic Apr 2017'!AK42/'Vic Apr 2017'!AI42&lt;='Vic Apr 2017'!M42,($C$5*'Vic Apr 2017'!AK42/'Vic Apr 2017'!AI42-'Vic Apr 2017'!L42)*('Vic Apr 2017'!R42/100)*'Vic Apr 2017'!AI42,('Vic Apr 2017'!M42-'Vic Apr 2017'!L42)*('Vic Apr 2017'!R42/100)*'Vic Apr 2017'!AI42))</f>
        <v>0</v>
      </c>
      <c r="I48" s="198">
        <f>IF(($C$5*'Vic Apr 2017'!AK42/'Vic Apr 2017'!AI42&gt;'Vic Apr 2017'!M42),($C$5*'Vic Apr 2017'!AK42/'Vic Apr 2017'!AI42-'Vic Apr 2017'!M42)*'Vic Apr 2017'!S42/100*'Vic Apr 2017'!AI42,0)</f>
        <v>0</v>
      </c>
      <c r="J48" s="198">
        <f>IF($C$5*'Vic Apr 2017'!AL42/'Vic Apr 2017'!AJ42&gt;='Vic Apr 2017'!J42,('Vic Apr 2017'!J42*'Vic Apr 2017'!U42/100)*'Vic Apr 2017'!AJ42,($C$5*'Vic Apr 2017'!AL42/'Vic Apr 2017'!AJ42*'Vic Apr 2017'!U42/100)*'Vic Apr 2017'!AJ42)</f>
        <v>222.48</v>
      </c>
      <c r="K48" s="198">
        <f>IF($C$5*'Vic Apr 2017'!AL42/'Vic Apr 2017'!AJ42&lt;'Vic Apr 2017'!J42,0,IF($C$5*'Vic Apr 2017'!AL42/'Vic Apr 2017'!AJ42&lt;='Vic Apr 2017'!K42,($C$5*'Vic Apr 2017'!AL42/'Vic Apr 2017'!AJ42-'Vic Apr 2017'!J42)*('Vic Apr 2017'!V42/100)*'Vic Apr 2017'!AJ42,('Vic Apr 2017'!K42-'Vic Apr 2017'!J42)*('Vic Apr 2017'!V42/100)*'Vic Apr 2017'!AJ42))</f>
        <v>787.65060000000005</v>
      </c>
      <c r="L48" s="198">
        <f>IF($C$5*'Vic Apr 2017'!AL42/'Vic Apr 2017'!AJ42&lt;'Vic Apr 2017'!K42,0,IF($C$5*'Vic Apr 2017'!AL42/'Vic Apr 2017'!AJ42&lt;='Vic Apr 2017'!L42,($C$5*'Vic Apr 2017'!AL42/'Vic Apr 2017'!AJ42-'Vic Apr 2017'!K42)*('Vic Apr 2017'!W42/100)*'Vic Apr 2017'!AJ42,('Vic Apr 2017'!L42-'Vic Apr 2017'!K42)*('Vic Apr 2017'!W42/100)*'Vic Apr 2017'!AJ42))</f>
        <v>0</v>
      </c>
      <c r="M48" s="198">
        <f>IF($C$5*'Vic Apr 2017'!AL42/'Vic Apr 2017'!AJ42&lt;'Vic Apr 2017'!L42,0,IF($C$5*'Vic Apr 2017'!AL42/'Vic Apr 2017'!AJ42&lt;='Vic Apr 2017'!M42,($C$5*'Vic Apr 2017'!AL42/'Vic Apr 2017'!AJ42-'Vic Apr 2017'!L42)*('Vic Apr 2017'!X42/100)*'Vic Apr 2017'!AJ42,('Vic Apr 2017'!M42-'Vic Apr 2017'!L42)*('Vic Apr 2017'!X42/100)*'Vic Apr 2017'!AJ42))</f>
        <v>0</v>
      </c>
      <c r="N48" s="198">
        <f>IF(($C$5*'Vic Apr 2017'!AL42/'Vic Apr 2017'!AJ42&gt;'Vic Apr 2017'!M42),($C$5*'Vic Apr 2017'!AL42/'Vic Apr 2017'!AJ42-'Vic Apr 2017'!M42)*'Vic Apr 2017'!Y42/100*'Vic Apr 2017'!AJ42,0)</f>
        <v>0</v>
      </c>
      <c r="O48" s="201">
        <f t="shared" si="0"/>
        <v>1849.4891000000002</v>
      </c>
      <c r="P48" s="202">
        <f>'Vic Apr 2017'!AM42</f>
        <v>0</v>
      </c>
      <c r="Q48" s="202">
        <f>'Vic Apr 2017'!AN42</f>
        <v>0</v>
      </c>
      <c r="R48" s="202">
        <f>'Vic Apr 2017'!AO42</f>
        <v>0</v>
      </c>
      <c r="S48" s="202">
        <f>'Vic Apr 2017'!AP42</f>
        <v>0</v>
      </c>
      <c r="T48" s="201">
        <f>O48</f>
        <v>1849.4891000000002</v>
      </c>
      <c r="U48" s="201">
        <f>T48</f>
        <v>1849.4891000000002</v>
      </c>
      <c r="V48" s="201">
        <f t="shared" si="1"/>
        <v>2034.4380100000005</v>
      </c>
      <c r="W48" s="201">
        <f t="shared" si="1"/>
        <v>2034.4380100000005</v>
      </c>
      <c r="X48" s="203">
        <f>'Vic Apr 2017'!AW42</f>
        <v>0</v>
      </c>
      <c r="Y48" s="204" t="str">
        <f>'Vic Apr 2017'!AX42</f>
        <v>n</v>
      </c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11"/>
      <c r="BY48" s="111"/>
      <c r="BZ48" s="111"/>
      <c r="CA48" s="111"/>
      <c r="CB48" s="111"/>
      <c r="CC48" s="111"/>
      <c r="CD48" s="111"/>
      <c r="CE48" s="111"/>
      <c r="CF48" s="111"/>
      <c r="CG48" s="111"/>
      <c r="CH48" s="111"/>
      <c r="CI48" s="111"/>
      <c r="CJ48" s="111"/>
      <c r="CK48" s="111"/>
      <c r="CL48" s="111"/>
      <c r="CM48" s="111"/>
      <c r="CN48" s="111"/>
      <c r="CO48" s="111"/>
      <c r="CP48" s="111"/>
      <c r="CQ48" s="111"/>
      <c r="CR48" s="111"/>
      <c r="CS48" s="111"/>
      <c r="CT48" s="111"/>
      <c r="CU48" s="111"/>
      <c r="CV48" s="111"/>
      <c r="CW48" s="111"/>
      <c r="CX48" s="111"/>
      <c r="CY48" s="111"/>
      <c r="CZ48" s="111"/>
      <c r="DA48" s="111"/>
      <c r="DB48" s="111"/>
      <c r="DC48" s="111"/>
      <c r="DD48" s="111"/>
      <c r="DE48" s="111"/>
      <c r="DF48" s="111"/>
      <c r="DG48" s="111"/>
      <c r="DH48" s="111"/>
      <c r="DI48" s="111"/>
      <c r="DJ48" s="111"/>
      <c r="DK48" s="111"/>
      <c r="DL48" s="111"/>
      <c r="DM48" s="111"/>
      <c r="DN48" s="111"/>
      <c r="DO48" s="111"/>
      <c r="DP48" s="111"/>
      <c r="DQ48" s="111"/>
      <c r="DR48" s="111"/>
      <c r="DS48" s="111"/>
      <c r="DT48" s="111"/>
      <c r="DU48" s="111"/>
      <c r="DV48" s="111"/>
      <c r="DW48" s="111"/>
      <c r="DX48" s="111"/>
      <c r="DY48" s="111"/>
      <c r="DZ48" s="111"/>
      <c r="EA48" s="111"/>
      <c r="EB48" s="111"/>
      <c r="EC48" s="111"/>
      <c r="ED48" s="111"/>
      <c r="EE48" s="111"/>
      <c r="EF48" s="111"/>
      <c r="EG48" s="111"/>
      <c r="EH48" s="111"/>
      <c r="EI48" s="111"/>
      <c r="EJ48" s="111"/>
    </row>
    <row r="49" spans="1:140" s="112" customFormat="1" ht="17" customHeight="1" thickBot="1">
      <c r="A49" s="242"/>
      <c r="B49" s="221" t="str">
        <f>'Vic Apr 2017'!F43</f>
        <v>Origin Energy</v>
      </c>
      <c r="C49" s="221" t="str">
        <f>'Vic Apr 2017'!G43</f>
        <v>Business Saver</v>
      </c>
      <c r="D49" s="115">
        <f>365*'Vic Apr 2017'!H43/100</f>
        <v>275.90350000000001</v>
      </c>
      <c r="E49" s="113">
        <f>IF($C$5*'Vic Apr 2017'!AK43/'Vic Apr 2017'!AI43&gt;='Vic Apr 2017'!J43,('Vic Apr 2017'!J43*'Vic Apr 2017'!O43/100)*'Vic Apr 2017'!AI43,($C$5*'Vic Apr 2017'!AK43/'Vic Apr 2017'!AI43*'Vic Apr 2017'!O43/100)*'Vic Apr 2017'!AI43)</f>
        <v>652.46399999999994</v>
      </c>
      <c r="F49" s="114">
        <f>IF($C$5*'Vic Apr 2017'!AK43/'Vic Apr 2017'!AI43&lt;'Vic Apr 2017'!J43,0,IF($C$5*'Vic Apr 2017'!AK43/'Vic Apr 2017'!AI43&lt;='Vic Apr 2017'!K43,($C$5*'Vic Apr 2017'!AK43/'Vic Apr 2017'!AI43-'Vic Apr 2017'!J43)*('Vic Apr 2017'!P43/100)*'Vic Apr 2017'!AI43,('Vic Apr 2017'!K43-'Vic Apr 2017'!J43)*('Vic Apr 2017'!P43/100)*'Vic Apr 2017'!AI43))</f>
        <v>223.62520000000006</v>
      </c>
      <c r="G49" s="115">
        <f>IF($C$5*'Vic Apr 2017'!AK43/'Vic Apr 2017'!AI43&lt;'Vic Apr 2017'!K43,0,IF($C$5*'Vic Apr 2017'!AK43/'Vic Apr 2017'!AI43&lt;='Vic Apr 2017'!L43,($C$5*'Vic Apr 2017'!AK43/'Vic Apr 2017'!AI43-'Vic Apr 2017'!K43)*('Vic Apr 2017'!Q43/100)*'Vic Apr 2017'!AI43,('Vic Apr 2017'!L43-'Vic Apr 2017'!K43)*('Vic Apr 2017'!Q43/100)*'Vic Apr 2017'!AI43))</f>
        <v>0</v>
      </c>
      <c r="H49" s="113">
        <f>IF($C$5*'Vic Apr 2017'!AK43/'Vic Apr 2017'!AI43&lt;'Vic Apr 2017'!L43,0,IF($C$5*'Vic Apr 2017'!AK43/'Vic Apr 2017'!AI43&lt;='Vic Apr 2017'!M43,($C$5*'Vic Apr 2017'!AK43/'Vic Apr 2017'!AI43-'Vic Apr 2017'!L43)*('Vic Apr 2017'!R43/100)*'Vic Apr 2017'!AI43,('Vic Apr 2017'!M43-'Vic Apr 2017'!L43)*('Vic Apr 2017'!R43/100)*'Vic Apr 2017'!AI43))</f>
        <v>0</v>
      </c>
      <c r="I49" s="115">
        <f>IF(($C$5*'Vic Apr 2017'!AK43/'Vic Apr 2017'!AI43&gt;'Vic Apr 2017'!M43),($C$5*'Vic Apr 2017'!AK43/'Vic Apr 2017'!AI43-'Vic Apr 2017'!M43)*'Vic Apr 2017'!S43/100*'Vic Apr 2017'!AI43,0)</f>
        <v>0</v>
      </c>
      <c r="J49" s="115">
        <f>IF($C$5*'Vic Apr 2017'!AL43/'Vic Apr 2017'!AJ43&gt;='Vic Apr 2017'!J43,('Vic Apr 2017'!J43*'Vic Apr 2017'!U43/100)*'Vic Apr 2017'!AJ43,($C$5*'Vic Apr 2017'!AL43/'Vic Apr 2017'!AJ43*'Vic Apr 2017'!U43/100)*'Vic Apr 2017'!AJ43)</f>
        <v>652.46399999999994</v>
      </c>
      <c r="K49" s="115">
        <f>IF($C$5*'Vic Apr 2017'!AL43/'Vic Apr 2017'!AJ43&lt;'Vic Apr 2017'!J43,0,IF($C$5*'Vic Apr 2017'!AL43/'Vic Apr 2017'!AJ43&lt;='Vic Apr 2017'!K43,($C$5*'Vic Apr 2017'!AL43/'Vic Apr 2017'!AJ43-'Vic Apr 2017'!J43)*('Vic Apr 2017'!V43/100)*'Vic Apr 2017'!AJ43,('Vic Apr 2017'!K43-'Vic Apr 2017'!J43)*('Vic Apr 2017'!V43/100)*'Vic Apr 2017'!AJ43))</f>
        <v>223.62520000000006</v>
      </c>
      <c r="L49" s="115">
        <f>IF($C$5*'Vic Apr 2017'!AL43/'Vic Apr 2017'!AJ43&lt;'Vic Apr 2017'!K43,0,IF($C$5*'Vic Apr 2017'!AL43/'Vic Apr 2017'!AJ43&lt;='Vic Apr 2017'!L43,($C$5*'Vic Apr 2017'!AL43/'Vic Apr 2017'!AJ43-'Vic Apr 2017'!K43)*('Vic Apr 2017'!W43/100)*'Vic Apr 2017'!AJ43,('Vic Apr 2017'!L43-'Vic Apr 2017'!K43)*('Vic Apr 2017'!W43/100)*'Vic Apr 2017'!AJ43))</f>
        <v>0</v>
      </c>
      <c r="M49" s="115">
        <f>IF($C$5*'Vic Apr 2017'!AL43/'Vic Apr 2017'!AJ43&lt;'Vic Apr 2017'!L43,0,IF($C$5*'Vic Apr 2017'!AL43/'Vic Apr 2017'!AJ43&lt;='Vic Apr 2017'!M43,($C$5*'Vic Apr 2017'!AL43/'Vic Apr 2017'!AJ43-'Vic Apr 2017'!L43)*('Vic Apr 2017'!X43/100)*'Vic Apr 2017'!AJ43,('Vic Apr 2017'!M43-'Vic Apr 2017'!L43)*('Vic Apr 2017'!X43/100)*'Vic Apr 2017'!AJ43))</f>
        <v>0</v>
      </c>
      <c r="N49" s="115">
        <f>IF(($C$5*'Vic Apr 2017'!AL43/'Vic Apr 2017'!AJ43&gt;'Vic Apr 2017'!M43),($C$5*'Vic Apr 2017'!AL43/'Vic Apr 2017'!AJ43-'Vic Apr 2017'!M43)*'Vic Apr 2017'!Y43/100*'Vic Apr 2017'!AJ43,0)</f>
        <v>0</v>
      </c>
      <c r="O49" s="222">
        <f t="shared" si="0"/>
        <v>2028.0819000000001</v>
      </c>
      <c r="P49" s="223">
        <f>'Vic Apr 2017'!AM43</f>
        <v>0</v>
      </c>
      <c r="Q49" s="223">
        <f>'Vic Apr 2017'!AN43</f>
        <v>15</v>
      </c>
      <c r="R49" s="223">
        <f>'Vic Apr 2017'!AO43</f>
        <v>0</v>
      </c>
      <c r="S49" s="223">
        <f>'Vic Apr 2017'!AP43</f>
        <v>0</v>
      </c>
      <c r="T49" s="222">
        <f>(O49-(O49-D49)*Q49/100)</f>
        <v>1765.2551400000002</v>
      </c>
      <c r="U49" s="222">
        <f>T49</f>
        <v>1765.2551400000002</v>
      </c>
      <c r="V49" s="222">
        <f t="shared" si="1"/>
        <v>1941.7806540000004</v>
      </c>
      <c r="W49" s="222">
        <f t="shared" si="1"/>
        <v>1941.7806540000004</v>
      </c>
      <c r="X49" s="224">
        <f>'Vic Apr 2017'!AW43</f>
        <v>12</v>
      </c>
      <c r="Y49" s="225" t="str">
        <f>'Vic Apr 2017'!AX43</f>
        <v>y</v>
      </c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11"/>
      <c r="BY49" s="111"/>
      <c r="BZ49" s="111"/>
      <c r="CA49" s="111"/>
      <c r="CB49" s="111"/>
      <c r="CC49" s="111"/>
      <c r="CD49" s="111"/>
      <c r="CE49" s="111"/>
      <c r="CF49" s="111"/>
      <c r="CG49" s="111"/>
      <c r="CH49" s="111"/>
      <c r="CI49" s="111"/>
      <c r="CJ49" s="111"/>
      <c r="CK49" s="111"/>
      <c r="CL49" s="111"/>
      <c r="CM49" s="111"/>
      <c r="CN49" s="111"/>
      <c r="CO49" s="111"/>
      <c r="CP49" s="111"/>
      <c r="CQ49" s="111"/>
      <c r="CR49" s="111"/>
      <c r="CS49" s="111"/>
      <c r="CT49" s="111"/>
      <c r="CU49" s="111"/>
      <c r="CV49" s="111"/>
      <c r="CW49" s="111"/>
      <c r="CX49" s="111"/>
      <c r="CY49" s="111"/>
      <c r="CZ49" s="111"/>
      <c r="DA49" s="111"/>
      <c r="DB49" s="111"/>
      <c r="DC49" s="111"/>
      <c r="DD49" s="111"/>
      <c r="DE49" s="111"/>
      <c r="DF49" s="111"/>
      <c r="DG49" s="111"/>
      <c r="DH49" s="111"/>
      <c r="DI49" s="111"/>
      <c r="DJ49" s="111"/>
      <c r="DK49" s="111"/>
      <c r="DL49" s="111"/>
      <c r="DM49" s="111"/>
      <c r="DN49" s="111"/>
      <c r="DO49" s="111"/>
      <c r="DP49" s="111"/>
      <c r="DQ49" s="111"/>
      <c r="DR49" s="111"/>
      <c r="DS49" s="111"/>
      <c r="DT49" s="111"/>
      <c r="DU49" s="111"/>
      <c r="DV49" s="111"/>
      <c r="DW49" s="111"/>
      <c r="DX49" s="111"/>
      <c r="DY49" s="111"/>
      <c r="DZ49" s="111"/>
      <c r="EA49" s="111"/>
      <c r="EB49" s="111"/>
      <c r="EC49" s="111"/>
      <c r="ED49" s="111"/>
      <c r="EE49" s="111"/>
      <c r="EF49" s="111"/>
      <c r="EG49" s="111"/>
      <c r="EH49" s="111"/>
      <c r="EI49" s="111"/>
      <c r="EJ49" s="111"/>
    </row>
    <row r="50" spans="1:140" s="112" customFormat="1" ht="17" customHeight="1" thickTop="1">
      <c r="A50" s="240" t="str">
        <f>'Vic Apr 2017'!D44</f>
        <v>Envestra Central 2</v>
      </c>
      <c r="B50" s="226" t="str">
        <f>'Vic Apr 2017'!F44</f>
        <v>AGL</v>
      </c>
      <c r="C50" s="226" t="str">
        <f>'Vic Apr 2017'!G44</f>
        <v>Business Savers</v>
      </c>
      <c r="D50" s="227">
        <f>365*'Vic Apr 2017'!H44/100</f>
        <v>307.25700000000001</v>
      </c>
      <c r="E50" s="228">
        <f>IF($C$5*'Vic Apr 2017'!AK44/'Vic Apr 2017'!AI44&gt;='Vic Apr 2017'!J44,('Vic Apr 2017'!J44*'Vic Apr 2017'!O44/100)*'Vic Apr 2017'!AI44,($C$5*'Vic Apr 2017'!AK44/'Vic Apr 2017'!AI44*'Vic Apr 2017'!O44/100)*'Vic Apr 2017'!AI44)</f>
        <v>187.64999999999998</v>
      </c>
      <c r="F50" s="229">
        <f>IF($C$5*'Vic Apr 2017'!AK44/'Vic Apr 2017'!AI44&lt;'Vic Apr 2017'!J44,0,IF($C$5*'Vic Apr 2017'!AK44/'Vic Apr 2017'!AI44&lt;='Vic Apr 2017'!K44,($C$5*'Vic Apr 2017'!AK44/'Vic Apr 2017'!AI44-'Vic Apr 2017'!J44)*('Vic Apr 2017'!P44/100)*'Vic Apr 2017'!AI44,('Vic Apr 2017'!K44-'Vic Apr 2017'!J44)*('Vic Apr 2017'!P44/100)*'Vic Apr 2017'!AI44))</f>
        <v>726.11000000000013</v>
      </c>
      <c r="G50" s="227">
        <f>IF($C$5*'Vic Apr 2017'!AK44/'Vic Apr 2017'!AI44&lt;'Vic Apr 2017'!K44,0,IF($C$5*'Vic Apr 2017'!AK44/'Vic Apr 2017'!AI44&lt;='Vic Apr 2017'!L44,($C$5*'Vic Apr 2017'!AK44/'Vic Apr 2017'!AI44-'Vic Apr 2017'!K44)*('Vic Apr 2017'!Q44/100)*'Vic Apr 2017'!AI44,('Vic Apr 2017'!L44-'Vic Apr 2017'!K44)*('Vic Apr 2017'!Q44/100)*'Vic Apr 2017'!AI44))</f>
        <v>0</v>
      </c>
      <c r="H50" s="228">
        <f>IF($C$5*'Vic Apr 2017'!AK44/'Vic Apr 2017'!AI44&lt;'Vic Apr 2017'!L44,0,IF($C$5*'Vic Apr 2017'!AK44/'Vic Apr 2017'!AI44&lt;='Vic Apr 2017'!M44,($C$5*'Vic Apr 2017'!AK44/'Vic Apr 2017'!AI44-'Vic Apr 2017'!L44)*('Vic Apr 2017'!R44/100)*'Vic Apr 2017'!AI44,('Vic Apr 2017'!M44-'Vic Apr 2017'!L44)*('Vic Apr 2017'!R44/100)*'Vic Apr 2017'!AI44))</f>
        <v>0</v>
      </c>
      <c r="I50" s="227">
        <f>IF(($C$5*'Vic Apr 2017'!AK44/'Vic Apr 2017'!AI44&gt;'Vic Apr 2017'!M44),($C$5*'Vic Apr 2017'!AK44/'Vic Apr 2017'!AI44-'Vic Apr 2017'!M44)*'Vic Apr 2017'!S44/100*'Vic Apr 2017'!AI44,0)</f>
        <v>0</v>
      </c>
      <c r="J50" s="227">
        <f>IF($C$5*'Vic Apr 2017'!AL44/'Vic Apr 2017'!AJ44&gt;='Vic Apr 2017'!J44,('Vic Apr 2017'!J44*'Vic Apr 2017'!U44/100)*'Vic Apr 2017'!AJ44,($C$5*'Vic Apr 2017'!AL44/'Vic Apr 2017'!AJ44*'Vic Apr 2017'!U44/100)*'Vic Apr 2017'!AJ44)</f>
        <v>187.64999999999998</v>
      </c>
      <c r="K50" s="227">
        <f>IF($C$5*'Vic Apr 2017'!AL44/'Vic Apr 2017'!AJ44&lt;'Vic Apr 2017'!J44,0,IF($C$5*'Vic Apr 2017'!AL44/'Vic Apr 2017'!AJ44&lt;='Vic Apr 2017'!K44,($C$5*'Vic Apr 2017'!AL44/'Vic Apr 2017'!AJ44-'Vic Apr 2017'!J44)*('Vic Apr 2017'!V44/100)*'Vic Apr 2017'!AJ44,('Vic Apr 2017'!K44-'Vic Apr 2017'!J44)*('Vic Apr 2017'!V44/100)*'Vic Apr 2017'!AJ44))</f>
        <v>726.11000000000013</v>
      </c>
      <c r="L50" s="227">
        <f>IF($C$5*'Vic Apr 2017'!AL44/'Vic Apr 2017'!AJ44&lt;'Vic Apr 2017'!K44,0,IF($C$5*'Vic Apr 2017'!AL44/'Vic Apr 2017'!AJ44&lt;='Vic Apr 2017'!L44,($C$5*'Vic Apr 2017'!AL44/'Vic Apr 2017'!AJ44-'Vic Apr 2017'!K44)*('Vic Apr 2017'!W44/100)*'Vic Apr 2017'!AJ44,('Vic Apr 2017'!L44-'Vic Apr 2017'!K44)*('Vic Apr 2017'!W44/100)*'Vic Apr 2017'!AJ44))</f>
        <v>0</v>
      </c>
      <c r="M50" s="227">
        <f>IF($C$5*'Vic Apr 2017'!AL44/'Vic Apr 2017'!AJ44&lt;'Vic Apr 2017'!L44,0,IF($C$5*'Vic Apr 2017'!AL44/'Vic Apr 2017'!AJ44&lt;='Vic Apr 2017'!M44,($C$5*'Vic Apr 2017'!AL44/'Vic Apr 2017'!AJ44-'Vic Apr 2017'!L44)*('Vic Apr 2017'!X44/100)*'Vic Apr 2017'!AJ44,('Vic Apr 2017'!M44-'Vic Apr 2017'!L44)*('Vic Apr 2017'!X44/100)*'Vic Apr 2017'!AJ44))</f>
        <v>0</v>
      </c>
      <c r="N50" s="227">
        <f>IF(($C$5*'Vic Apr 2017'!AL44/'Vic Apr 2017'!AJ44&gt;'Vic Apr 2017'!M44),($C$5*'Vic Apr 2017'!AL44/'Vic Apr 2017'!AJ44-'Vic Apr 2017'!M44)*'Vic Apr 2017'!Y44/100*'Vic Apr 2017'!AJ44,0)</f>
        <v>0</v>
      </c>
      <c r="O50" s="230">
        <f t="shared" si="0"/>
        <v>2134.777</v>
      </c>
      <c r="P50" s="231">
        <f>'Vic Apr 2017'!AM44</f>
        <v>0</v>
      </c>
      <c r="Q50" s="231">
        <f>'Vic Apr 2017'!AN44</f>
        <v>20</v>
      </c>
      <c r="R50" s="231">
        <f>'Vic Apr 2017'!AO44</f>
        <v>0</v>
      </c>
      <c r="S50" s="231">
        <f>'Vic Apr 2017'!AP44</f>
        <v>0</v>
      </c>
      <c r="T50" s="230">
        <f>(O50-(O50-D50)*Q50/100)</f>
        <v>1769.2730000000001</v>
      </c>
      <c r="U50" s="230">
        <f>T50</f>
        <v>1769.2730000000001</v>
      </c>
      <c r="V50" s="230">
        <f t="shared" si="1"/>
        <v>1946.2003000000002</v>
      </c>
      <c r="W50" s="230">
        <f t="shared" si="1"/>
        <v>1946.2003000000002</v>
      </c>
      <c r="X50" s="232">
        <f>'Vic Apr 2017'!AW44</f>
        <v>0</v>
      </c>
      <c r="Y50" s="233" t="str">
        <f>'Vic Apr 2017'!AX44</f>
        <v>n</v>
      </c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11"/>
      <c r="BY50" s="111"/>
      <c r="BZ50" s="111"/>
      <c r="CA50" s="111"/>
      <c r="CB50" s="111"/>
      <c r="CC50" s="111"/>
      <c r="CD50" s="111"/>
      <c r="CE50" s="111"/>
      <c r="CF50" s="111"/>
      <c r="CG50" s="111"/>
      <c r="CH50" s="111"/>
      <c r="CI50" s="111"/>
      <c r="CJ50" s="111"/>
      <c r="CK50" s="111"/>
      <c r="CL50" s="111"/>
      <c r="CM50" s="111"/>
      <c r="CN50" s="111"/>
      <c r="CO50" s="111"/>
      <c r="CP50" s="111"/>
      <c r="CQ50" s="111"/>
      <c r="CR50" s="111"/>
      <c r="CS50" s="111"/>
      <c r="CT50" s="111"/>
      <c r="CU50" s="111"/>
      <c r="CV50" s="111"/>
      <c r="CW50" s="111"/>
      <c r="CX50" s="111"/>
      <c r="CY50" s="111"/>
      <c r="CZ50" s="111"/>
      <c r="DA50" s="111"/>
      <c r="DB50" s="111"/>
      <c r="DC50" s="111"/>
      <c r="DD50" s="111"/>
      <c r="DE50" s="111"/>
      <c r="DF50" s="111"/>
      <c r="DG50" s="111"/>
      <c r="DH50" s="111"/>
      <c r="DI50" s="111"/>
      <c r="DJ50" s="111"/>
      <c r="DK50" s="111"/>
      <c r="DL50" s="111"/>
      <c r="DM50" s="111"/>
      <c r="DN50" s="111"/>
      <c r="DO50" s="111"/>
      <c r="DP50" s="111"/>
      <c r="DQ50" s="111"/>
      <c r="DR50" s="111"/>
      <c r="DS50" s="111"/>
      <c r="DT50" s="111"/>
      <c r="DU50" s="111"/>
      <c r="DV50" s="111"/>
      <c r="DW50" s="111"/>
      <c r="DX50" s="111"/>
      <c r="DY50" s="111"/>
      <c r="DZ50" s="111"/>
      <c r="EA50" s="111"/>
      <c r="EB50" s="111"/>
      <c r="EC50" s="111"/>
      <c r="ED50" s="111"/>
      <c r="EE50" s="111"/>
      <c r="EF50" s="111"/>
      <c r="EG50" s="111"/>
      <c r="EH50" s="111"/>
      <c r="EI50" s="111"/>
      <c r="EJ50" s="111"/>
    </row>
    <row r="51" spans="1:140" s="58" customFormat="1" ht="17" customHeight="1">
      <c r="A51" s="241"/>
      <c r="B51" s="116" t="str">
        <f>'Vic Apr 2017'!F45</f>
        <v>Click Energy</v>
      </c>
      <c r="C51" s="116" t="str">
        <f>'Vic Apr 2017'!G45</f>
        <v>Business Prime Gas</v>
      </c>
      <c r="D51" s="198">
        <f>365*'Vic Apr 2017'!H45/100</f>
        <v>284.7</v>
      </c>
      <c r="E51" s="199">
        <f>IF($C$5*'Vic Apr 2017'!AK45/'Vic Apr 2017'!AI45&gt;='Vic Apr 2017'!J45,('Vic Apr 2017'!J45*'Vic Apr 2017'!O45/100)*'Vic Apr 2017'!AI45,($C$5*'Vic Apr 2017'!AK45/'Vic Apr 2017'!AI45*'Vic Apr 2017'!O45/100)*'Vic Apr 2017'!AI45)</f>
        <v>189</v>
      </c>
      <c r="F51" s="200">
        <f>IF($C$5*'Vic Apr 2017'!AK45/'Vic Apr 2017'!AI45&lt;'Vic Apr 2017'!J45,0,IF($C$5*'Vic Apr 2017'!AK45/'Vic Apr 2017'!AI45&lt;='Vic Apr 2017'!K45,($C$5*'Vic Apr 2017'!AK45/'Vic Apr 2017'!AI45-'Vic Apr 2017'!J45)*('Vic Apr 2017'!P45/100)*'Vic Apr 2017'!AI45,('Vic Apr 2017'!K45-'Vic Apr 2017'!J45)*('Vic Apr 2017'!P45/100)*'Vic Apr 2017'!AI45))</f>
        <v>615</v>
      </c>
      <c r="G51" s="198">
        <f>IF($C$5*'Vic Apr 2017'!AK45/'Vic Apr 2017'!AI45&lt;'Vic Apr 2017'!K45,0,IF($C$5*'Vic Apr 2017'!AK45/'Vic Apr 2017'!AI45&lt;='Vic Apr 2017'!L45,($C$5*'Vic Apr 2017'!AK45/'Vic Apr 2017'!AI45-'Vic Apr 2017'!K45)*('Vic Apr 2017'!Q45/100)*'Vic Apr 2017'!AI45,('Vic Apr 2017'!L45-'Vic Apr 2017'!K45)*('Vic Apr 2017'!Q45/100)*'Vic Apr 2017'!AI45))</f>
        <v>0</v>
      </c>
      <c r="H51" s="199">
        <f>IF($C$5*'Vic Apr 2017'!AK45/'Vic Apr 2017'!AI45&lt;'Vic Apr 2017'!L45,0,IF($C$5*'Vic Apr 2017'!AK45/'Vic Apr 2017'!AI45&lt;='Vic Apr 2017'!M45,($C$5*'Vic Apr 2017'!AK45/'Vic Apr 2017'!AI45-'Vic Apr 2017'!L45)*('Vic Apr 2017'!R45/100)*'Vic Apr 2017'!AI45,('Vic Apr 2017'!M45-'Vic Apr 2017'!L45)*('Vic Apr 2017'!R45/100)*'Vic Apr 2017'!AI45))</f>
        <v>0</v>
      </c>
      <c r="I51" s="198">
        <f>IF(($C$5*'Vic Apr 2017'!AK45/'Vic Apr 2017'!AI45&gt;'Vic Apr 2017'!M45),($C$5*'Vic Apr 2017'!AK45/'Vic Apr 2017'!AI45-'Vic Apr 2017'!M45)*'Vic Apr 2017'!S45/100*'Vic Apr 2017'!AI45,0)</f>
        <v>0</v>
      </c>
      <c r="J51" s="198">
        <f>IF($C$5*'Vic Apr 2017'!AL45/'Vic Apr 2017'!AJ45&gt;='Vic Apr 2017'!J45,('Vic Apr 2017'!J45*'Vic Apr 2017'!U45/100)*'Vic Apr 2017'!AJ45,($C$5*'Vic Apr 2017'!AL45/'Vic Apr 2017'!AJ45*'Vic Apr 2017'!U45/100)*'Vic Apr 2017'!AJ45)</f>
        <v>189</v>
      </c>
      <c r="K51" s="198">
        <f>IF($C$5*'Vic Apr 2017'!AL45/'Vic Apr 2017'!AJ45&lt;'Vic Apr 2017'!J45,0,IF($C$5*'Vic Apr 2017'!AL45/'Vic Apr 2017'!AJ45&lt;='Vic Apr 2017'!K45,($C$5*'Vic Apr 2017'!AL45/'Vic Apr 2017'!AJ45-'Vic Apr 2017'!J45)*('Vic Apr 2017'!V45/100)*'Vic Apr 2017'!AJ45,('Vic Apr 2017'!K45-'Vic Apr 2017'!J45)*('Vic Apr 2017'!V45/100)*'Vic Apr 2017'!AJ45))</f>
        <v>615</v>
      </c>
      <c r="L51" s="198">
        <f>IF($C$5*'Vic Apr 2017'!AL45/'Vic Apr 2017'!AJ45&lt;'Vic Apr 2017'!K45,0,IF($C$5*'Vic Apr 2017'!AL45/'Vic Apr 2017'!AJ45&lt;='Vic Apr 2017'!L45,($C$5*'Vic Apr 2017'!AL45/'Vic Apr 2017'!AJ45-'Vic Apr 2017'!K45)*('Vic Apr 2017'!W45/100)*'Vic Apr 2017'!AJ45,('Vic Apr 2017'!L45-'Vic Apr 2017'!K45)*('Vic Apr 2017'!W45/100)*'Vic Apr 2017'!AJ45))</f>
        <v>0</v>
      </c>
      <c r="M51" s="198">
        <f>IF($C$5*'Vic Apr 2017'!AL45/'Vic Apr 2017'!AJ45&lt;'Vic Apr 2017'!L45,0,IF($C$5*'Vic Apr 2017'!AL45/'Vic Apr 2017'!AJ45&lt;='Vic Apr 2017'!M45,($C$5*'Vic Apr 2017'!AL45/'Vic Apr 2017'!AJ45-'Vic Apr 2017'!L45)*('Vic Apr 2017'!X45/100)*'Vic Apr 2017'!AJ45,('Vic Apr 2017'!M45-'Vic Apr 2017'!L45)*('Vic Apr 2017'!X45/100)*'Vic Apr 2017'!AJ45))</f>
        <v>0</v>
      </c>
      <c r="N51" s="198">
        <f>IF(($C$5*'Vic Apr 2017'!AL45/'Vic Apr 2017'!AJ45&gt;'Vic Apr 2017'!M45),($C$5*'Vic Apr 2017'!AL45/'Vic Apr 2017'!AJ45-'Vic Apr 2017'!M45)*'Vic Apr 2017'!Y45/100*'Vic Apr 2017'!AJ45,0)</f>
        <v>0</v>
      </c>
      <c r="O51" s="201">
        <f t="shared" si="0"/>
        <v>1892.7</v>
      </c>
      <c r="P51" s="202">
        <f>'Vic Apr 2017'!AM45</f>
        <v>0</v>
      </c>
      <c r="Q51" s="202">
        <f>'Vic Apr 2017'!AN45</f>
        <v>0</v>
      </c>
      <c r="R51" s="202">
        <f>'Vic Apr 2017'!AO45</f>
        <v>10</v>
      </c>
      <c r="S51" s="202">
        <f>'Vic Apr 2017'!AP45</f>
        <v>0</v>
      </c>
      <c r="T51" s="201">
        <f>O51</f>
        <v>1892.7</v>
      </c>
      <c r="U51" s="201">
        <f>T51-(T51*R51/100)</f>
        <v>1703.43</v>
      </c>
      <c r="V51" s="201">
        <f t="shared" si="1"/>
        <v>2081.9700000000003</v>
      </c>
      <c r="W51" s="201">
        <f t="shared" si="1"/>
        <v>1873.7730000000001</v>
      </c>
      <c r="X51" s="203">
        <f>'Vic Apr 2017'!AW45</f>
        <v>0</v>
      </c>
      <c r="Y51" s="204" t="str">
        <f>'Vic Apr 2017'!AX45</f>
        <v>n</v>
      </c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11"/>
      <c r="BY51" s="111"/>
      <c r="BZ51" s="111"/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/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111"/>
      <c r="DM51" s="111"/>
      <c r="DN51" s="111"/>
      <c r="DO51" s="111"/>
      <c r="DP51" s="111"/>
      <c r="DQ51" s="111"/>
      <c r="DR51" s="111"/>
      <c r="DS51" s="111"/>
      <c r="DT51" s="111"/>
      <c r="DU51" s="111"/>
      <c r="DV51" s="111"/>
      <c r="DW51" s="111"/>
      <c r="DX51" s="111"/>
      <c r="DY51" s="111"/>
      <c r="DZ51" s="111"/>
      <c r="EA51" s="111"/>
      <c r="EB51" s="111"/>
      <c r="EC51" s="111"/>
      <c r="ED51" s="111"/>
      <c r="EE51" s="111"/>
      <c r="EF51" s="111"/>
      <c r="EG51" s="111"/>
      <c r="EH51" s="111"/>
      <c r="EI51" s="111"/>
      <c r="EJ51" s="111"/>
    </row>
    <row r="52" spans="1:140" s="112" customFormat="1" ht="17" customHeight="1">
      <c r="A52" s="241"/>
      <c r="B52" s="116" t="str">
        <f>'Vic Apr 2017'!F46</f>
        <v>Covau</v>
      </c>
      <c r="C52" s="116" t="str">
        <f>'Vic Apr 2017'!G46</f>
        <v>Market offer</v>
      </c>
      <c r="D52" s="198">
        <f>365*'Vic Apr 2017'!H46/100</f>
        <v>305.14</v>
      </c>
      <c r="E52" s="199">
        <f>IF($C$5*'Vic Apr 2017'!AK46/'Vic Apr 2017'!AI46&gt;='Vic Apr 2017'!J46,('Vic Apr 2017'!J46*'Vic Apr 2017'!O46/100)*'Vic Apr 2017'!AI46,($C$5*'Vic Apr 2017'!AK46/'Vic Apr 2017'!AI46*'Vic Apr 2017'!O46/100)*'Vic Apr 2017'!AI46)</f>
        <v>262.79999999999995</v>
      </c>
      <c r="F52" s="200">
        <f>IF($C$5*'Vic Apr 2017'!AK46/'Vic Apr 2017'!AI46&lt;'Vic Apr 2017'!J46,0,IF($C$5*'Vic Apr 2017'!AK46/'Vic Apr 2017'!AI46&lt;='Vic Apr 2017'!K46,($C$5*'Vic Apr 2017'!AK46/'Vic Apr 2017'!AI46-'Vic Apr 2017'!J46)*('Vic Apr 2017'!P46/100)*'Vic Apr 2017'!AI46,('Vic Apr 2017'!K46-'Vic Apr 2017'!J46)*('Vic Apr 2017'!P46/100)*'Vic Apr 2017'!AI46))</f>
        <v>951.2</v>
      </c>
      <c r="G52" s="198">
        <f>IF($C$5*'Vic Apr 2017'!AK46/'Vic Apr 2017'!AI46&lt;'Vic Apr 2017'!K46,0,IF($C$5*'Vic Apr 2017'!AK46/'Vic Apr 2017'!AI46&lt;='Vic Apr 2017'!L46,($C$5*'Vic Apr 2017'!AK46/'Vic Apr 2017'!AI46-'Vic Apr 2017'!K46)*('Vic Apr 2017'!Q46/100)*'Vic Apr 2017'!AI46,('Vic Apr 2017'!L46-'Vic Apr 2017'!K46)*('Vic Apr 2017'!Q46/100)*'Vic Apr 2017'!AI46))</f>
        <v>0</v>
      </c>
      <c r="H52" s="199">
        <f>IF($C$5*'Vic Apr 2017'!AK46/'Vic Apr 2017'!AI46&lt;'Vic Apr 2017'!L46,0,IF($C$5*'Vic Apr 2017'!AK46/'Vic Apr 2017'!AI46&lt;='Vic Apr 2017'!M46,($C$5*'Vic Apr 2017'!AK46/'Vic Apr 2017'!AI46-'Vic Apr 2017'!L46)*('Vic Apr 2017'!R46/100)*'Vic Apr 2017'!AI46,('Vic Apr 2017'!M46-'Vic Apr 2017'!L46)*('Vic Apr 2017'!R46/100)*'Vic Apr 2017'!AI46))</f>
        <v>0</v>
      </c>
      <c r="I52" s="198">
        <f>IF(($C$5*'Vic Apr 2017'!AK46/'Vic Apr 2017'!AI46&gt;'Vic Apr 2017'!M46),($C$5*'Vic Apr 2017'!AK46/'Vic Apr 2017'!AI46-'Vic Apr 2017'!M46)*'Vic Apr 2017'!S46/100*'Vic Apr 2017'!AI46,0)</f>
        <v>0</v>
      </c>
      <c r="J52" s="198">
        <f>IF($C$5*'Vic Apr 2017'!AL46/'Vic Apr 2017'!AJ46&gt;='Vic Apr 2017'!J46,('Vic Apr 2017'!J46*'Vic Apr 2017'!U46/100)*'Vic Apr 2017'!AJ46,($C$5*'Vic Apr 2017'!AL46/'Vic Apr 2017'!AJ46*'Vic Apr 2017'!U46/100)*'Vic Apr 2017'!AJ46)</f>
        <v>216.89999999999998</v>
      </c>
      <c r="K52" s="198">
        <f>IF($C$5*'Vic Apr 2017'!AL46/'Vic Apr 2017'!AJ46&lt;'Vic Apr 2017'!J46,0,IF($C$5*'Vic Apr 2017'!AL46/'Vic Apr 2017'!AJ46&lt;='Vic Apr 2017'!K46,($C$5*'Vic Apr 2017'!AL46/'Vic Apr 2017'!AJ46-'Vic Apr 2017'!J46)*('Vic Apr 2017'!V46/100)*'Vic Apr 2017'!AJ46,('Vic Apr 2017'!K46-'Vic Apr 2017'!J46)*('Vic Apr 2017'!V46/100)*'Vic Apr 2017'!AJ46))</f>
        <v>746.20000000000016</v>
      </c>
      <c r="L52" s="198">
        <f>IF($C$5*'Vic Apr 2017'!AL46/'Vic Apr 2017'!AJ46&lt;'Vic Apr 2017'!K46,0,IF($C$5*'Vic Apr 2017'!AL46/'Vic Apr 2017'!AJ46&lt;='Vic Apr 2017'!L46,($C$5*'Vic Apr 2017'!AL46/'Vic Apr 2017'!AJ46-'Vic Apr 2017'!K46)*('Vic Apr 2017'!W46/100)*'Vic Apr 2017'!AJ46,('Vic Apr 2017'!L46-'Vic Apr 2017'!K46)*('Vic Apr 2017'!W46/100)*'Vic Apr 2017'!AJ46))</f>
        <v>0</v>
      </c>
      <c r="M52" s="198">
        <f>IF($C$5*'Vic Apr 2017'!AL46/'Vic Apr 2017'!AJ46&lt;'Vic Apr 2017'!L46,0,IF($C$5*'Vic Apr 2017'!AL46/'Vic Apr 2017'!AJ46&lt;='Vic Apr 2017'!M46,($C$5*'Vic Apr 2017'!AL46/'Vic Apr 2017'!AJ46-'Vic Apr 2017'!L46)*('Vic Apr 2017'!X46/100)*'Vic Apr 2017'!AJ46,('Vic Apr 2017'!M46-'Vic Apr 2017'!L46)*('Vic Apr 2017'!X46/100)*'Vic Apr 2017'!AJ46))</f>
        <v>0</v>
      </c>
      <c r="N52" s="198">
        <f>IF(($C$5*'Vic Apr 2017'!AL46/'Vic Apr 2017'!AJ46&gt;'Vic Apr 2017'!M46),($C$5*'Vic Apr 2017'!AL46/'Vic Apr 2017'!AJ46-'Vic Apr 2017'!M46)*'Vic Apr 2017'!Y46/100*'Vic Apr 2017'!AJ46,0)</f>
        <v>0</v>
      </c>
      <c r="O52" s="201">
        <f t="shared" si="0"/>
        <v>2482.2400000000002</v>
      </c>
      <c r="P52" s="202">
        <f>'Vic Apr 2017'!AM46</f>
        <v>0</v>
      </c>
      <c r="Q52" s="202">
        <f>'Vic Apr 2017'!AN46</f>
        <v>0</v>
      </c>
      <c r="R52" s="202">
        <f>'Vic Apr 2017'!AO46</f>
        <v>0</v>
      </c>
      <c r="S52" s="202">
        <f>'Vic Apr 2017'!AP46</f>
        <v>20</v>
      </c>
      <c r="T52" s="201">
        <f>O52</f>
        <v>2482.2400000000002</v>
      </c>
      <c r="U52" s="201">
        <f>(T52-(T52-D52)*S52/100)</f>
        <v>2046.8200000000002</v>
      </c>
      <c r="V52" s="201">
        <f t="shared" si="1"/>
        <v>2730.4640000000004</v>
      </c>
      <c r="W52" s="201">
        <f t="shared" si="1"/>
        <v>2251.5020000000004</v>
      </c>
      <c r="X52" s="203">
        <f>'Vic Apr 2017'!AW46</f>
        <v>12</v>
      </c>
      <c r="Y52" s="204" t="str">
        <f>'Vic Apr 2017'!AX46</f>
        <v>y</v>
      </c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1"/>
      <c r="DA52" s="111"/>
      <c r="DB52" s="111"/>
      <c r="DC52" s="111"/>
      <c r="DD52" s="111"/>
      <c r="DE52" s="111"/>
      <c r="DF52" s="111"/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/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/>
      <c r="EI52" s="111"/>
      <c r="EJ52" s="111"/>
    </row>
    <row r="53" spans="1:140" s="58" customFormat="1" ht="17" customHeight="1">
      <c r="A53" s="241"/>
      <c r="B53" s="116" t="str">
        <f>'Vic Apr 2017'!F47</f>
        <v>EnergyAustralia</v>
      </c>
      <c r="C53" s="116" t="str">
        <f>'Vic Apr 2017'!G47</f>
        <v>Everyday Saver Business</v>
      </c>
      <c r="D53" s="198">
        <f>365*'Vic Apr 2017'!H47/100</f>
        <v>308.42500000000001</v>
      </c>
      <c r="E53" s="199">
        <f>IF($C$5*'Vic Apr 2017'!AK47/'Vic Apr 2017'!AI47&gt;='Vic Apr 2017'!J47,('Vic Apr 2017'!J47*'Vic Apr 2017'!O47/100)*'Vic Apr 2017'!AI47,($C$5*'Vic Apr 2017'!AK47/'Vic Apr 2017'!AI47*'Vic Apr 2017'!O47/100)*'Vic Apr 2017'!AI47)</f>
        <v>133.20000000000002</v>
      </c>
      <c r="F53" s="200">
        <f>IF($C$5*'Vic Apr 2017'!AK47/'Vic Apr 2017'!AI47&lt;'Vic Apr 2017'!J47,0,IF($C$5*'Vic Apr 2017'!AK47/'Vic Apr 2017'!AI47&lt;='Vic Apr 2017'!K47,($C$5*'Vic Apr 2017'!AK47/'Vic Apr 2017'!AI47-'Vic Apr 2017'!J47)*('Vic Apr 2017'!P47/100)*'Vic Apr 2017'!AI47,('Vic Apr 2017'!K47-'Vic Apr 2017'!J47)*('Vic Apr 2017'!P47/100)*'Vic Apr 2017'!AI47))</f>
        <v>461.87699999999995</v>
      </c>
      <c r="G53" s="198">
        <f>IF($C$5*'Vic Apr 2017'!AK47/'Vic Apr 2017'!AI47&lt;'Vic Apr 2017'!K47,0,IF($C$5*'Vic Apr 2017'!AK47/'Vic Apr 2017'!AI47&lt;='Vic Apr 2017'!L47,($C$5*'Vic Apr 2017'!AK47/'Vic Apr 2017'!AI47-'Vic Apr 2017'!K47)*('Vic Apr 2017'!Q47/100)*'Vic Apr 2017'!AI47,('Vic Apr 2017'!L47-'Vic Apr 2017'!K47)*('Vic Apr 2017'!Q47/100)*'Vic Apr 2017'!AI47))</f>
        <v>0</v>
      </c>
      <c r="H53" s="199">
        <f>IF($C$5*'Vic Apr 2017'!AK47/'Vic Apr 2017'!AI47&lt;'Vic Apr 2017'!L47,0,IF($C$5*'Vic Apr 2017'!AK47/'Vic Apr 2017'!AI47&lt;='Vic Apr 2017'!M47,($C$5*'Vic Apr 2017'!AK47/'Vic Apr 2017'!AI47-'Vic Apr 2017'!L47)*('Vic Apr 2017'!R47/100)*'Vic Apr 2017'!AI47,('Vic Apr 2017'!M47-'Vic Apr 2017'!L47)*('Vic Apr 2017'!R47/100)*'Vic Apr 2017'!AI47))</f>
        <v>0</v>
      </c>
      <c r="I53" s="198">
        <f>IF(($C$5*'Vic Apr 2017'!AK47/'Vic Apr 2017'!AI47&gt;'Vic Apr 2017'!M47),($C$5*'Vic Apr 2017'!AK47/'Vic Apr 2017'!AI47-'Vic Apr 2017'!M47)*'Vic Apr 2017'!S47/100*'Vic Apr 2017'!AI47,0)</f>
        <v>0</v>
      </c>
      <c r="J53" s="198">
        <f>IF($C$5*'Vic Apr 2017'!AL47/'Vic Apr 2017'!AJ47&gt;='Vic Apr 2017'!J47,('Vic Apr 2017'!J47*'Vic Apr 2017'!U47/100)*'Vic Apr 2017'!AJ47,($C$5*'Vic Apr 2017'!AL47/'Vic Apr 2017'!AJ47*'Vic Apr 2017'!U47/100)*'Vic Apr 2017'!AJ47)</f>
        <v>266.40000000000003</v>
      </c>
      <c r="K53" s="198">
        <f>IF($C$5*'Vic Apr 2017'!AL47/'Vic Apr 2017'!AJ47&lt;'Vic Apr 2017'!J47,0,IF($C$5*'Vic Apr 2017'!AL47/'Vic Apr 2017'!AJ47&lt;='Vic Apr 2017'!K47,($C$5*'Vic Apr 2017'!AL47/'Vic Apr 2017'!AJ47-'Vic Apr 2017'!J47)*('Vic Apr 2017'!V47/100)*'Vic Apr 2017'!AJ47,('Vic Apr 2017'!K47-'Vic Apr 2017'!J47)*('Vic Apr 2017'!V47/100)*'Vic Apr 2017'!AJ47))</f>
        <v>923.75399999999991</v>
      </c>
      <c r="L53" s="198">
        <f>IF($C$5*'Vic Apr 2017'!AL47/'Vic Apr 2017'!AJ47&lt;'Vic Apr 2017'!K47,0,IF($C$5*'Vic Apr 2017'!AL47/'Vic Apr 2017'!AJ47&lt;='Vic Apr 2017'!L47,($C$5*'Vic Apr 2017'!AL47/'Vic Apr 2017'!AJ47-'Vic Apr 2017'!K47)*('Vic Apr 2017'!W47/100)*'Vic Apr 2017'!AJ47,('Vic Apr 2017'!L47-'Vic Apr 2017'!K47)*('Vic Apr 2017'!W47/100)*'Vic Apr 2017'!AJ47))</f>
        <v>0</v>
      </c>
      <c r="M53" s="198">
        <f>IF($C$5*'Vic Apr 2017'!AL47/'Vic Apr 2017'!AJ47&lt;'Vic Apr 2017'!L47,0,IF($C$5*'Vic Apr 2017'!AL47/'Vic Apr 2017'!AJ47&lt;='Vic Apr 2017'!M47,($C$5*'Vic Apr 2017'!AL47/'Vic Apr 2017'!AJ47-'Vic Apr 2017'!L47)*('Vic Apr 2017'!X47/100)*'Vic Apr 2017'!AJ47,('Vic Apr 2017'!M47-'Vic Apr 2017'!L47)*('Vic Apr 2017'!X47/100)*'Vic Apr 2017'!AJ47))</f>
        <v>0</v>
      </c>
      <c r="N53" s="198">
        <f>IF(($C$5*'Vic Apr 2017'!AL47/'Vic Apr 2017'!AJ47&gt;'Vic Apr 2017'!M47),($C$5*'Vic Apr 2017'!AL47/'Vic Apr 2017'!AJ47-'Vic Apr 2017'!M47)*'Vic Apr 2017'!Y47/100*'Vic Apr 2017'!AJ47,0)</f>
        <v>0</v>
      </c>
      <c r="O53" s="201">
        <f t="shared" si="0"/>
        <v>2093.6559999999999</v>
      </c>
      <c r="P53" s="202">
        <f>'Vic Apr 2017'!AM47</f>
        <v>0</v>
      </c>
      <c r="Q53" s="202">
        <f>'Vic Apr 2017'!AN47</f>
        <v>20</v>
      </c>
      <c r="R53" s="202">
        <f>'Vic Apr 2017'!AO47</f>
        <v>0</v>
      </c>
      <c r="S53" s="202">
        <f>'Vic Apr 2017'!AP47</f>
        <v>0</v>
      </c>
      <c r="T53" s="201">
        <f>(O53-(O53-D53)*Q53/100)</f>
        <v>1736.6098</v>
      </c>
      <c r="U53" s="201">
        <f>T53</f>
        <v>1736.6098</v>
      </c>
      <c r="V53" s="201">
        <f t="shared" si="1"/>
        <v>1910.2707800000001</v>
      </c>
      <c r="W53" s="201">
        <f t="shared" si="1"/>
        <v>1910.2707800000001</v>
      </c>
      <c r="X53" s="203">
        <f>'Vic Apr 2017'!AW47</f>
        <v>24</v>
      </c>
      <c r="Y53" s="204" t="str">
        <f>'Vic Apr 2017'!AX47</f>
        <v>y</v>
      </c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11"/>
      <c r="BY53" s="111"/>
      <c r="BZ53" s="111"/>
      <c r="CA53" s="111"/>
      <c r="CB53" s="111"/>
      <c r="CC53" s="111"/>
      <c r="CD53" s="111"/>
      <c r="CE53" s="111"/>
      <c r="CF53" s="111"/>
      <c r="CG53" s="111"/>
      <c r="CH53" s="111"/>
      <c r="CI53" s="111"/>
      <c r="CJ53" s="111"/>
      <c r="CK53" s="111"/>
      <c r="CL53" s="111"/>
      <c r="CM53" s="111"/>
      <c r="CN53" s="111"/>
      <c r="CO53" s="111"/>
      <c r="CP53" s="111"/>
      <c r="CQ53" s="111"/>
      <c r="CR53" s="111"/>
      <c r="CS53" s="111"/>
      <c r="CT53" s="111"/>
      <c r="CU53" s="111"/>
      <c r="CV53" s="111"/>
      <c r="CW53" s="111"/>
      <c r="CX53" s="111"/>
      <c r="CY53" s="111"/>
      <c r="CZ53" s="111"/>
      <c r="DA53" s="111"/>
      <c r="DB53" s="111"/>
      <c r="DC53" s="111"/>
      <c r="DD53" s="111"/>
      <c r="DE53" s="111"/>
      <c r="DF53" s="111"/>
      <c r="DG53" s="111"/>
      <c r="DH53" s="111"/>
      <c r="DI53" s="111"/>
      <c r="DJ53" s="111"/>
      <c r="DK53" s="111"/>
      <c r="DL53" s="111"/>
      <c r="DM53" s="111"/>
      <c r="DN53" s="111"/>
      <c r="DO53" s="111"/>
      <c r="DP53" s="111"/>
      <c r="DQ53" s="111"/>
      <c r="DR53" s="111"/>
      <c r="DS53" s="111"/>
      <c r="DT53" s="111"/>
      <c r="DU53" s="111"/>
      <c r="DV53" s="111"/>
      <c r="DW53" s="111"/>
      <c r="DX53" s="111"/>
      <c r="DY53" s="111"/>
      <c r="DZ53" s="111"/>
      <c r="EA53" s="111"/>
      <c r="EB53" s="111"/>
      <c r="EC53" s="111"/>
      <c r="ED53" s="111"/>
      <c r="EE53" s="111"/>
      <c r="EF53" s="111"/>
      <c r="EG53" s="111"/>
      <c r="EH53" s="111"/>
      <c r="EI53" s="111"/>
      <c r="EJ53" s="111"/>
    </row>
    <row r="54" spans="1:140" s="112" customFormat="1" ht="17" customHeight="1">
      <c r="A54" s="241"/>
      <c r="B54" s="116" t="str">
        <f>'Vic Apr 2017'!F48</f>
        <v>Lumo Energy</v>
      </c>
      <c r="C54" s="116" t="str">
        <f>'Vic Apr 2017'!G48</f>
        <v>Business Premium</v>
      </c>
      <c r="D54" s="198">
        <f>365*'Vic Apr 2017'!H48/100</f>
        <v>233.81900000000002</v>
      </c>
      <c r="E54" s="199">
        <f>IF($C$5*'Vic Apr 2017'!AK48/'Vic Apr 2017'!AI48&gt;='Vic Apr 2017'!J48,('Vic Apr 2017'!J48*'Vic Apr 2017'!O48/100)*'Vic Apr 2017'!AI48,($C$5*'Vic Apr 2017'!AK48/'Vic Apr 2017'!AI48*'Vic Apr 2017'!O48/100)*'Vic Apr 2017'!AI48)</f>
        <v>171.20375999999999</v>
      </c>
      <c r="F54" s="200">
        <f>IF($C$5*'Vic Apr 2017'!AK48/'Vic Apr 2017'!AI48&lt;'Vic Apr 2017'!J48,0,IF($C$5*'Vic Apr 2017'!AK48/'Vic Apr 2017'!AI48&lt;='Vic Apr 2017'!K48,($C$5*'Vic Apr 2017'!AK48/'Vic Apr 2017'!AI48-'Vic Apr 2017'!J48)*('Vic Apr 2017'!P48/100)*'Vic Apr 2017'!AI48,('Vic Apr 2017'!K48-'Vic Apr 2017'!J48)*('Vic Apr 2017'!P48/100)*'Vic Apr 2017'!AI48))</f>
        <v>575.91466000000014</v>
      </c>
      <c r="G54" s="198">
        <f>IF($C$5*'Vic Apr 2017'!AK48/'Vic Apr 2017'!AI48&lt;'Vic Apr 2017'!K48,0,IF($C$5*'Vic Apr 2017'!AK48/'Vic Apr 2017'!AI48&lt;='Vic Apr 2017'!L48,($C$5*'Vic Apr 2017'!AK48/'Vic Apr 2017'!AI48-'Vic Apr 2017'!K48)*('Vic Apr 2017'!Q48/100)*'Vic Apr 2017'!AI48,('Vic Apr 2017'!L48-'Vic Apr 2017'!K48)*('Vic Apr 2017'!Q48/100)*'Vic Apr 2017'!AI48))</f>
        <v>0</v>
      </c>
      <c r="H54" s="199">
        <f>IF($C$5*'Vic Apr 2017'!AK48/'Vic Apr 2017'!AI48&lt;'Vic Apr 2017'!L48,0,IF($C$5*'Vic Apr 2017'!AK48/'Vic Apr 2017'!AI48&lt;='Vic Apr 2017'!M48,($C$5*'Vic Apr 2017'!AK48/'Vic Apr 2017'!AI48-'Vic Apr 2017'!L48)*('Vic Apr 2017'!R48/100)*'Vic Apr 2017'!AI48,('Vic Apr 2017'!M48-'Vic Apr 2017'!L48)*('Vic Apr 2017'!R48/100)*'Vic Apr 2017'!AI48))</f>
        <v>0</v>
      </c>
      <c r="I54" s="198">
        <f>IF(($C$5*'Vic Apr 2017'!AK48/'Vic Apr 2017'!AI48&gt;'Vic Apr 2017'!M48),($C$5*'Vic Apr 2017'!AK48/'Vic Apr 2017'!AI48-'Vic Apr 2017'!M48)*'Vic Apr 2017'!S48/100*'Vic Apr 2017'!AI48,0)</f>
        <v>0</v>
      </c>
      <c r="J54" s="198">
        <f>IF($C$5*'Vic Apr 2017'!AL48/'Vic Apr 2017'!AJ48&gt;='Vic Apr 2017'!J48,('Vic Apr 2017'!J48*'Vic Apr 2017'!U48/100)*'Vic Apr 2017'!AJ48,($C$5*'Vic Apr 2017'!AL48/'Vic Apr 2017'!AJ48*'Vic Apr 2017'!U48/100)*'Vic Apr 2017'!AJ48)</f>
        <v>171.20375999999999</v>
      </c>
      <c r="K54" s="198">
        <f>IF($C$5*'Vic Apr 2017'!AL48/'Vic Apr 2017'!AJ48&lt;'Vic Apr 2017'!J48,0,IF($C$5*'Vic Apr 2017'!AL48/'Vic Apr 2017'!AJ48&lt;='Vic Apr 2017'!K48,($C$5*'Vic Apr 2017'!AL48/'Vic Apr 2017'!AJ48-'Vic Apr 2017'!J48)*('Vic Apr 2017'!V48/100)*'Vic Apr 2017'!AJ48,('Vic Apr 2017'!K48-'Vic Apr 2017'!J48)*('Vic Apr 2017'!V48/100)*'Vic Apr 2017'!AJ48))</f>
        <v>575.91466000000014</v>
      </c>
      <c r="L54" s="198">
        <f>IF($C$5*'Vic Apr 2017'!AL48/'Vic Apr 2017'!AJ48&lt;'Vic Apr 2017'!K48,0,IF($C$5*'Vic Apr 2017'!AL48/'Vic Apr 2017'!AJ48&lt;='Vic Apr 2017'!L48,($C$5*'Vic Apr 2017'!AL48/'Vic Apr 2017'!AJ48-'Vic Apr 2017'!K48)*('Vic Apr 2017'!W48/100)*'Vic Apr 2017'!AJ48,('Vic Apr 2017'!L48-'Vic Apr 2017'!K48)*('Vic Apr 2017'!W48/100)*'Vic Apr 2017'!AJ48))</f>
        <v>0</v>
      </c>
      <c r="M54" s="198">
        <f>IF($C$5*'Vic Apr 2017'!AL48/'Vic Apr 2017'!AJ48&lt;'Vic Apr 2017'!L48,0,IF($C$5*'Vic Apr 2017'!AL48/'Vic Apr 2017'!AJ48&lt;='Vic Apr 2017'!M48,($C$5*'Vic Apr 2017'!AL48/'Vic Apr 2017'!AJ48-'Vic Apr 2017'!L48)*('Vic Apr 2017'!X48/100)*'Vic Apr 2017'!AJ48,('Vic Apr 2017'!M48-'Vic Apr 2017'!L48)*('Vic Apr 2017'!X48/100)*'Vic Apr 2017'!AJ48))</f>
        <v>0</v>
      </c>
      <c r="N54" s="198">
        <f>IF(($C$5*'Vic Apr 2017'!AL48/'Vic Apr 2017'!AJ48&gt;'Vic Apr 2017'!M48),($C$5*'Vic Apr 2017'!AL48/'Vic Apr 2017'!AJ48-'Vic Apr 2017'!M48)*'Vic Apr 2017'!Y48/100*'Vic Apr 2017'!AJ48,0)</f>
        <v>0</v>
      </c>
      <c r="O54" s="201">
        <f t="shared" si="0"/>
        <v>1728.0558400000002</v>
      </c>
      <c r="P54" s="202">
        <f>'Vic Apr 2017'!AM48</f>
        <v>0</v>
      </c>
      <c r="Q54" s="202">
        <f>'Vic Apr 2017'!AN48</f>
        <v>0</v>
      </c>
      <c r="R54" s="202">
        <f>'Vic Apr 2017'!AO48</f>
        <v>0</v>
      </c>
      <c r="S54" s="202">
        <f>'Vic Apr 2017'!AP48</f>
        <v>0</v>
      </c>
      <c r="T54" s="201">
        <f>O54</f>
        <v>1728.0558400000002</v>
      </c>
      <c r="U54" s="201">
        <f>T54</f>
        <v>1728.0558400000002</v>
      </c>
      <c r="V54" s="201">
        <f t="shared" si="1"/>
        <v>1900.8614240000004</v>
      </c>
      <c r="W54" s="201">
        <f t="shared" si="1"/>
        <v>1900.8614240000004</v>
      </c>
      <c r="X54" s="203">
        <f>'Vic Apr 2017'!AW48</f>
        <v>36</v>
      </c>
      <c r="Y54" s="204" t="str">
        <f>'Vic Apr 2017'!AX48</f>
        <v>n</v>
      </c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11"/>
      <c r="BY54" s="111"/>
      <c r="BZ54" s="111"/>
      <c r="CA54" s="111"/>
      <c r="CB54" s="111"/>
      <c r="CC54" s="111"/>
      <c r="CD54" s="111"/>
      <c r="CE54" s="111"/>
      <c r="CF54" s="111"/>
      <c r="CG54" s="111"/>
      <c r="CH54" s="111"/>
      <c r="CI54" s="111"/>
      <c r="CJ54" s="111"/>
      <c r="CK54" s="111"/>
      <c r="CL54" s="111"/>
      <c r="CM54" s="111"/>
      <c r="CN54" s="111"/>
      <c r="CO54" s="111"/>
      <c r="CP54" s="111"/>
      <c r="CQ54" s="111"/>
      <c r="CR54" s="111"/>
      <c r="CS54" s="111"/>
      <c r="CT54" s="111"/>
      <c r="CU54" s="111"/>
      <c r="CV54" s="111"/>
      <c r="CW54" s="111"/>
      <c r="CX54" s="111"/>
      <c r="CY54" s="111"/>
      <c r="CZ54" s="111"/>
      <c r="DA54" s="111"/>
      <c r="DB54" s="111"/>
      <c r="DC54" s="111"/>
      <c r="DD54" s="111"/>
      <c r="DE54" s="111"/>
      <c r="DF54" s="111"/>
      <c r="DG54" s="111"/>
      <c r="DH54" s="111"/>
      <c r="DI54" s="111"/>
      <c r="DJ54" s="111"/>
      <c r="DK54" s="111"/>
      <c r="DL54" s="111"/>
      <c r="DM54" s="111"/>
      <c r="DN54" s="111"/>
      <c r="DO54" s="111"/>
      <c r="DP54" s="111"/>
      <c r="DQ54" s="111"/>
      <c r="DR54" s="111"/>
      <c r="DS54" s="111"/>
      <c r="DT54" s="111"/>
      <c r="DU54" s="111"/>
      <c r="DV54" s="111"/>
      <c r="DW54" s="111"/>
      <c r="DX54" s="111"/>
      <c r="DY54" s="111"/>
      <c r="DZ54" s="111"/>
      <c r="EA54" s="111"/>
      <c r="EB54" s="111"/>
      <c r="EC54" s="111"/>
      <c r="ED54" s="111"/>
      <c r="EE54" s="111"/>
      <c r="EF54" s="111"/>
      <c r="EG54" s="111"/>
      <c r="EH54" s="111"/>
      <c r="EI54" s="111"/>
      <c r="EJ54" s="111"/>
    </row>
    <row r="55" spans="1:140" s="58" customFormat="1" ht="17" customHeight="1">
      <c r="A55" s="241"/>
      <c r="B55" s="116" t="str">
        <f>'Vic Apr 2017'!F49</f>
        <v>Momentum Energy</v>
      </c>
      <c r="C55" s="116" t="str">
        <f>'Vic Apr 2017'!G49</f>
        <v>Market offer</v>
      </c>
      <c r="D55" s="198">
        <f>365*'Vic Apr 2017'!H49/100</f>
        <v>311.2355</v>
      </c>
      <c r="E55" s="199">
        <f>IF($C$5*'Vic Apr 2017'!AK49/'Vic Apr 2017'!AI49&gt;='Vic Apr 2017'!J49,('Vic Apr 2017'!J49*'Vic Apr 2017'!O49/100)*'Vic Apr 2017'!AI49,($C$5*'Vic Apr 2017'!AK49/'Vic Apr 2017'!AI49*'Vic Apr 2017'!O49/100)*'Vic Apr 2017'!AI49)</f>
        <v>115.44</v>
      </c>
      <c r="F55" s="200">
        <f>IF($C$5*'Vic Apr 2017'!AK49/'Vic Apr 2017'!AI49&lt;'Vic Apr 2017'!J49,0,IF($C$5*'Vic Apr 2017'!AK49/'Vic Apr 2017'!AI49&lt;='Vic Apr 2017'!K49,($C$5*'Vic Apr 2017'!AK49/'Vic Apr 2017'!AI49-'Vic Apr 2017'!J49)*('Vic Apr 2017'!P49/100)*'Vic Apr 2017'!AI49,('Vic Apr 2017'!K49-'Vic Apr 2017'!J49)*('Vic Apr 2017'!P49/100)*'Vic Apr 2017'!AI49))</f>
        <v>412.68299999999999</v>
      </c>
      <c r="G55" s="198">
        <f>IF($C$5*'Vic Apr 2017'!AK49/'Vic Apr 2017'!AI49&lt;'Vic Apr 2017'!K49,0,IF($C$5*'Vic Apr 2017'!AK49/'Vic Apr 2017'!AI49&lt;='Vic Apr 2017'!L49,($C$5*'Vic Apr 2017'!AK49/'Vic Apr 2017'!AI49-'Vic Apr 2017'!K49)*('Vic Apr 2017'!Q49/100)*'Vic Apr 2017'!AI49,('Vic Apr 2017'!L49-'Vic Apr 2017'!K49)*('Vic Apr 2017'!Q49/100)*'Vic Apr 2017'!AI49))</f>
        <v>0</v>
      </c>
      <c r="H55" s="199">
        <f>IF($C$5*'Vic Apr 2017'!AK49/'Vic Apr 2017'!AI49&lt;'Vic Apr 2017'!L49,0,IF($C$5*'Vic Apr 2017'!AK49/'Vic Apr 2017'!AI49&lt;='Vic Apr 2017'!M49,($C$5*'Vic Apr 2017'!AK49/'Vic Apr 2017'!AI49-'Vic Apr 2017'!L49)*('Vic Apr 2017'!R49/100)*'Vic Apr 2017'!AI49,('Vic Apr 2017'!M49-'Vic Apr 2017'!L49)*('Vic Apr 2017'!R49/100)*'Vic Apr 2017'!AI49))</f>
        <v>0</v>
      </c>
      <c r="I55" s="198">
        <f>IF(($C$5*'Vic Apr 2017'!AK49/'Vic Apr 2017'!AI49&gt;'Vic Apr 2017'!M49),($C$5*'Vic Apr 2017'!AK49/'Vic Apr 2017'!AI49-'Vic Apr 2017'!M49)*'Vic Apr 2017'!S49/100*'Vic Apr 2017'!AI49,0)</f>
        <v>0</v>
      </c>
      <c r="J55" s="198">
        <f>IF($C$5*'Vic Apr 2017'!AL49/'Vic Apr 2017'!AJ49&gt;='Vic Apr 2017'!J49,('Vic Apr 2017'!J49*'Vic Apr 2017'!U49/100)*'Vic Apr 2017'!AJ49,($C$5*'Vic Apr 2017'!AL49/'Vic Apr 2017'!AJ49*'Vic Apr 2017'!U49/100)*'Vic Apr 2017'!AJ49)</f>
        <v>222.48</v>
      </c>
      <c r="K55" s="198">
        <f>IF($C$5*'Vic Apr 2017'!AL49/'Vic Apr 2017'!AJ49&lt;'Vic Apr 2017'!J49,0,IF($C$5*'Vic Apr 2017'!AL49/'Vic Apr 2017'!AJ49&lt;='Vic Apr 2017'!K49,($C$5*'Vic Apr 2017'!AL49/'Vic Apr 2017'!AJ49-'Vic Apr 2017'!J49)*('Vic Apr 2017'!V49/100)*'Vic Apr 2017'!AJ49,('Vic Apr 2017'!K49-'Vic Apr 2017'!J49)*('Vic Apr 2017'!V49/100)*'Vic Apr 2017'!AJ49))</f>
        <v>787.65060000000005</v>
      </c>
      <c r="L55" s="198">
        <f>IF($C$5*'Vic Apr 2017'!AL49/'Vic Apr 2017'!AJ49&lt;'Vic Apr 2017'!K49,0,IF($C$5*'Vic Apr 2017'!AL49/'Vic Apr 2017'!AJ49&lt;='Vic Apr 2017'!L49,($C$5*'Vic Apr 2017'!AL49/'Vic Apr 2017'!AJ49-'Vic Apr 2017'!K49)*('Vic Apr 2017'!W49/100)*'Vic Apr 2017'!AJ49,('Vic Apr 2017'!L49-'Vic Apr 2017'!K49)*('Vic Apr 2017'!W49/100)*'Vic Apr 2017'!AJ49))</f>
        <v>0</v>
      </c>
      <c r="M55" s="198">
        <f>IF($C$5*'Vic Apr 2017'!AL49/'Vic Apr 2017'!AJ49&lt;'Vic Apr 2017'!L49,0,IF($C$5*'Vic Apr 2017'!AL49/'Vic Apr 2017'!AJ49&lt;='Vic Apr 2017'!M49,($C$5*'Vic Apr 2017'!AL49/'Vic Apr 2017'!AJ49-'Vic Apr 2017'!L49)*('Vic Apr 2017'!X49/100)*'Vic Apr 2017'!AJ49,('Vic Apr 2017'!M49-'Vic Apr 2017'!L49)*('Vic Apr 2017'!X49/100)*'Vic Apr 2017'!AJ49))</f>
        <v>0</v>
      </c>
      <c r="N55" s="198">
        <f>IF(($C$5*'Vic Apr 2017'!AL49/'Vic Apr 2017'!AJ49&gt;'Vic Apr 2017'!M49),($C$5*'Vic Apr 2017'!AL49/'Vic Apr 2017'!AJ49-'Vic Apr 2017'!M49)*'Vic Apr 2017'!Y49/100*'Vic Apr 2017'!AJ49,0)</f>
        <v>0</v>
      </c>
      <c r="O55" s="201">
        <f t="shared" si="0"/>
        <v>1849.4891000000002</v>
      </c>
      <c r="P55" s="202">
        <f>'Vic Apr 2017'!AM49</f>
        <v>0</v>
      </c>
      <c r="Q55" s="202">
        <f>'Vic Apr 2017'!AN49</f>
        <v>0</v>
      </c>
      <c r="R55" s="202">
        <f>'Vic Apr 2017'!AO49</f>
        <v>0</v>
      </c>
      <c r="S55" s="202">
        <f>'Vic Apr 2017'!AP49</f>
        <v>0</v>
      </c>
      <c r="T55" s="201">
        <f>O55</f>
        <v>1849.4891000000002</v>
      </c>
      <c r="U55" s="201">
        <f>T55</f>
        <v>1849.4891000000002</v>
      </c>
      <c r="V55" s="201">
        <f t="shared" si="1"/>
        <v>2034.4380100000005</v>
      </c>
      <c r="W55" s="201">
        <f t="shared" si="1"/>
        <v>2034.4380100000005</v>
      </c>
      <c r="X55" s="203">
        <f>'Vic Apr 2017'!AW49</f>
        <v>0</v>
      </c>
      <c r="Y55" s="204" t="str">
        <f>'Vic Apr 2017'!AX49</f>
        <v>n</v>
      </c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11"/>
      <c r="BY55" s="111"/>
      <c r="BZ55" s="111"/>
      <c r="CA55" s="111"/>
      <c r="CB55" s="111"/>
      <c r="CC55" s="111"/>
      <c r="CD55" s="111"/>
      <c r="CE55" s="111"/>
      <c r="CF55" s="111"/>
      <c r="CG55" s="111"/>
      <c r="CH55" s="111"/>
      <c r="CI55" s="111"/>
      <c r="CJ55" s="111"/>
      <c r="CK55" s="111"/>
      <c r="CL55" s="111"/>
      <c r="CM55" s="111"/>
      <c r="CN55" s="111"/>
      <c r="CO55" s="111"/>
      <c r="CP55" s="111"/>
      <c r="CQ55" s="111"/>
      <c r="CR55" s="111"/>
      <c r="CS55" s="111"/>
      <c r="CT55" s="111"/>
      <c r="CU55" s="111"/>
      <c r="CV55" s="111"/>
      <c r="CW55" s="111"/>
      <c r="CX55" s="111"/>
      <c r="CY55" s="111"/>
      <c r="CZ55" s="111"/>
      <c r="DA55" s="111"/>
      <c r="DB55" s="111"/>
      <c r="DC55" s="111"/>
      <c r="DD55" s="111"/>
      <c r="DE55" s="111"/>
      <c r="DF55" s="111"/>
      <c r="DG55" s="111"/>
      <c r="DH55" s="111"/>
      <c r="DI55" s="111"/>
      <c r="DJ55" s="111"/>
      <c r="DK55" s="111"/>
      <c r="DL55" s="111"/>
      <c r="DM55" s="111"/>
      <c r="DN55" s="111"/>
      <c r="DO55" s="111"/>
      <c r="DP55" s="111"/>
      <c r="DQ55" s="111"/>
      <c r="DR55" s="111"/>
      <c r="DS55" s="111"/>
      <c r="DT55" s="111"/>
      <c r="DU55" s="111"/>
      <c r="DV55" s="111"/>
      <c r="DW55" s="111"/>
      <c r="DX55" s="111"/>
      <c r="DY55" s="111"/>
      <c r="DZ55" s="111"/>
      <c r="EA55" s="111"/>
      <c r="EB55" s="111"/>
      <c r="EC55" s="111"/>
      <c r="ED55" s="111"/>
      <c r="EE55" s="111"/>
      <c r="EF55" s="111"/>
      <c r="EG55" s="111"/>
      <c r="EH55" s="111"/>
      <c r="EI55" s="111"/>
      <c r="EJ55" s="111"/>
    </row>
    <row r="56" spans="1:140" s="112" customFormat="1" ht="17" customHeight="1" thickBot="1">
      <c r="A56" s="242"/>
      <c r="B56" s="221" t="str">
        <f>'Vic Apr 2017'!F50</f>
        <v>Origin Energy</v>
      </c>
      <c r="C56" s="221" t="str">
        <f>'Vic Apr 2017'!G50</f>
        <v>Business Saver</v>
      </c>
      <c r="D56" s="115">
        <f>365*'Vic Apr 2017'!H50/100</f>
        <v>275.90350000000001</v>
      </c>
      <c r="E56" s="113">
        <f>IF($C$5*'Vic Apr 2017'!AK50/'Vic Apr 2017'!AI50&gt;='Vic Apr 2017'!J50,('Vic Apr 2017'!J50*'Vic Apr 2017'!O50/100)*'Vic Apr 2017'!AI50,($C$5*'Vic Apr 2017'!AK50/'Vic Apr 2017'!AI50*'Vic Apr 2017'!O50/100)*'Vic Apr 2017'!AI50)</f>
        <v>652.46399999999994</v>
      </c>
      <c r="F56" s="114">
        <f>IF($C$5*'Vic Apr 2017'!AK50/'Vic Apr 2017'!AI50&lt;'Vic Apr 2017'!J50,0,IF($C$5*'Vic Apr 2017'!AK50/'Vic Apr 2017'!AI50&lt;='Vic Apr 2017'!K50,($C$5*'Vic Apr 2017'!AK50/'Vic Apr 2017'!AI50-'Vic Apr 2017'!J50)*('Vic Apr 2017'!P50/100)*'Vic Apr 2017'!AI50,('Vic Apr 2017'!K50-'Vic Apr 2017'!J50)*('Vic Apr 2017'!P50/100)*'Vic Apr 2017'!AI50))</f>
        <v>223.62520000000006</v>
      </c>
      <c r="G56" s="115">
        <f>IF($C$5*'Vic Apr 2017'!AK50/'Vic Apr 2017'!AI50&lt;'Vic Apr 2017'!K50,0,IF($C$5*'Vic Apr 2017'!AK50/'Vic Apr 2017'!AI50&lt;='Vic Apr 2017'!L50,($C$5*'Vic Apr 2017'!AK50/'Vic Apr 2017'!AI50-'Vic Apr 2017'!K50)*('Vic Apr 2017'!Q50/100)*'Vic Apr 2017'!AI50,('Vic Apr 2017'!L50-'Vic Apr 2017'!K50)*('Vic Apr 2017'!Q50/100)*'Vic Apr 2017'!AI50))</f>
        <v>0</v>
      </c>
      <c r="H56" s="113">
        <f>IF($C$5*'Vic Apr 2017'!AK50/'Vic Apr 2017'!AI50&lt;'Vic Apr 2017'!L50,0,IF($C$5*'Vic Apr 2017'!AK50/'Vic Apr 2017'!AI50&lt;='Vic Apr 2017'!M50,($C$5*'Vic Apr 2017'!AK50/'Vic Apr 2017'!AI50-'Vic Apr 2017'!L50)*('Vic Apr 2017'!R50/100)*'Vic Apr 2017'!AI50,('Vic Apr 2017'!M50-'Vic Apr 2017'!L50)*('Vic Apr 2017'!R50/100)*'Vic Apr 2017'!AI50))</f>
        <v>0</v>
      </c>
      <c r="I56" s="115">
        <f>IF(($C$5*'Vic Apr 2017'!AK50/'Vic Apr 2017'!AI50&gt;'Vic Apr 2017'!M50),($C$5*'Vic Apr 2017'!AK50/'Vic Apr 2017'!AI50-'Vic Apr 2017'!M50)*'Vic Apr 2017'!S50/100*'Vic Apr 2017'!AI50,0)</f>
        <v>0</v>
      </c>
      <c r="J56" s="115">
        <f>IF($C$5*'Vic Apr 2017'!AL50/'Vic Apr 2017'!AJ50&gt;='Vic Apr 2017'!J50,('Vic Apr 2017'!J50*'Vic Apr 2017'!U50/100)*'Vic Apr 2017'!AJ50,($C$5*'Vic Apr 2017'!AL50/'Vic Apr 2017'!AJ50*'Vic Apr 2017'!U50/100)*'Vic Apr 2017'!AJ50)</f>
        <v>652.46399999999994</v>
      </c>
      <c r="K56" s="115">
        <f>IF($C$5*'Vic Apr 2017'!AL50/'Vic Apr 2017'!AJ50&lt;'Vic Apr 2017'!J50,0,IF($C$5*'Vic Apr 2017'!AL50/'Vic Apr 2017'!AJ50&lt;='Vic Apr 2017'!K50,($C$5*'Vic Apr 2017'!AL50/'Vic Apr 2017'!AJ50-'Vic Apr 2017'!J50)*('Vic Apr 2017'!V50/100)*'Vic Apr 2017'!AJ50,('Vic Apr 2017'!K50-'Vic Apr 2017'!J50)*('Vic Apr 2017'!V50/100)*'Vic Apr 2017'!AJ50))</f>
        <v>223.62520000000006</v>
      </c>
      <c r="L56" s="115">
        <f>IF($C$5*'Vic Apr 2017'!AL50/'Vic Apr 2017'!AJ50&lt;'Vic Apr 2017'!K50,0,IF($C$5*'Vic Apr 2017'!AL50/'Vic Apr 2017'!AJ50&lt;='Vic Apr 2017'!L50,($C$5*'Vic Apr 2017'!AL50/'Vic Apr 2017'!AJ50-'Vic Apr 2017'!K50)*('Vic Apr 2017'!W50/100)*'Vic Apr 2017'!AJ50,('Vic Apr 2017'!L50-'Vic Apr 2017'!K50)*('Vic Apr 2017'!W50/100)*'Vic Apr 2017'!AJ50))</f>
        <v>0</v>
      </c>
      <c r="M56" s="115">
        <f>IF($C$5*'Vic Apr 2017'!AL50/'Vic Apr 2017'!AJ50&lt;'Vic Apr 2017'!L50,0,IF($C$5*'Vic Apr 2017'!AL50/'Vic Apr 2017'!AJ50&lt;='Vic Apr 2017'!M50,($C$5*'Vic Apr 2017'!AL50/'Vic Apr 2017'!AJ50-'Vic Apr 2017'!L50)*('Vic Apr 2017'!X50/100)*'Vic Apr 2017'!AJ50,('Vic Apr 2017'!M50-'Vic Apr 2017'!L50)*('Vic Apr 2017'!X50/100)*'Vic Apr 2017'!AJ50))</f>
        <v>0</v>
      </c>
      <c r="N56" s="115">
        <f>IF(($C$5*'Vic Apr 2017'!AL50/'Vic Apr 2017'!AJ50&gt;'Vic Apr 2017'!M50),($C$5*'Vic Apr 2017'!AL50/'Vic Apr 2017'!AJ50-'Vic Apr 2017'!M50)*'Vic Apr 2017'!Y50/100*'Vic Apr 2017'!AJ50,0)</f>
        <v>0</v>
      </c>
      <c r="O56" s="222">
        <f t="shared" si="0"/>
        <v>2028.0819000000001</v>
      </c>
      <c r="P56" s="223">
        <f>'Vic Apr 2017'!AM50</f>
        <v>0</v>
      </c>
      <c r="Q56" s="223">
        <f>'Vic Apr 2017'!AN50</f>
        <v>15</v>
      </c>
      <c r="R56" s="223">
        <f>'Vic Apr 2017'!AO50</f>
        <v>0</v>
      </c>
      <c r="S56" s="223">
        <f>'Vic Apr 2017'!AP50</f>
        <v>0</v>
      </c>
      <c r="T56" s="222">
        <f>(O56-(O56-D56)*Q56/100)</f>
        <v>1765.2551400000002</v>
      </c>
      <c r="U56" s="222">
        <f>T56</f>
        <v>1765.2551400000002</v>
      </c>
      <c r="V56" s="222">
        <f t="shared" si="1"/>
        <v>1941.7806540000004</v>
      </c>
      <c r="W56" s="222">
        <f t="shared" si="1"/>
        <v>1941.7806540000004</v>
      </c>
      <c r="X56" s="224">
        <f>'Vic Apr 2017'!AW50</f>
        <v>12</v>
      </c>
      <c r="Y56" s="225" t="str">
        <f>'Vic Apr 2017'!AX50</f>
        <v>y</v>
      </c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11"/>
      <c r="BY56" s="111"/>
      <c r="BZ56" s="111"/>
      <c r="CA56" s="111"/>
      <c r="CB56" s="111"/>
      <c r="CC56" s="111"/>
      <c r="CD56" s="111"/>
      <c r="CE56" s="111"/>
      <c r="CF56" s="111"/>
      <c r="CG56" s="111"/>
      <c r="CH56" s="111"/>
      <c r="CI56" s="111"/>
      <c r="CJ56" s="111"/>
      <c r="CK56" s="111"/>
      <c r="CL56" s="111"/>
      <c r="CM56" s="111"/>
      <c r="CN56" s="111"/>
      <c r="CO56" s="111"/>
      <c r="CP56" s="111"/>
      <c r="CQ56" s="111"/>
      <c r="CR56" s="111"/>
      <c r="CS56" s="111"/>
      <c r="CT56" s="111"/>
      <c r="CU56" s="111"/>
      <c r="CV56" s="111"/>
      <c r="CW56" s="111"/>
      <c r="CX56" s="111"/>
      <c r="CY56" s="111"/>
      <c r="CZ56" s="111"/>
      <c r="DA56" s="111"/>
      <c r="DB56" s="111"/>
      <c r="DC56" s="111"/>
      <c r="DD56" s="111"/>
      <c r="DE56" s="111"/>
      <c r="DF56" s="111"/>
      <c r="DG56" s="111"/>
      <c r="DH56" s="111"/>
      <c r="DI56" s="111"/>
      <c r="DJ56" s="111"/>
      <c r="DK56" s="111"/>
      <c r="DL56" s="111"/>
      <c r="DM56" s="111"/>
      <c r="DN56" s="111"/>
      <c r="DO56" s="111"/>
      <c r="DP56" s="111"/>
      <c r="DQ56" s="111"/>
      <c r="DR56" s="111"/>
      <c r="DS56" s="111"/>
      <c r="DT56" s="111"/>
      <c r="DU56" s="111"/>
      <c r="DV56" s="111"/>
      <c r="DW56" s="111"/>
      <c r="DX56" s="111"/>
      <c r="DY56" s="111"/>
      <c r="DZ56" s="111"/>
      <c r="EA56" s="111"/>
      <c r="EB56" s="111"/>
      <c r="EC56" s="111"/>
      <c r="ED56" s="111"/>
      <c r="EE56" s="111"/>
      <c r="EF56" s="111"/>
      <c r="EG56" s="111"/>
      <c r="EH56" s="111"/>
      <c r="EI56" s="111"/>
      <c r="EJ56" s="111"/>
    </row>
    <row r="57" spans="1:140" s="112" customFormat="1" ht="17" customHeight="1" thickTop="1">
      <c r="A57" s="241" t="str">
        <f>'Vic Apr 2017'!D51</f>
        <v>Envestra North</v>
      </c>
      <c r="B57" s="116" t="str">
        <f>'Vic Apr 2017'!F51</f>
        <v>AGL</v>
      </c>
      <c r="C57" s="116" t="str">
        <f>'Vic Apr 2017'!G51</f>
        <v>Business Savers</v>
      </c>
      <c r="D57" s="198">
        <f>365*'Vic Apr 2017'!H51/100</f>
        <v>321.09050000000002</v>
      </c>
      <c r="E57" s="199">
        <f>IF($C$5*'Vic Apr 2017'!AK51/'Vic Apr 2017'!AI51&gt;='Vic Apr 2017'!J51,('Vic Apr 2017'!J51*'Vic Apr 2017'!O51/100)*'Vic Apr 2017'!AI51,($C$5*'Vic Apr 2017'!AK51/'Vic Apr 2017'!AI51*'Vic Apr 2017'!O51/100)*'Vic Apr 2017'!AI51)</f>
        <v>192.24</v>
      </c>
      <c r="F57" s="200">
        <f>IF($C$5*'Vic Apr 2017'!AK51/'Vic Apr 2017'!AI51&lt;'Vic Apr 2017'!J51,0,IF($C$5*'Vic Apr 2017'!AK51/'Vic Apr 2017'!AI51&lt;='Vic Apr 2017'!K51,($C$5*'Vic Apr 2017'!AK51/'Vic Apr 2017'!AI51-'Vic Apr 2017'!J51)*('Vic Apr 2017'!P51/100)*'Vic Apr 2017'!AI51,('Vic Apr 2017'!K51-'Vic Apr 2017'!J51)*('Vic Apr 2017'!P51/100)*'Vic Apr 2017'!AI51))</f>
        <v>703.56</v>
      </c>
      <c r="G57" s="198">
        <f>IF($C$5*'Vic Apr 2017'!AK51/'Vic Apr 2017'!AI51&lt;'Vic Apr 2017'!K51,0,IF($C$5*'Vic Apr 2017'!AK51/'Vic Apr 2017'!AI51&lt;='Vic Apr 2017'!L51,($C$5*'Vic Apr 2017'!AK51/'Vic Apr 2017'!AI51-'Vic Apr 2017'!K51)*('Vic Apr 2017'!Q51/100)*'Vic Apr 2017'!AI51,('Vic Apr 2017'!L51-'Vic Apr 2017'!K51)*('Vic Apr 2017'!Q51/100)*'Vic Apr 2017'!AI51))</f>
        <v>0</v>
      </c>
      <c r="H57" s="199">
        <f>IF($C$5*'Vic Apr 2017'!AK51/'Vic Apr 2017'!AI51&lt;'Vic Apr 2017'!L51,0,IF($C$5*'Vic Apr 2017'!AK51/'Vic Apr 2017'!AI51&lt;='Vic Apr 2017'!M51,($C$5*'Vic Apr 2017'!AK51/'Vic Apr 2017'!AI51-'Vic Apr 2017'!L51)*('Vic Apr 2017'!R51/100)*'Vic Apr 2017'!AI51,('Vic Apr 2017'!M51-'Vic Apr 2017'!L51)*('Vic Apr 2017'!R51/100)*'Vic Apr 2017'!AI51))</f>
        <v>0</v>
      </c>
      <c r="I57" s="198">
        <f>IF(($C$5*'Vic Apr 2017'!AK51/'Vic Apr 2017'!AI51&gt;'Vic Apr 2017'!M51),($C$5*'Vic Apr 2017'!AK51/'Vic Apr 2017'!AI51-'Vic Apr 2017'!M51)*'Vic Apr 2017'!S51/100*'Vic Apr 2017'!AI51,0)</f>
        <v>0</v>
      </c>
      <c r="J57" s="198">
        <f>IF($C$5*'Vic Apr 2017'!AL51/'Vic Apr 2017'!AJ51&gt;='Vic Apr 2017'!J51,('Vic Apr 2017'!J51*'Vic Apr 2017'!U51/100)*'Vic Apr 2017'!AJ51,($C$5*'Vic Apr 2017'!AL51/'Vic Apr 2017'!AJ51*'Vic Apr 2017'!U51/100)*'Vic Apr 2017'!AJ51)</f>
        <v>192.24</v>
      </c>
      <c r="K57" s="198">
        <f>IF($C$5*'Vic Apr 2017'!AL51/'Vic Apr 2017'!AJ51&lt;'Vic Apr 2017'!J51,0,IF($C$5*'Vic Apr 2017'!AL51/'Vic Apr 2017'!AJ51&lt;='Vic Apr 2017'!K51,($C$5*'Vic Apr 2017'!AL51/'Vic Apr 2017'!AJ51-'Vic Apr 2017'!J51)*('Vic Apr 2017'!V51/100)*'Vic Apr 2017'!AJ51,('Vic Apr 2017'!K51-'Vic Apr 2017'!J51)*('Vic Apr 2017'!V51/100)*'Vic Apr 2017'!AJ51))</f>
        <v>703.56</v>
      </c>
      <c r="L57" s="198">
        <f>IF($C$5*'Vic Apr 2017'!AL51/'Vic Apr 2017'!AJ51&lt;'Vic Apr 2017'!K51,0,IF($C$5*'Vic Apr 2017'!AL51/'Vic Apr 2017'!AJ51&lt;='Vic Apr 2017'!L51,($C$5*'Vic Apr 2017'!AL51/'Vic Apr 2017'!AJ51-'Vic Apr 2017'!K51)*('Vic Apr 2017'!W51/100)*'Vic Apr 2017'!AJ51,('Vic Apr 2017'!L51-'Vic Apr 2017'!K51)*('Vic Apr 2017'!W51/100)*'Vic Apr 2017'!AJ51))</f>
        <v>0</v>
      </c>
      <c r="M57" s="198">
        <f>IF($C$5*'Vic Apr 2017'!AL51/'Vic Apr 2017'!AJ51&lt;'Vic Apr 2017'!L51,0,IF($C$5*'Vic Apr 2017'!AL51/'Vic Apr 2017'!AJ51&lt;='Vic Apr 2017'!M51,($C$5*'Vic Apr 2017'!AL51/'Vic Apr 2017'!AJ51-'Vic Apr 2017'!L51)*('Vic Apr 2017'!X51/100)*'Vic Apr 2017'!AJ51,('Vic Apr 2017'!M51-'Vic Apr 2017'!L51)*('Vic Apr 2017'!X51/100)*'Vic Apr 2017'!AJ51))</f>
        <v>0</v>
      </c>
      <c r="N57" s="198">
        <f>IF(($C$5*'Vic Apr 2017'!AL51/'Vic Apr 2017'!AJ51&gt;'Vic Apr 2017'!M51),($C$5*'Vic Apr 2017'!AL51/'Vic Apr 2017'!AJ51-'Vic Apr 2017'!M51)*'Vic Apr 2017'!Y51/100*'Vic Apr 2017'!AJ51,0)</f>
        <v>0</v>
      </c>
      <c r="O57" s="201">
        <f t="shared" si="0"/>
        <v>2112.6904999999997</v>
      </c>
      <c r="P57" s="202">
        <f>'Vic Apr 2017'!AM51</f>
        <v>0</v>
      </c>
      <c r="Q57" s="202">
        <f>'Vic Apr 2017'!AN51</f>
        <v>20</v>
      </c>
      <c r="R57" s="202">
        <f>'Vic Apr 2017'!AO51</f>
        <v>0</v>
      </c>
      <c r="S57" s="202">
        <f>'Vic Apr 2017'!AP51</f>
        <v>0</v>
      </c>
      <c r="T57" s="201">
        <f>(O57-(O57-D57)*Q57/100)</f>
        <v>1754.3704999999998</v>
      </c>
      <c r="U57" s="201">
        <f>T57</f>
        <v>1754.3704999999998</v>
      </c>
      <c r="V57" s="201">
        <f t="shared" si="1"/>
        <v>1929.80755</v>
      </c>
      <c r="W57" s="201">
        <f t="shared" si="1"/>
        <v>1929.80755</v>
      </c>
      <c r="X57" s="203">
        <f>'Vic Apr 2017'!AW51</f>
        <v>0</v>
      </c>
      <c r="Y57" s="204" t="str">
        <f>'Vic Apr 2017'!AX51</f>
        <v>n</v>
      </c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11"/>
      <c r="BY57" s="111"/>
      <c r="BZ57" s="111"/>
      <c r="CA57" s="111"/>
      <c r="CB57" s="111"/>
      <c r="CC57" s="111"/>
      <c r="CD57" s="111"/>
      <c r="CE57" s="111"/>
      <c r="CF57" s="111"/>
      <c r="CG57" s="111"/>
      <c r="CH57" s="111"/>
      <c r="CI57" s="111"/>
      <c r="CJ57" s="111"/>
      <c r="CK57" s="111"/>
      <c r="CL57" s="111"/>
      <c r="CM57" s="111"/>
      <c r="CN57" s="111"/>
      <c r="CO57" s="111"/>
      <c r="CP57" s="111"/>
      <c r="CQ57" s="111"/>
      <c r="CR57" s="111"/>
      <c r="CS57" s="111"/>
      <c r="CT57" s="111"/>
      <c r="CU57" s="111"/>
      <c r="CV57" s="111"/>
      <c r="CW57" s="111"/>
      <c r="CX57" s="111"/>
      <c r="CY57" s="111"/>
      <c r="CZ57" s="111"/>
      <c r="DA57" s="111"/>
      <c r="DB57" s="111"/>
      <c r="DC57" s="111"/>
      <c r="DD57" s="111"/>
      <c r="DE57" s="111"/>
      <c r="DF57" s="111"/>
      <c r="DG57" s="111"/>
      <c r="DH57" s="111"/>
      <c r="DI57" s="111"/>
      <c r="DJ57" s="111"/>
      <c r="DK57" s="111"/>
      <c r="DL57" s="111"/>
      <c r="DM57" s="111"/>
      <c r="DN57" s="111"/>
      <c r="DO57" s="111"/>
      <c r="DP57" s="111"/>
      <c r="DQ57" s="111"/>
      <c r="DR57" s="111"/>
      <c r="DS57" s="111"/>
      <c r="DT57" s="111"/>
      <c r="DU57" s="111"/>
      <c r="DV57" s="111"/>
      <c r="DW57" s="111"/>
      <c r="DX57" s="111"/>
      <c r="DY57" s="111"/>
      <c r="DZ57" s="111"/>
      <c r="EA57" s="111"/>
      <c r="EB57" s="111"/>
      <c r="EC57" s="111"/>
      <c r="ED57" s="111"/>
      <c r="EE57" s="111"/>
      <c r="EF57" s="111"/>
      <c r="EG57" s="111"/>
      <c r="EH57" s="111"/>
      <c r="EI57" s="111"/>
      <c r="EJ57" s="111"/>
    </row>
    <row r="58" spans="1:140" s="58" customFormat="1" ht="17" customHeight="1">
      <c r="A58" s="241"/>
      <c r="B58" s="116" t="str">
        <f>'Vic Apr 2017'!F52</f>
        <v>Click Energy</v>
      </c>
      <c r="C58" s="116" t="str">
        <f>'Vic Apr 2017'!G52</f>
        <v>Business Prime Gas</v>
      </c>
      <c r="D58" s="198">
        <f>365*'Vic Apr 2017'!H52/100</f>
        <v>284.7</v>
      </c>
      <c r="E58" s="199">
        <f>IF($C$5*'Vic Apr 2017'!AK52/'Vic Apr 2017'!AI52&gt;='Vic Apr 2017'!J52,('Vic Apr 2017'!J52*'Vic Apr 2017'!O52/100)*'Vic Apr 2017'!AI52,($C$5*'Vic Apr 2017'!AK52/'Vic Apr 2017'!AI52*'Vic Apr 2017'!O52/100)*'Vic Apr 2017'!AI52)</f>
        <v>184.49999999999997</v>
      </c>
      <c r="F58" s="200">
        <f>IF($C$5*'Vic Apr 2017'!AK52/'Vic Apr 2017'!AI52&lt;'Vic Apr 2017'!J52,0,IF($C$5*'Vic Apr 2017'!AK52/'Vic Apr 2017'!AI52&lt;='Vic Apr 2017'!K52,($C$5*'Vic Apr 2017'!AK52/'Vic Apr 2017'!AI52-'Vic Apr 2017'!J52)*('Vic Apr 2017'!P52/100)*'Vic Apr 2017'!AI52,('Vic Apr 2017'!K52-'Vic Apr 2017'!J52)*('Vic Apr 2017'!P52/100)*'Vic Apr 2017'!AI52))</f>
        <v>656</v>
      </c>
      <c r="G58" s="198">
        <f>IF($C$5*'Vic Apr 2017'!AK52/'Vic Apr 2017'!AI52&lt;'Vic Apr 2017'!K52,0,IF($C$5*'Vic Apr 2017'!AK52/'Vic Apr 2017'!AI52&lt;='Vic Apr 2017'!L52,($C$5*'Vic Apr 2017'!AK52/'Vic Apr 2017'!AI52-'Vic Apr 2017'!K52)*('Vic Apr 2017'!Q52/100)*'Vic Apr 2017'!AI52,('Vic Apr 2017'!L52-'Vic Apr 2017'!K52)*('Vic Apr 2017'!Q52/100)*'Vic Apr 2017'!AI52))</f>
        <v>0</v>
      </c>
      <c r="H58" s="199">
        <f>IF($C$5*'Vic Apr 2017'!AK52/'Vic Apr 2017'!AI52&lt;'Vic Apr 2017'!L52,0,IF($C$5*'Vic Apr 2017'!AK52/'Vic Apr 2017'!AI52&lt;='Vic Apr 2017'!M52,($C$5*'Vic Apr 2017'!AK52/'Vic Apr 2017'!AI52-'Vic Apr 2017'!L52)*('Vic Apr 2017'!R52/100)*'Vic Apr 2017'!AI52,('Vic Apr 2017'!M52-'Vic Apr 2017'!L52)*('Vic Apr 2017'!R52/100)*'Vic Apr 2017'!AI52))</f>
        <v>0</v>
      </c>
      <c r="I58" s="198">
        <f>IF(($C$5*'Vic Apr 2017'!AK52/'Vic Apr 2017'!AI52&gt;'Vic Apr 2017'!M52),($C$5*'Vic Apr 2017'!AK52/'Vic Apr 2017'!AI52-'Vic Apr 2017'!M52)*'Vic Apr 2017'!S52/100*'Vic Apr 2017'!AI52,0)</f>
        <v>0</v>
      </c>
      <c r="J58" s="198">
        <f>IF($C$5*'Vic Apr 2017'!AL52/'Vic Apr 2017'!AJ52&gt;='Vic Apr 2017'!J52,('Vic Apr 2017'!J52*'Vic Apr 2017'!U52/100)*'Vic Apr 2017'!AJ52,($C$5*'Vic Apr 2017'!AL52/'Vic Apr 2017'!AJ52*'Vic Apr 2017'!U52/100)*'Vic Apr 2017'!AJ52)</f>
        <v>184.49999999999997</v>
      </c>
      <c r="K58" s="198">
        <f>IF($C$5*'Vic Apr 2017'!AL52/'Vic Apr 2017'!AJ52&lt;'Vic Apr 2017'!J52,0,IF($C$5*'Vic Apr 2017'!AL52/'Vic Apr 2017'!AJ52&lt;='Vic Apr 2017'!K52,($C$5*'Vic Apr 2017'!AL52/'Vic Apr 2017'!AJ52-'Vic Apr 2017'!J52)*('Vic Apr 2017'!V52/100)*'Vic Apr 2017'!AJ52,('Vic Apr 2017'!K52-'Vic Apr 2017'!J52)*('Vic Apr 2017'!V52/100)*'Vic Apr 2017'!AJ52))</f>
        <v>656</v>
      </c>
      <c r="L58" s="198">
        <f>IF($C$5*'Vic Apr 2017'!AL52/'Vic Apr 2017'!AJ52&lt;'Vic Apr 2017'!K52,0,IF($C$5*'Vic Apr 2017'!AL52/'Vic Apr 2017'!AJ52&lt;='Vic Apr 2017'!L52,($C$5*'Vic Apr 2017'!AL52/'Vic Apr 2017'!AJ52-'Vic Apr 2017'!K52)*('Vic Apr 2017'!W52/100)*'Vic Apr 2017'!AJ52,('Vic Apr 2017'!L52-'Vic Apr 2017'!K52)*('Vic Apr 2017'!W52/100)*'Vic Apr 2017'!AJ52))</f>
        <v>0</v>
      </c>
      <c r="M58" s="198">
        <f>IF($C$5*'Vic Apr 2017'!AL52/'Vic Apr 2017'!AJ52&lt;'Vic Apr 2017'!L52,0,IF($C$5*'Vic Apr 2017'!AL52/'Vic Apr 2017'!AJ52&lt;='Vic Apr 2017'!M52,($C$5*'Vic Apr 2017'!AL52/'Vic Apr 2017'!AJ52-'Vic Apr 2017'!L52)*('Vic Apr 2017'!X52/100)*'Vic Apr 2017'!AJ52,('Vic Apr 2017'!M52-'Vic Apr 2017'!L52)*('Vic Apr 2017'!X52/100)*'Vic Apr 2017'!AJ52))</f>
        <v>0</v>
      </c>
      <c r="N58" s="198">
        <f>IF(($C$5*'Vic Apr 2017'!AL52/'Vic Apr 2017'!AJ52&gt;'Vic Apr 2017'!M52),($C$5*'Vic Apr 2017'!AL52/'Vic Apr 2017'!AJ52-'Vic Apr 2017'!M52)*'Vic Apr 2017'!Y52/100*'Vic Apr 2017'!AJ52,0)</f>
        <v>0</v>
      </c>
      <c r="O58" s="201">
        <f t="shared" si="0"/>
        <v>1965.6999999999998</v>
      </c>
      <c r="P58" s="202">
        <f>'Vic Apr 2017'!AM52</f>
        <v>0</v>
      </c>
      <c r="Q58" s="202">
        <f>'Vic Apr 2017'!AN52</f>
        <v>0</v>
      </c>
      <c r="R58" s="202">
        <f>'Vic Apr 2017'!AO52</f>
        <v>10</v>
      </c>
      <c r="S58" s="202">
        <f>'Vic Apr 2017'!AP52</f>
        <v>0</v>
      </c>
      <c r="T58" s="201">
        <f>O58</f>
        <v>1965.6999999999998</v>
      </c>
      <c r="U58" s="201">
        <f>T58-(T58*R58/100)</f>
        <v>1769.1299999999999</v>
      </c>
      <c r="V58" s="201">
        <f t="shared" si="1"/>
        <v>2162.27</v>
      </c>
      <c r="W58" s="201">
        <f t="shared" si="1"/>
        <v>1946.0430000000001</v>
      </c>
      <c r="X58" s="203">
        <f>'Vic Apr 2017'!AW52</f>
        <v>0</v>
      </c>
      <c r="Y58" s="204" t="str">
        <f>'Vic Apr 2017'!AX52</f>
        <v>n</v>
      </c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</row>
    <row r="59" spans="1:140" s="112" customFormat="1" ht="17" customHeight="1">
      <c r="A59" s="241"/>
      <c r="B59" s="116" t="str">
        <f>'Vic Apr 2017'!F53</f>
        <v>Covau</v>
      </c>
      <c r="C59" s="116" t="str">
        <f>'Vic Apr 2017'!G53</f>
        <v>Market offer</v>
      </c>
      <c r="D59" s="198">
        <f>365*'Vic Apr 2017'!H53/100</f>
        <v>305.14</v>
      </c>
      <c r="E59" s="199">
        <f>IF($C$5*'Vic Apr 2017'!AK53/'Vic Apr 2017'!AI53&gt;='Vic Apr 2017'!J53,('Vic Apr 2017'!J53*'Vic Apr 2017'!O53/100)*'Vic Apr 2017'!AI53,($C$5*'Vic Apr 2017'!AK53/'Vic Apr 2017'!AI53*'Vic Apr 2017'!O53/100)*'Vic Apr 2017'!AI53)</f>
        <v>246.60000000000002</v>
      </c>
      <c r="F59" s="200">
        <f>IF($C$5*'Vic Apr 2017'!AK53/'Vic Apr 2017'!AI53&lt;'Vic Apr 2017'!J53,0,IF($C$5*'Vic Apr 2017'!AK53/'Vic Apr 2017'!AI53&lt;='Vic Apr 2017'!K53,($C$5*'Vic Apr 2017'!AK53/'Vic Apr 2017'!AI53-'Vic Apr 2017'!J53)*('Vic Apr 2017'!P53/100)*'Vic Apr 2017'!AI53,('Vic Apr 2017'!K53-'Vic Apr 2017'!J53)*('Vic Apr 2017'!P53/100)*'Vic Apr 2017'!AI53))</f>
        <v>902.00000000000023</v>
      </c>
      <c r="G59" s="198">
        <f>IF($C$5*'Vic Apr 2017'!AK53/'Vic Apr 2017'!AI53&lt;'Vic Apr 2017'!K53,0,IF($C$5*'Vic Apr 2017'!AK53/'Vic Apr 2017'!AI53&lt;='Vic Apr 2017'!L53,($C$5*'Vic Apr 2017'!AK53/'Vic Apr 2017'!AI53-'Vic Apr 2017'!K53)*('Vic Apr 2017'!Q53/100)*'Vic Apr 2017'!AI53,('Vic Apr 2017'!L53-'Vic Apr 2017'!K53)*('Vic Apr 2017'!Q53/100)*'Vic Apr 2017'!AI53))</f>
        <v>0</v>
      </c>
      <c r="H59" s="199">
        <f>IF($C$5*'Vic Apr 2017'!AK53/'Vic Apr 2017'!AI53&lt;'Vic Apr 2017'!L53,0,IF($C$5*'Vic Apr 2017'!AK53/'Vic Apr 2017'!AI53&lt;='Vic Apr 2017'!M53,($C$5*'Vic Apr 2017'!AK53/'Vic Apr 2017'!AI53-'Vic Apr 2017'!L53)*('Vic Apr 2017'!R53/100)*'Vic Apr 2017'!AI53,('Vic Apr 2017'!M53-'Vic Apr 2017'!L53)*('Vic Apr 2017'!R53/100)*'Vic Apr 2017'!AI53))</f>
        <v>0</v>
      </c>
      <c r="I59" s="198">
        <f>IF(($C$5*'Vic Apr 2017'!AK53/'Vic Apr 2017'!AI53&gt;'Vic Apr 2017'!M53),($C$5*'Vic Apr 2017'!AK53/'Vic Apr 2017'!AI53-'Vic Apr 2017'!M53)*'Vic Apr 2017'!S53/100*'Vic Apr 2017'!AI53,0)</f>
        <v>0</v>
      </c>
      <c r="J59" s="198">
        <f>IF($C$5*'Vic Apr 2017'!AL53/'Vic Apr 2017'!AJ53&gt;='Vic Apr 2017'!J53,('Vic Apr 2017'!J53*'Vic Apr 2017'!U53/100)*'Vic Apr 2017'!AJ53,($C$5*'Vic Apr 2017'!AL53/'Vic Apr 2017'!AJ53*'Vic Apr 2017'!U53/100)*'Vic Apr 2017'!AJ53)</f>
        <v>246.60000000000002</v>
      </c>
      <c r="K59" s="198">
        <f>IF($C$5*'Vic Apr 2017'!AL53/'Vic Apr 2017'!AJ53&lt;'Vic Apr 2017'!J53,0,IF($C$5*'Vic Apr 2017'!AL53/'Vic Apr 2017'!AJ53&lt;='Vic Apr 2017'!K53,($C$5*'Vic Apr 2017'!AL53/'Vic Apr 2017'!AJ53-'Vic Apr 2017'!J53)*('Vic Apr 2017'!V53/100)*'Vic Apr 2017'!AJ53,('Vic Apr 2017'!K53-'Vic Apr 2017'!J53)*('Vic Apr 2017'!V53/100)*'Vic Apr 2017'!AJ53))</f>
        <v>902.00000000000023</v>
      </c>
      <c r="L59" s="198">
        <f>IF($C$5*'Vic Apr 2017'!AL53/'Vic Apr 2017'!AJ53&lt;'Vic Apr 2017'!K53,0,IF($C$5*'Vic Apr 2017'!AL53/'Vic Apr 2017'!AJ53&lt;='Vic Apr 2017'!L53,($C$5*'Vic Apr 2017'!AL53/'Vic Apr 2017'!AJ53-'Vic Apr 2017'!K53)*('Vic Apr 2017'!W53/100)*'Vic Apr 2017'!AJ53,('Vic Apr 2017'!L53-'Vic Apr 2017'!K53)*('Vic Apr 2017'!W53/100)*'Vic Apr 2017'!AJ53))</f>
        <v>0</v>
      </c>
      <c r="M59" s="198">
        <f>IF($C$5*'Vic Apr 2017'!AL53/'Vic Apr 2017'!AJ53&lt;'Vic Apr 2017'!L53,0,IF($C$5*'Vic Apr 2017'!AL53/'Vic Apr 2017'!AJ53&lt;='Vic Apr 2017'!M53,($C$5*'Vic Apr 2017'!AL53/'Vic Apr 2017'!AJ53-'Vic Apr 2017'!L53)*('Vic Apr 2017'!X53/100)*'Vic Apr 2017'!AJ53,('Vic Apr 2017'!M53-'Vic Apr 2017'!L53)*('Vic Apr 2017'!X53/100)*'Vic Apr 2017'!AJ53))</f>
        <v>0</v>
      </c>
      <c r="N59" s="198">
        <f>IF(($C$5*'Vic Apr 2017'!AL53/'Vic Apr 2017'!AJ53&gt;'Vic Apr 2017'!M53),($C$5*'Vic Apr 2017'!AL53/'Vic Apr 2017'!AJ53-'Vic Apr 2017'!M53)*'Vic Apr 2017'!Y53/100*'Vic Apr 2017'!AJ53,0)</f>
        <v>0</v>
      </c>
      <c r="O59" s="201">
        <f t="shared" si="0"/>
        <v>2602.34</v>
      </c>
      <c r="P59" s="202">
        <f>'Vic Apr 2017'!AM53</f>
        <v>0</v>
      </c>
      <c r="Q59" s="202">
        <f>'Vic Apr 2017'!AN53</f>
        <v>0</v>
      </c>
      <c r="R59" s="202">
        <f>'Vic Apr 2017'!AO53</f>
        <v>0</v>
      </c>
      <c r="S59" s="202">
        <f>'Vic Apr 2017'!AP53</f>
        <v>20</v>
      </c>
      <c r="T59" s="201">
        <f>O59</f>
        <v>2602.34</v>
      </c>
      <c r="U59" s="201">
        <f>(T59-(T59-D59)*S59/100)</f>
        <v>2142.9</v>
      </c>
      <c r="V59" s="201">
        <f t="shared" si="1"/>
        <v>2862.5740000000005</v>
      </c>
      <c r="W59" s="201">
        <f t="shared" si="1"/>
        <v>2357.1900000000005</v>
      </c>
      <c r="X59" s="203">
        <f>'Vic Apr 2017'!AW53</f>
        <v>12</v>
      </c>
      <c r="Y59" s="204" t="str">
        <f>'Vic Apr 2017'!AX53</f>
        <v>y</v>
      </c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11"/>
      <c r="BY59" s="111"/>
      <c r="BZ59" s="111"/>
      <c r="CA59" s="111"/>
      <c r="CB59" s="111"/>
      <c r="CC59" s="111"/>
      <c r="CD59" s="111"/>
      <c r="CE59" s="111"/>
      <c r="CF59" s="111"/>
      <c r="CG59" s="111"/>
      <c r="CH59" s="111"/>
      <c r="CI59" s="111"/>
      <c r="CJ59" s="111"/>
      <c r="CK59" s="111"/>
      <c r="CL59" s="111"/>
      <c r="CM59" s="111"/>
      <c r="CN59" s="111"/>
      <c r="CO59" s="111"/>
      <c r="CP59" s="111"/>
      <c r="CQ59" s="111"/>
      <c r="CR59" s="111"/>
      <c r="CS59" s="111"/>
      <c r="CT59" s="111"/>
      <c r="CU59" s="111"/>
      <c r="CV59" s="111"/>
      <c r="CW59" s="111"/>
      <c r="CX59" s="111"/>
      <c r="CY59" s="111"/>
      <c r="CZ59" s="111"/>
      <c r="DA59" s="111"/>
      <c r="DB59" s="111"/>
      <c r="DC59" s="111"/>
      <c r="DD59" s="111"/>
      <c r="DE59" s="111"/>
      <c r="DF59" s="111"/>
      <c r="DG59" s="111"/>
      <c r="DH59" s="111"/>
      <c r="DI59" s="111"/>
      <c r="DJ59" s="111"/>
      <c r="DK59" s="111"/>
      <c r="DL59" s="111"/>
      <c r="DM59" s="111"/>
      <c r="DN59" s="111"/>
      <c r="DO59" s="111"/>
      <c r="DP59" s="111"/>
      <c r="DQ59" s="111"/>
      <c r="DR59" s="111"/>
      <c r="DS59" s="111"/>
      <c r="DT59" s="111"/>
      <c r="DU59" s="111"/>
      <c r="DV59" s="111"/>
      <c r="DW59" s="111"/>
      <c r="DX59" s="111"/>
      <c r="DY59" s="111"/>
      <c r="DZ59" s="111"/>
      <c r="EA59" s="111"/>
      <c r="EB59" s="111"/>
      <c r="EC59" s="111"/>
      <c r="ED59" s="111"/>
      <c r="EE59" s="111"/>
      <c r="EF59" s="111"/>
      <c r="EG59" s="111"/>
      <c r="EH59" s="111"/>
      <c r="EI59" s="111"/>
      <c r="EJ59" s="111"/>
    </row>
    <row r="60" spans="1:140" s="58" customFormat="1" ht="17" customHeight="1">
      <c r="A60" s="241"/>
      <c r="B60" s="116" t="str">
        <f>'Vic Apr 2017'!F54</f>
        <v>EnergyAustralia</v>
      </c>
      <c r="C60" s="116" t="str">
        <f>'Vic Apr 2017'!G54</f>
        <v>Everyday Saver Business</v>
      </c>
      <c r="D60" s="198">
        <f>365*'Vic Apr 2017'!H54/100</f>
        <v>316.82</v>
      </c>
      <c r="E60" s="199">
        <f>IF($C$5*'Vic Apr 2017'!AK54/'Vic Apr 2017'!AI54&gt;='Vic Apr 2017'!J54,('Vic Apr 2017'!J54*'Vic Apr 2017'!O54/100)*'Vic Apr 2017'!AI54,($C$5*'Vic Apr 2017'!AK54/'Vic Apr 2017'!AI54*'Vic Apr 2017'!O54/100)*'Vic Apr 2017'!AI54)</f>
        <v>135.6</v>
      </c>
      <c r="F60" s="200">
        <f>IF($C$5*'Vic Apr 2017'!AK54/'Vic Apr 2017'!AI54&lt;'Vic Apr 2017'!J54,0,IF($C$5*'Vic Apr 2017'!AK54/'Vic Apr 2017'!AI54&lt;='Vic Apr 2017'!K54,($C$5*'Vic Apr 2017'!AK54/'Vic Apr 2017'!AI54-'Vic Apr 2017'!J54)*('Vic Apr 2017'!P54/100)*'Vic Apr 2017'!AI54,('Vic Apr 2017'!K54-'Vic Apr 2017'!J54)*('Vic Apr 2017'!P54/100)*'Vic Apr 2017'!AI54))</f>
        <v>472.80899999999997</v>
      </c>
      <c r="G60" s="198">
        <f>IF($C$5*'Vic Apr 2017'!AK54/'Vic Apr 2017'!AI54&lt;'Vic Apr 2017'!K54,0,IF($C$5*'Vic Apr 2017'!AK54/'Vic Apr 2017'!AI54&lt;='Vic Apr 2017'!L54,($C$5*'Vic Apr 2017'!AK54/'Vic Apr 2017'!AI54-'Vic Apr 2017'!K54)*('Vic Apr 2017'!Q54/100)*'Vic Apr 2017'!AI54,('Vic Apr 2017'!L54-'Vic Apr 2017'!K54)*('Vic Apr 2017'!Q54/100)*'Vic Apr 2017'!AI54))</f>
        <v>0</v>
      </c>
      <c r="H60" s="199">
        <f>IF($C$5*'Vic Apr 2017'!AK54/'Vic Apr 2017'!AI54&lt;'Vic Apr 2017'!L54,0,IF($C$5*'Vic Apr 2017'!AK54/'Vic Apr 2017'!AI54&lt;='Vic Apr 2017'!M54,($C$5*'Vic Apr 2017'!AK54/'Vic Apr 2017'!AI54-'Vic Apr 2017'!L54)*('Vic Apr 2017'!R54/100)*'Vic Apr 2017'!AI54,('Vic Apr 2017'!M54-'Vic Apr 2017'!L54)*('Vic Apr 2017'!R54/100)*'Vic Apr 2017'!AI54))</f>
        <v>0</v>
      </c>
      <c r="I60" s="198">
        <f>IF(($C$5*'Vic Apr 2017'!AK54/'Vic Apr 2017'!AI54&gt;'Vic Apr 2017'!M54),($C$5*'Vic Apr 2017'!AK54/'Vic Apr 2017'!AI54-'Vic Apr 2017'!M54)*'Vic Apr 2017'!S54/100*'Vic Apr 2017'!AI54,0)</f>
        <v>0</v>
      </c>
      <c r="J60" s="198">
        <f>IF($C$5*'Vic Apr 2017'!AL54/'Vic Apr 2017'!AJ54&gt;='Vic Apr 2017'!J54,('Vic Apr 2017'!J54*'Vic Apr 2017'!U54/100)*'Vic Apr 2017'!AJ54,($C$5*'Vic Apr 2017'!AL54/'Vic Apr 2017'!AJ54*'Vic Apr 2017'!U54/100)*'Vic Apr 2017'!AJ54)</f>
        <v>271.2</v>
      </c>
      <c r="K60" s="198">
        <f>IF($C$5*'Vic Apr 2017'!AL54/'Vic Apr 2017'!AJ54&lt;'Vic Apr 2017'!J54,0,IF($C$5*'Vic Apr 2017'!AL54/'Vic Apr 2017'!AJ54&lt;='Vic Apr 2017'!K54,($C$5*'Vic Apr 2017'!AL54/'Vic Apr 2017'!AJ54-'Vic Apr 2017'!J54)*('Vic Apr 2017'!V54/100)*'Vic Apr 2017'!AJ54,('Vic Apr 2017'!K54-'Vic Apr 2017'!J54)*('Vic Apr 2017'!V54/100)*'Vic Apr 2017'!AJ54))</f>
        <v>945.61799999999994</v>
      </c>
      <c r="L60" s="198">
        <f>IF($C$5*'Vic Apr 2017'!AL54/'Vic Apr 2017'!AJ54&lt;'Vic Apr 2017'!K54,0,IF($C$5*'Vic Apr 2017'!AL54/'Vic Apr 2017'!AJ54&lt;='Vic Apr 2017'!L54,($C$5*'Vic Apr 2017'!AL54/'Vic Apr 2017'!AJ54-'Vic Apr 2017'!K54)*('Vic Apr 2017'!W54/100)*'Vic Apr 2017'!AJ54,('Vic Apr 2017'!L54-'Vic Apr 2017'!K54)*('Vic Apr 2017'!W54/100)*'Vic Apr 2017'!AJ54))</f>
        <v>0</v>
      </c>
      <c r="M60" s="198">
        <f>IF($C$5*'Vic Apr 2017'!AL54/'Vic Apr 2017'!AJ54&lt;'Vic Apr 2017'!L54,0,IF($C$5*'Vic Apr 2017'!AL54/'Vic Apr 2017'!AJ54&lt;='Vic Apr 2017'!M54,($C$5*'Vic Apr 2017'!AL54/'Vic Apr 2017'!AJ54-'Vic Apr 2017'!L54)*('Vic Apr 2017'!X54/100)*'Vic Apr 2017'!AJ54,('Vic Apr 2017'!M54-'Vic Apr 2017'!L54)*('Vic Apr 2017'!X54/100)*'Vic Apr 2017'!AJ54))</f>
        <v>0</v>
      </c>
      <c r="N60" s="198">
        <f>IF(($C$5*'Vic Apr 2017'!AL54/'Vic Apr 2017'!AJ54&gt;'Vic Apr 2017'!M54),($C$5*'Vic Apr 2017'!AL54/'Vic Apr 2017'!AJ54-'Vic Apr 2017'!M54)*'Vic Apr 2017'!Y54/100*'Vic Apr 2017'!AJ54,0)</f>
        <v>0</v>
      </c>
      <c r="O60" s="201">
        <f t="shared" si="0"/>
        <v>2142.0469999999996</v>
      </c>
      <c r="P60" s="202">
        <f>'Vic Apr 2017'!AM54</f>
        <v>0</v>
      </c>
      <c r="Q60" s="202">
        <f>'Vic Apr 2017'!AN54</f>
        <v>20</v>
      </c>
      <c r="R60" s="202">
        <f>'Vic Apr 2017'!AO54</f>
        <v>0</v>
      </c>
      <c r="S60" s="202">
        <f>'Vic Apr 2017'!AP54</f>
        <v>0</v>
      </c>
      <c r="T60" s="201">
        <f>(O60-(O60-D60)*Q60/100)</f>
        <v>1777.0015999999996</v>
      </c>
      <c r="U60" s="201">
        <f>T60</f>
        <v>1777.0015999999996</v>
      </c>
      <c r="V60" s="201">
        <f t="shared" si="1"/>
        <v>1954.7017599999997</v>
      </c>
      <c r="W60" s="201">
        <f t="shared" si="1"/>
        <v>1954.7017599999997</v>
      </c>
      <c r="X60" s="203">
        <f>'Vic Apr 2017'!AW54</f>
        <v>24</v>
      </c>
      <c r="Y60" s="204" t="str">
        <f>'Vic Apr 2017'!AX54</f>
        <v>y</v>
      </c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11"/>
      <c r="BY60" s="111"/>
      <c r="BZ60" s="111"/>
      <c r="CA60" s="111"/>
      <c r="CB60" s="111"/>
      <c r="CC60" s="111"/>
      <c r="CD60" s="111"/>
      <c r="CE60" s="111"/>
      <c r="CF60" s="111"/>
      <c r="CG60" s="111"/>
      <c r="CH60" s="111"/>
      <c r="CI60" s="111"/>
      <c r="CJ60" s="111"/>
      <c r="CK60" s="111"/>
      <c r="CL60" s="111"/>
      <c r="CM60" s="111"/>
      <c r="CN60" s="111"/>
      <c r="CO60" s="111"/>
      <c r="CP60" s="111"/>
      <c r="CQ60" s="111"/>
      <c r="CR60" s="111"/>
      <c r="CS60" s="111"/>
      <c r="CT60" s="111"/>
      <c r="CU60" s="111"/>
      <c r="CV60" s="111"/>
      <c r="CW60" s="111"/>
      <c r="CX60" s="111"/>
      <c r="CY60" s="111"/>
      <c r="CZ60" s="111"/>
      <c r="DA60" s="111"/>
      <c r="DB60" s="111"/>
      <c r="DC60" s="111"/>
      <c r="DD60" s="111"/>
      <c r="DE60" s="111"/>
      <c r="DF60" s="111"/>
      <c r="DG60" s="111"/>
      <c r="DH60" s="111"/>
      <c r="DI60" s="111"/>
      <c r="DJ60" s="111"/>
      <c r="DK60" s="111"/>
      <c r="DL60" s="111"/>
      <c r="DM60" s="111"/>
      <c r="DN60" s="111"/>
      <c r="DO60" s="111"/>
      <c r="DP60" s="111"/>
      <c r="DQ60" s="111"/>
      <c r="DR60" s="111"/>
      <c r="DS60" s="111"/>
      <c r="DT60" s="111"/>
      <c r="DU60" s="111"/>
      <c r="DV60" s="111"/>
      <c r="DW60" s="111"/>
      <c r="DX60" s="111"/>
      <c r="DY60" s="111"/>
      <c r="DZ60" s="111"/>
      <c r="EA60" s="111"/>
      <c r="EB60" s="111"/>
      <c r="EC60" s="111"/>
      <c r="ED60" s="111"/>
      <c r="EE60" s="111"/>
      <c r="EF60" s="111"/>
      <c r="EG60" s="111"/>
      <c r="EH60" s="111"/>
      <c r="EI60" s="111"/>
      <c r="EJ60" s="111"/>
    </row>
    <row r="61" spans="1:140" s="112" customFormat="1" ht="17" customHeight="1">
      <c r="A61" s="241"/>
      <c r="B61" s="116" t="str">
        <f>'Vic Apr 2017'!F55</f>
        <v>Lumo Energy</v>
      </c>
      <c r="C61" s="116" t="str">
        <f>'Vic Apr 2017'!G55</f>
        <v>Business Premium</v>
      </c>
      <c r="D61" s="198">
        <f>365*'Vic Apr 2017'!H55/100</f>
        <v>233.81900000000002</v>
      </c>
      <c r="E61" s="199">
        <f>IF($C$5*'Vic Apr 2017'!AK55/'Vic Apr 2017'!AI55&gt;='Vic Apr 2017'!J55,('Vic Apr 2017'!J55*'Vic Apr 2017'!O55/100)*'Vic Apr 2017'!AI55,($C$5*'Vic Apr 2017'!AK55/'Vic Apr 2017'!AI55*'Vic Apr 2017'!O55/100)*'Vic Apr 2017'!AI55)</f>
        <v>168.55721999999997</v>
      </c>
      <c r="F61" s="200">
        <f>IF($C$5*'Vic Apr 2017'!AK55/'Vic Apr 2017'!AI55&lt;'Vic Apr 2017'!J55,0,IF($C$5*'Vic Apr 2017'!AK55/'Vic Apr 2017'!AI55&lt;='Vic Apr 2017'!K55,($C$5*'Vic Apr 2017'!AK55/'Vic Apr 2017'!AI55-'Vic Apr 2017'!J55)*('Vic Apr 2017'!P55/100)*'Vic Apr 2017'!AI55,('Vic Apr 2017'!K55-'Vic Apr 2017'!J55)*('Vic Apr 2017'!P55/100)*'Vic Apr 2017'!AI55))</f>
        <v>605.75268000000005</v>
      </c>
      <c r="G61" s="198">
        <f>IF($C$5*'Vic Apr 2017'!AK55/'Vic Apr 2017'!AI55&lt;'Vic Apr 2017'!K55,0,IF($C$5*'Vic Apr 2017'!AK55/'Vic Apr 2017'!AI55&lt;='Vic Apr 2017'!L55,($C$5*'Vic Apr 2017'!AK55/'Vic Apr 2017'!AI55-'Vic Apr 2017'!K55)*('Vic Apr 2017'!Q55/100)*'Vic Apr 2017'!AI55,('Vic Apr 2017'!L55-'Vic Apr 2017'!K55)*('Vic Apr 2017'!Q55/100)*'Vic Apr 2017'!AI55))</f>
        <v>0</v>
      </c>
      <c r="H61" s="199">
        <f>IF($C$5*'Vic Apr 2017'!AK55/'Vic Apr 2017'!AI55&lt;'Vic Apr 2017'!L55,0,IF($C$5*'Vic Apr 2017'!AK55/'Vic Apr 2017'!AI55&lt;='Vic Apr 2017'!M55,($C$5*'Vic Apr 2017'!AK55/'Vic Apr 2017'!AI55-'Vic Apr 2017'!L55)*('Vic Apr 2017'!R55/100)*'Vic Apr 2017'!AI55,('Vic Apr 2017'!M55-'Vic Apr 2017'!L55)*('Vic Apr 2017'!R55/100)*'Vic Apr 2017'!AI55))</f>
        <v>0</v>
      </c>
      <c r="I61" s="198">
        <f>IF(($C$5*'Vic Apr 2017'!AK55/'Vic Apr 2017'!AI55&gt;'Vic Apr 2017'!M55),($C$5*'Vic Apr 2017'!AK55/'Vic Apr 2017'!AI55-'Vic Apr 2017'!M55)*'Vic Apr 2017'!S55/100*'Vic Apr 2017'!AI55,0)</f>
        <v>0</v>
      </c>
      <c r="J61" s="198">
        <f>IF($C$5*'Vic Apr 2017'!AL55/'Vic Apr 2017'!AJ55&gt;='Vic Apr 2017'!J55,('Vic Apr 2017'!J55*'Vic Apr 2017'!U55/100)*'Vic Apr 2017'!AJ55,($C$5*'Vic Apr 2017'!AL55/'Vic Apr 2017'!AJ55*'Vic Apr 2017'!U55/100)*'Vic Apr 2017'!AJ55)</f>
        <v>168.55721999999997</v>
      </c>
      <c r="K61" s="198">
        <f>IF($C$5*'Vic Apr 2017'!AL55/'Vic Apr 2017'!AJ55&lt;'Vic Apr 2017'!J55,0,IF($C$5*'Vic Apr 2017'!AL55/'Vic Apr 2017'!AJ55&lt;='Vic Apr 2017'!K55,($C$5*'Vic Apr 2017'!AL55/'Vic Apr 2017'!AJ55-'Vic Apr 2017'!J55)*('Vic Apr 2017'!V55/100)*'Vic Apr 2017'!AJ55,('Vic Apr 2017'!K55-'Vic Apr 2017'!J55)*('Vic Apr 2017'!V55/100)*'Vic Apr 2017'!AJ55))</f>
        <v>605.75268000000005</v>
      </c>
      <c r="L61" s="198">
        <f>IF($C$5*'Vic Apr 2017'!AL55/'Vic Apr 2017'!AJ55&lt;'Vic Apr 2017'!K55,0,IF($C$5*'Vic Apr 2017'!AL55/'Vic Apr 2017'!AJ55&lt;='Vic Apr 2017'!L55,($C$5*'Vic Apr 2017'!AL55/'Vic Apr 2017'!AJ55-'Vic Apr 2017'!K55)*('Vic Apr 2017'!W55/100)*'Vic Apr 2017'!AJ55,('Vic Apr 2017'!L55-'Vic Apr 2017'!K55)*('Vic Apr 2017'!W55/100)*'Vic Apr 2017'!AJ55))</f>
        <v>0</v>
      </c>
      <c r="M61" s="198">
        <f>IF($C$5*'Vic Apr 2017'!AL55/'Vic Apr 2017'!AJ55&lt;'Vic Apr 2017'!L55,0,IF($C$5*'Vic Apr 2017'!AL55/'Vic Apr 2017'!AJ55&lt;='Vic Apr 2017'!M55,($C$5*'Vic Apr 2017'!AL55/'Vic Apr 2017'!AJ55-'Vic Apr 2017'!L55)*('Vic Apr 2017'!X55/100)*'Vic Apr 2017'!AJ55,('Vic Apr 2017'!M55-'Vic Apr 2017'!L55)*('Vic Apr 2017'!X55/100)*'Vic Apr 2017'!AJ55))</f>
        <v>0</v>
      </c>
      <c r="N61" s="198">
        <f>IF(($C$5*'Vic Apr 2017'!AL55/'Vic Apr 2017'!AJ55&gt;'Vic Apr 2017'!M55),($C$5*'Vic Apr 2017'!AL55/'Vic Apr 2017'!AJ55-'Vic Apr 2017'!M55)*'Vic Apr 2017'!Y55/100*'Vic Apr 2017'!AJ55,0)</f>
        <v>0</v>
      </c>
      <c r="O61" s="201">
        <f t="shared" si="0"/>
        <v>1782.4388000000001</v>
      </c>
      <c r="P61" s="202">
        <f>'Vic Apr 2017'!AM55</f>
        <v>0</v>
      </c>
      <c r="Q61" s="202">
        <f>'Vic Apr 2017'!AN55</f>
        <v>0</v>
      </c>
      <c r="R61" s="202">
        <f>'Vic Apr 2017'!AO55</f>
        <v>0</v>
      </c>
      <c r="S61" s="202">
        <f>'Vic Apr 2017'!AP55</f>
        <v>0</v>
      </c>
      <c r="T61" s="201">
        <f>O61</f>
        <v>1782.4388000000001</v>
      </c>
      <c r="U61" s="201">
        <f>T61</f>
        <v>1782.4388000000001</v>
      </c>
      <c r="V61" s="201">
        <f t="shared" si="1"/>
        <v>1960.6826800000003</v>
      </c>
      <c r="W61" s="201">
        <f t="shared" si="1"/>
        <v>1960.6826800000003</v>
      </c>
      <c r="X61" s="203">
        <f>'Vic Apr 2017'!AW55</f>
        <v>36</v>
      </c>
      <c r="Y61" s="204" t="str">
        <f>'Vic Apr 2017'!AX55</f>
        <v>n</v>
      </c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11"/>
      <c r="BY61" s="111"/>
      <c r="BZ61" s="111"/>
      <c r="CA61" s="111"/>
      <c r="CB61" s="111"/>
      <c r="CC61" s="111"/>
      <c r="CD61" s="111"/>
      <c r="CE61" s="111"/>
      <c r="CF61" s="111"/>
      <c r="CG61" s="111"/>
      <c r="CH61" s="111"/>
      <c r="CI61" s="111"/>
      <c r="CJ61" s="111"/>
      <c r="CK61" s="111"/>
      <c r="CL61" s="111"/>
      <c r="CM61" s="111"/>
      <c r="CN61" s="111"/>
      <c r="CO61" s="111"/>
      <c r="CP61" s="111"/>
      <c r="CQ61" s="111"/>
      <c r="CR61" s="111"/>
      <c r="CS61" s="111"/>
      <c r="CT61" s="111"/>
      <c r="CU61" s="111"/>
      <c r="CV61" s="111"/>
      <c r="CW61" s="111"/>
      <c r="CX61" s="111"/>
      <c r="CY61" s="111"/>
      <c r="CZ61" s="111"/>
      <c r="DA61" s="111"/>
      <c r="DB61" s="111"/>
      <c r="DC61" s="111"/>
      <c r="DD61" s="111"/>
      <c r="DE61" s="111"/>
      <c r="DF61" s="111"/>
      <c r="DG61" s="111"/>
      <c r="DH61" s="111"/>
      <c r="DI61" s="111"/>
      <c r="DJ61" s="111"/>
      <c r="DK61" s="111"/>
      <c r="DL61" s="111"/>
      <c r="DM61" s="111"/>
      <c r="DN61" s="111"/>
      <c r="DO61" s="111"/>
      <c r="DP61" s="111"/>
      <c r="DQ61" s="111"/>
      <c r="DR61" s="111"/>
      <c r="DS61" s="111"/>
      <c r="DT61" s="111"/>
      <c r="DU61" s="111"/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</row>
    <row r="62" spans="1:140" s="58" customFormat="1" ht="17" customHeight="1">
      <c r="A62" s="241"/>
      <c r="B62" s="116" t="str">
        <f>'Vic Apr 2017'!F56</f>
        <v>Momentum Energy</v>
      </c>
      <c r="C62" s="116" t="str">
        <f>'Vic Apr 2017'!G56</f>
        <v>Market offer</v>
      </c>
      <c r="D62" s="198">
        <f>365*'Vic Apr 2017'!H56/100</f>
        <v>323.86450000000002</v>
      </c>
      <c r="E62" s="199">
        <f>IF($C$5*'Vic Apr 2017'!AK56/'Vic Apr 2017'!AI56&gt;='Vic Apr 2017'!J56,('Vic Apr 2017'!J56*'Vic Apr 2017'!O56/100)*'Vic Apr 2017'!AI56,($C$5*'Vic Apr 2017'!AK56/'Vic Apr 2017'!AI56*'Vic Apr 2017'!O56/100)*'Vic Apr 2017'!AI56)</f>
        <v>114.06</v>
      </c>
      <c r="F62" s="200">
        <f>IF($C$5*'Vic Apr 2017'!AK56/'Vic Apr 2017'!AI56&lt;'Vic Apr 2017'!J56,0,IF($C$5*'Vic Apr 2017'!AK56/'Vic Apr 2017'!AI56&lt;='Vic Apr 2017'!K56,($C$5*'Vic Apr 2017'!AK56/'Vic Apr 2017'!AI56-'Vic Apr 2017'!J56)*('Vic Apr 2017'!P56/100)*'Vic Apr 2017'!AI56,('Vic Apr 2017'!K56-'Vic Apr 2017'!J56)*('Vic Apr 2017'!P56/100)*'Vic Apr 2017'!AI56))</f>
        <v>418.96890000000002</v>
      </c>
      <c r="G62" s="198">
        <f>IF($C$5*'Vic Apr 2017'!AK56/'Vic Apr 2017'!AI56&lt;'Vic Apr 2017'!K56,0,IF($C$5*'Vic Apr 2017'!AK56/'Vic Apr 2017'!AI56&lt;='Vic Apr 2017'!L56,($C$5*'Vic Apr 2017'!AK56/'Vic Apr 2017'!AI56-'Vic Apr 2017'!K56)*('Vic Apr 2017'!Q56/100)*'Vic Apr 2017'!AI56,('Vic Apr 2017'!L56-'Vic Apr 2017'!K56)*('Vic Apr 2017'!Q56/100)*'Vic Apr 2017'!AI56))</f>
        <v>0</v>
      </c>
      <c r="H62" s="199">
        <f>IF($C$5*'Vic Apr 2017'!AK56/'Vic Apr 2017'!AI56&lt;'Vic Apr 2017'!L56,0,IF($C$5*'Vic Apr 2017'!AK56/'Vic Apr 2017'!AI56&lt;='Vic Apr 2017'!M56,($C$5*'Vic Apr 2017'!AK56/'Vic Apr 2017'!AI56-'Vic Apr 2017'!L56)*('Vic Apr 2017'!R56/100)*'Vic Apr 2017'!AI56,('Vic Apr 2017'!M56-'Vic Apr 2017'!L56)*('Vic Apr 2017'!R56/100)*'Vic Apr 2017'!AI56))</f>
        <v>0</v>
      </c>
      <c r="I62" s="198">
        <f>IF(($C$5*'Vic Apr 2017'!AK56/'Vic Apr 2017'!AI56&gt;'Vic Apr 2017'!M56),($C$5*'Vic Apr 2017'!AK56/'Vic Apr 2017'!AI56-'Vic Apr 2017'!M56)*'Vic Apr 2017'!S56/100*'Vic Apr 2017'!AI56,0)</f>
        <v>0</v>
      </c>
      <c r="J62" s="198">
        <f>IF($C$5*'Vic Apr 2017'!AL56/'Vic Apr 2017'!AJ56&gt;='Vic Apr 2017'!J56,('Vic Apr 2017'!J56*'Vic Apr 2017'!U56/100)*'Vic Apr 2017'!AJ56,($C$5*'Vic Apr 2017'!AL56/'Vic Apr 2017'!AJ56*'Vic Apr 2017'!U56/100)*'Vic Apr 2017'!AJ56)</f>
        <v>219.84</v>
      </c>
      <c r="K62" s="198">
        <f>IF($C$5*'Vic Apr 2017'!AL56/'Vic Apr 2017'!AJ56&lt;'Vic Apr 2017'!J56,0,IF($C$5*'Vic Apr 2017'!AL56/'Vic Apr 2017'!AJ56&lt;='Vic Apr 2017'!K56,($C$5*'Vic Apr 2017'!AL56/'Vic Apr 2017'!AJ56-'Vic Apr 2017'!J56)*('Vic Apr 2017'!V56/100)*'Vic Apr 2017'!AJ56,('Vic Apr 2017'!K56-'Vic Apr 2017'!J56)*('Vic Apr 2017'!V56/100)*'Vic Apr 2017'!AJ56))</f>
        <v>800.22239999999999</v>
      </c>
      <c r="L62" s="198">
        <f>IF($C$5*'Vic Apr 2017'!AL56/'Vic Apr 2017'!AJ56&lt;'Vic Apr 2017'!K56,0,IF($C$5*'Vic Apr 2017'!AL56/'Vic Apr 2017'!AJ56&lt;='Vic Apr 2017'!L56,($C$5*'Vic Apr 2017'!AL56/'Vic Apr 2017'!AJ56-'Vic Apr 2017'!K56)*('Vic Apr 2017'!W56/100)*'Vic Apr 2017'!AJ56,('Vic Apr 2017'!L56-'Vic Apr 2017'!K56)*('Vic Apr 2017'!W56/100)*'Vic Apr 2017'!AJ56))</f>
        <v>0</v>
      </c>
      <c r="M62" s="198">
        <f>IF($C$5*'Vic Apr 2017'!AL56/'Vic Apr 2017'!AJ56&lt;'Vic Apr 2017'!L56,0,IF($C$5*'Vic Apr 2017'!AL56/'Vic Apr 2017'!AJ56&lt;='Vic Apr 2017'!M56,($C$5*'Vic Apr 2017'!AL56/'Vic Apr 2017'!AJ56-'Vic Apr 2017'!L56)*('Vic Apr 2017'!X56/100)*'Vic Apr 2017'!AJ56,('Vic Apr 2017'!M56-'Vic Apr 2017'!L56)*('Vic Apr 2017'!X56/100)*'Vic Apr 2017'!AJ56))</f>
        <v>0</v>
      </c>
      <c r="N62" s="198">
        <f>IF(($C$5*'Vic Apr 2017'!AL56/'Vic Apr 2017'!AJ56&gt;'Vic Apr 2017'!M56),($C$5*'Vic Apr 2017'!AL56/'Vic Apr 2017'!AJ56-'Vic Apr 2017'!M56)*'Vic Apr 2017'!Y56/100*'Vic Apr 2017'!AJ56,0)</f>
        <v>0</v>
      </c>
      <c r="O62" s="201">
        <f t="shared" si="0"/>
        <v>1876.9558000000002</v>
      </c>
      <c r="P62" s="202">
        <f>'Vic Apr 2017'!AM56</f>
        <v>0</v>
      </c>
      <c r="Q62" s="202">
        <f>'Vic Apr 2017'!AN56</f>
        <v>0</v>
      </c>
      <c r="R62" s="202">
        <f>'Vic Apr 2017'!AO56</f>
        <v>0</v>
      </c>
      <c r="S62" s="202">
        <f>'Vic Apr 2017'!AP56</f>
        <v>0</v>
      </c>
      <c r="T62" s="201">
        <f>O62</f>
        <v>1876.9558000000002</v>
      </c>
      <c r="U62" s="201">
        <f>T62</f>
        <v>1876.9558000000002</v>
      </c>
      <c r="V62" s="201">
        <f t="shared" si="1"/>
        <v>2064.6513800000002</v>
      </c>
      <c r="W62" s="201">
        <f t="shared" si="1"/>
        <v>2064.6513800000002</v>
      </c>
      <c r="X62" s="203">
        <f>'Vic Apr 2017'!AW56</f>
        <v>0</v>
      </c>
      <c r="Y62" s="204" t="str">
        <f>'Vic Apr 2017'!AX56</f>
        <v>n</v>
      </c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11"/>
      <c r="BY62" s="111"/>
      <c r="BZ62" s="111"/>
      <c r="CA62" s="111"/>
      <c r="CB62" s="111"/>
      <c r="CC62" s="111"/>
      <c r="CD62" s="111"/>
      <c r="CE62" s="111"/>
      <c r="CF62" s="111"/>
      <c r="CG62" s="111"/>
      <c r="CH62" s="111"/>
      <c r="CI62" s="111"/>
      <c r="CJ62" s="111"/>
      <c r="CK62" s="111"/>
      <c r="CL62" s="111"/>
      <c r="CM62" s="111"/>
      <c r="CN62" s="111"/>
      <c r="CO62" s="111"/>
      <c r="CP62" s="111"/>
      <c r="CQ62" s="111"/>
      <c r="CR62" s="111"/>
      <c r="CS62" s="111"/>
      <c r="CT62" s="111"/>
      <c r="CU62" s="111"/>
      <c r="CV62" s="111"/>
      <c r="CW62" s="111"/>
      <c r="CX62" s="111"/>
      <c r="CY62" s="111"/>
      <c r="CZ62" s="111"/>
      <c r="DA62" s="111"/>
      <c r="DB62" s="111"/>
      <c r="DC62" s="111"/>
      <c r="DD62" s="111"/>
      <c r="DE62" s="111"/>
      <c r="DF62" s="111"/>
      <c r="DG62" s="111"/>
      <c r="DH62" s="111"/>
      <c r="DI62" s="111"/>
      <c r="DJ62" s="111"/>
      <c r="DK62" s="111"/>
      <c r="DL62" s="111"/>
      <c r="DM62" s="111"/>
      <c r="DN62" s="111"/>
      <c r="DO62" s="111"/>
      <c r="DP62" s="111"/>
      <c r="DQ62" s="111"/>
      <c r="DR62" s="111"/>
      <c r="DS62" s="111"/>
      <c r="DT62" s="111"/>
      <c r="DU62" s="111"/>
      <c r="DV62" s="111"/>
      <c r="DW62" s="111"/>
      <c r="DX62" s="111"/>
      <c r="DY62" s="111"/>
      <c r="DZ62" s="111"/>
      <c r="EA62" s="111"/>
      <c r="EB62" s="111"/>
      <c r="EC62" s="111"/>
      <c r="ED62" s="111"/>
      <c r="EE62" s="111"/>
      <c r="EF62" s="111"/>
      <c r="EG62" s="111"/>
      <c r="EH62" s="111"/>
      <c r="EI62" s="111"/>
      <c r="EJ62" s="111"/>
    </row>
    <row r="63" spans="1:140" s="112" customFormat="1" ht="17" customHeight="1" thickBot="1">
      <c r="A63" s="243"/>
      <c r="B63" s="205" t="str">
        <f>'Vic Apr 2017'!F57</f>
        <v>Origin Energy</v>
      </c>
      <c r="C63" s="205" t="str">
        <f>'Vic Apr 2017'!G57</f>
        <v>Business Saver</v>
      </c>
      <c r="D63" s="206">
        <f>365*'Vic Apr 2017'!H57/100</f>
        <v>275.90350000000001</v>
      </c>
      <c r="E63" s="207">
        <f>IF($C$5*'Vic Apr 2017'!AK57/'Vic Apr 2017'!AI57&gt;='Vic Apr 2017'!J57,('Vic Apr 2017'!J57*'Vic Apr 2017'!O57/100)*'Vic Apr 2017'!AI57,($C$5*'Vic Apr 2017'!AK57/'Vic Apr 2017'!AI57*'Vic Apr 2017'!O57/100)*'Vic Apr 2017'!AI57)</f>
        <v>686.86019999999996</v>
      </c>
      <c r="F63" s="208">
        <f>IF($C$5*'Vic Apr 2017'!AK57/'Vic Apr 2017'!AI57&lt;'Vic Apr 2017'!J57,0,IF($C$5*'Vic Apr 2017'!AK57/'Vic Apr 2017'!AI57&lt;='Vic Apr 2017'!K57,($C$5*'Vic Apr 2017'!AK57/'Vic Apr 2017'!AI57-'Vic Apr 2017'!J57)*('Vic Apr 2017'!P57/100)*'Vic Apr 2017'!AI57,('Vic Apr 2017'!K57-'Vic Apr 2017'!J57)*('Vic Apr 2017'!P57/100)*'Vic Apr 2017'!AI57))</f>
        <v>229.44120000000009</v>
      </c>
      <c r="G63" s="206">
        <f>IF($C$5*'Vic Apr 2017'!AK57/'Vic Apr 2017'!AI57&lt;'Vic Apr 2017'!K57,0,IF($C$5*'Vic Apr 2017'!AK57/'Vic Apr 2017'!AI57&lt;='Vic Apr 2017'!L57,($C$5*'Vic Apr 2017'!AK57/'Vic Apr 2017'!AI57-'Vic Apr 2017'!K57)*('Vic Apr 2017'!Q57/100)*'Vic Apr 2017'!AI57,('Vic Apr 2017'!L57-'Vic Apr 2017'!K57)*('Vic Apr 2017'!Q57/100)*'Vic Apr 2017'!AI57))</f>
        <v>0</v>
      </c>
      <c r="H63" s="207">
        <f>IF($C$5*'Vic Apr 2017'!AK57/'Vic Apr 2017'!AI57&lt;'Vic Apr 2017'!L57,0,IF($C$5*'Vic Apr 2017'!AK57/'Vic Apr 2017'!AI57&lt;='Vic Apr 2017'!M57,($C$5*'Vic Apr 2017'!AK57/'Vic Apr 2017'!AI57-'Vic Apr 2017'!L57)*('Vic Apr 2017'!R57/100)*'Vic Apr 2017'!AI57,('Vic Apr 2017'!M57-'Vic Apr 2017'!L57)*('Vic Apr 2017'!R57/100)*'Vic Apr 2017'!AI57))</f>
        <v>0</v>
      </c>
      <c r="I63" s="206">
        <f>IF(($C$5*'Vic Apr 2017'!AK57/'Vic Apr 2017'!AI57&gt;'Vic Apr 2017'!M57),($C$5*'Vic Apr 2017'!AK57/'Vic Apr 2017'!AI57-'Vic Apr 2017'!M57)*'Vic Apr 2017'!S57/100*'Vic Apr 2017'!AI57,0)</f>
        <v>0</v>
      </c>
      <c r="J63" s="206">
        <f>IF($C$5*'Vic Apr 2017'!AL57/'Vic Apr 2017'!AJ57&gt;='Vic Apr 2017'!J57,('Vic Apr 2017'!J57*'Vic Apr 2017'!U57/100)*'Vic Apr 2017'!AJ57,($C$5*'Vic Apr 2017'!AL57/'Vic Apr 2017'!AJ57*'Vic Apr 2017'!U57/100)*'Vic Apr 2017'!AJ57)</f>
        <v>686.86019999999996</v>
      </c>
      <c r="K63" s="206">
        <f>IF($C$5*'Vic Apr 2017'!AL57/'Vic Apr 2017'!AJ57&lt;'Vic Apr 2017'!J57,0,IF($C$5*'Vic Apr 2017'!AL57/'Vic Apr 2017'!AJ57&lt;='Vic Apr 2017'!K57,($C$5*'Vic Apr 2017'!AL57/'Vic Apr 2017'!AJ57-'Vic Apr 2017'!J57)*('Vic Apr 2017'!V57/100)*'Vic Apr 2017'!AJ57,('Vic Apr 2017'!K57-'Vic Apr 2017'!J57)*('Vic Apr 2017'!V57/100)*'Vic Apr 2017'!AJ57))</f>
        <v>229.44120000000009</v>
      </c>
      <c r="L63" s="206">
        <f>IF($C$5*'Vic Apr 2017'!AL57/'Vic Apr 2017'!AJ57&lt;'Vic Apr 2017'!K57,0,IF($C$5*'Vic Apr 2017'!AL57/'Vic Apr 2017'!AJ57&lt;='Vic Apr 2017'!L57,($C$5*'Vic Apr 2017'!AL57/'Vic Apr 2017'!AJ57-'Vic Apr 2017'!K57)*('Vic Apr 2017'!W57/100)*'Vic Apr 2017'!AJ57,('Vic Apr 2017'!L57-'Vic Apr 2017'!K57)*('Vic Apr 2017'!W57/100)*'Vic Apr 2017'!AJ57))</f>
        <v>0</v>
      </c>
      <c r="M63" s="206">
        <f>IF($C$5*'Vic Apr 2017'!AL57/'Vic Apr 2017'!AJ57&lt;'Vic Apr 2017'!L57,0,IF($C$5*'Vic Apr 2017'!AL57/'Vic Apr 2017'!AJ57&lt;='Vic Apr 2017'!M57,($C$5*'Vic Apr 2017'!AL57/'Vic Apr 2017'!AJ57-'Vic Apr 2017'!L57)*('Vic Apr 2017'!X57/100)*'Vic Apr 2017'!AJ57,('Vic Apr 2017'!M57-'Vic Apr 2017'!L57)*('Vic Apr 2017'!X57/100)*'Vic Apr 2017'!AJ57))</f>
        <v>0</v>
      </c>
      <c r="N63" s="206">
        <f>IF(($C$5*'Vic Apr 2017'!AL57/'Vic Apr 2017'!AJ57&gt;'Vic Apr 2017'!M57),($C$5*'Vic Apr 2017'!AL57/'Vic Apr 2017'!AJ57-'Vic Apr 2017'!M57)*'Vic Apr 2017'!Y57/100*'Vic Apr 2017'!AJ57,0)</f>
        <v>0</v>
      </c>
      <c r="O63" s="209">
        <f t="shared" si="0"/>
        <v>2108.5063000000005</v>
      </c>
      <c r="P63" s="210">
        <f>'Vic Apr 2017'!AM57</f>
        <v>0</v>
      </c>
      <c r="Q63" s="210">
        <f>'Vic Apr 2017'!AN57</f>
        <v>15</v>
      </c>
      <c r="R63" s="210">
        <f>'Vic Apr 2017'!AO57</f>
        <v>0</v>
      </c>
      <c r="S63" s="210">
        <f>'Vic Apr 2017'!AP57</f>
        <v>0</v>
      </c>
      <c r="T63" s="209">
        <f>(O63-(O63-D63)*Q63/100)</f>
        <v>1833.6158800000003</v>
      </c>
      <c r="U63" s="209">
        <f>T63</f>
        <v>1833.6158800000003</v>
      </c>
      <c r="V63" s="209">
        <f t="shared" si="1"/>
        <v>2016.9774680000005</v>
      </c>
      <c r="W63" s="209">
        <f t="shared" si="1"/>
        <v>2016.9774680000005</v>
      </c>
      <c r="X63" s="211">
        <f>'Vic Apr 2017'!AW57</f>
        <v>12</v>
      </c>
      <c r="Y63" s="212" t="str">
        <f>'Vic Apr 2017'!AX57</f>
        <v>y</v>
      </c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11"/>
      <c r="BY63" s="111"/>
      <c r="BZ63" s="111"/>
      <c r="CA63" s="111"/>
      <c r="CB63" s="111"/>
      <c r="CC63" s="111"/>
      <c r="CD63" s="111"/>
      <c r="CE63" s="111"/>
      <c r="CF63" s="111"/>
      <c r="CG63" s="111"/>
      <c r="CH63" s="111"/>
      <c r="CI63" s="111"/>
      <c r="CJ63" s="111"/>
      <c r="CK63" s="111"/>
      <c r="CL63" s="111"/>
      <c r="CM63" s="111"/>
      <c r="CN63" s="111"/>
      <c r="CO63" s="111"/>
      <c r="CP63" s="111"/>
      <c r="CQ63" s="111"/>
      <c r="CR63" s="111"/>
      <c r="CS63" s="111"/>
      <c r="CT63" s="111"/>
      <c r="CU63" s="111"/>
      <c r="CV63" s="111"/>
      <c r="CW63" s="111"/>
      <c r="CX63" s="111"/>
      <c r="CY63" s="111"/>
      <c r="CZ63" s="111"/>
      <c r="DA63" s="111"/>
      <c r="DB63" s="111"/>
      <c r="DC63" s="111"/>
      <c r="DD63" s="111"/>
      <c r="DE63" s="111"/>
      <c r="DF63" s="111"/>
      <c r="DG63" s="111"/>
      <c r="DH63" s="111"/>
      <c r="DI63" s="111"/>
      <c r="DJ63" s="111"/>
      <c r="DK63" s="111"/>
      <c r="DL63" s="111"/>
      <c r="DM63" s="111"/>
      <c r="DN63" s="111"/>
      <c r="DO63" s="111"/>
      <c r="DP63" s="111"/>
      <c r="DQ63" s="111"/>
      <c r="DR63" s="111"/>
      <c r="DS63" s="111"/>
      <c r="DT63" s="111"/>
      <c r="DU63" s="111"/>
      <c r="DV63" s="111"/>
      <c r="DW63" s="111"/>
      <c r="DX63" s="111"/>
      <c r="DY63" s="111"/>
      <c r="DZ63" s="111"/>
      <c r="EA63" s="111"/>
      <c r="EB63" s="111"/>
      <c r="EC63" s="111"/>
      <c r="ED63" s="111"/>
      <c r="EE63" s="111"/>
      <c r="EF63" s="111"/>
      <c r="EG63" s="111"/>
      <c r="EH63" s="111"/>
      <c r="EI63" s="111"/>
      <c r="EJ63" s="111"/>
    </row>
    <row r="64" spans="1:140" s="118" customFormat="1"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  <c r="CD64" s="121"/>
      <c r="CE64" s="121"/>
      <c r="CF64" s="121"/>
      <c r="CG64" s="121"/>
      <c r="CH64" s="121"/>
      <c r="CI64" s="121"/>
      <c r="CJ64" s="121"/>
      <c r="CK64" s="121"/>
      <c r="CL64" s="121"/>
      <c r="CM64" s="121"/>
      <c r="CN64" s="121"/>
      <c r="CO64" s="121"/>
      <c r="CP64" s="121"/>
      <c r="CQ64" s="121"/>
      <c r="CR64" s="121"/>
      <c r="CS64" s="121"/>
      <c r="CT64" s="121"/>
      <c r="CU64" s="121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</row>
    <row r="65" spans="26:140" s="118" customFormat="1"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  <c r="CD65" s="121"/>
      <c r="CE65" s="121"/>
      <c r="CF65" s="121"/>
      <c r="CG65" s="121"/>
      <c r="CH65" s="121"/>
      <c r="CI65" s="121"/>
      <c r="CJ65" s="121"/>
      <c r="CK65" s="121"/>
      <c r="CL65" s="121"/>
      <c r="CM65" s="121"/>
      <c r="CN65" s="121"/>
      <c r="CO65" s="121"/>
      <c r="CP65" s="121"/>
      <c r="CQ65" s="121"/>
      <c r="CR65" s="121"/>
      <c r="CS65" s="121"/>
      <c r="CT65" s="121"/>
      <c r="CU65" s="121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</row>
    <row r="66" spans="26:140" s="118" customFormat="1"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  <c r="CD66" s="121"/>
      <c r="CE66" s="121"/>
      <c r="CF66" s="121"/>
      <c r="CG66" s="121"/>
      <c r="CH66" s="121"/>
      <c r="CI66" s="121"/>
      <c r="CJ66" s="121"/>
      <c r="CK66" s="121"/>
      <c r="CL66" s="121"/>
      <c r="CM66" s="121"/>
      <c r="CN66" s="121"/>
      <c r="CO66" s="121"/>
      <c r="CP66" s="121"/>
      <c r="CQ66" s="121"/>
      <c r="CR66" s="121"/>
      <c r="CS66" s="121"/>
      <c r="CT66" s="121"/>
      <c r="CU66" s="121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</row>
    <row r="67" spans="26:140" s="118" customFormat="1"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  <c r="CD67" s="121"/>
      <c r="CE67" s="121"/>
      <c r="CF67" s="121"/>
      <c r="CG67" s="121"/>
      <c r="CH67" s="121"/>
      <c r="CI67" s="121"/>
      <c r="CJ67" s="121"/>
      <c r="CK67" s="121"/>
      <c r="CL67" s="121"/>
      <c r="CM67" s="121"/>
      <c r="CN67" s="121"/>
      <c r="CO67" s="121"/>
      <c r="CP67" s="121"/>
      <c r="CQ67" s="121"/>
      <c r="CR67" s="121"/>
      <c r="CS67" s="121"/>
      <c r="CT67" s="121"/>
      <c r="CU67" s="121"/>
      <c r="CV67" s="121"/>
      <c r="CW67" s="121"/>
      <c r="CX67" s="121"/>
      <c r="CY67" s="121"/>
      <c r="CZ67" s="121"/>
      <c r="DA67" s="121"/>
      <c r="DB67" s="121"/>
      <c r="DC67" s="121"/>
      <c r="DD67" s="121"/>
      <c r="DE67" s="121"/>
      <c r="DF67" s="121"/>
      <c r="DG67" s="121"/>
      <c r="DH67" s="121"/>
      <c r="DI67" s="121"/>
      <c r="DJ67" s="121"/>
      <c r="DK67" s="121"/>
      <c r="DL67" s="121"/>
      <c r="DM67" s="121"/>
      <c r="DN67" s="121"/>
      <c r="DO67" s="121"/>
      <c r="DP67" s="121"/>
      <c r="DQ67" s="121"/>
      <c r="DR67" s="121"/>
      <c r="DS67" s="121"/>
      <c r="DT67" s="121"/>
      <c r="DU67" s="121"/>
      <c r="DV67" s="121"/>
      <c r="DW67" s="121"/>
      <c r="DX67" s="121"/>
      <c r="DY67" s="121"/>
      <c r="DZ67" s="121"/>
      <c r="EA67" s="121"/>
      <c r="EB67" s="121"/>
      <c r="EC67" s="121"/>
      <c r="ED67" s="121"/>
      <c r="EE67" s="121"/>
      <c r="EF67" s="121"/>
      <c r="EG67" s="121"/>
      <c r="EH67" s="121"/>
      <c r="EI67" s="121"/>
      <c r="EJ67" s="121"/>
    </row>
    <row r="68" spans="26:140" s="118" customFormat="1"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  <c r="CD68" s="121"/>
      <c r="CE68" s="121"/>
      <c r="CF68" s="121"/>
      <c r="CG68" s="121"/>
      <c r="CH68" s="121"/>
      <c r="CI68" s="121"/>
      <c r="CJ68" s="121"/>
      <c r="CK68" s="121"/>
      <c r="CL68" s="121"/>
      <c r="CM68" s="121"/>
      <c r="CN68" s="121"/>
      <c r="CO68" s="121"/>
      <c r="CP68" s="121"/>
      <c r="CQ68" s="121"/>
      <c r="CR68" s="121"/>
      <c r="CS68" s="121"/>
      <c r="CT68" s="121"/>
      <c r="CU68" s="121"/>
      <c r="CV68" s="121"/>
      <c r="CW68" s="121"/>
      <c r="CX68" s="121"/>
      <c r="CY68" s="121"/>
      <c r="CZ68" s="121"/>
      <c r="DA68" s="121"/>
      <c r="DB68" s="121"/>
      <c r="DC68" s="121"/>
      <c r="DD68" s="121"/>
      <c r="DE68" s="121"/>
      <c r="DF68" s="121"/>
      <c r="DG68" s="121"/>
      <c r="DH68" s="121"/>
      <c r="DI68" s="121"/>
      <c r="DJ68" s="121"/>
      <c r="DK68" s="121"/>
      <c r="DL68" s="121"/>
      <c r="DM68" s="121"/>
      <c r="DN68" s="121"/>
      <c r="DO68" s="121"/>
      <c r="DP68" s="121"/>
      <c r="DQ68" s="121"/>
      <c r="DR68" s="121"/>
      <c r="DS68" s="121"/>
      <c r="DT68" s="121"/>
      <c r="DU68" s="121"/>
      <c r="DV68" s="121"/>
      <c r="DW68" s="121"/>
      <c r="DX68" s="121"/>
      <c r="DY68" s="121"/>
      <c r="DZ68" s="121"/>
      <c r="EA68" s="121"/>
      <c r="EB68" s="121"/>
      <c r="EC68" s="121"/>
      <c r="ED68" s="121"/>
      <c r="EE68" s="121"/>
      <c r="EF68" s="121"/>
      <c r="EG68" s="121"/>
      <c r="EH68" s="121"/>
      <c r="EI68" s="121"/>
      <c r="EJ68" s="121"/>
    </row>
    <row r="69" spans="26:140" s="118" customFormat="1"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  <c r="CD69" s="121"/>
      <c r="CE69" s="121"/>
      <c r="CF69" s="121"/>
      <c r="CG69" s="121"/>
      <c r="CH69" s="121"/>
      <c r="CI69" s="121"/>
      <c r="CJ69" s="121"/>
      <c r="CK69" s="121"/>
      <c r="CL69" s="121"/>
      <c r="CM69" s="121"/>
      <c r="CN69" s="121"/>
      <c r="CO69" s="121"/>
      <c r="CP69" s="121"/>
      <c r="CQ69" s="121"/>
      <c r="CR69" s="121"/>
      <c r="CS69" s="121"/>
      <c r="CT69" s="121"/>
      <c r="CU69" s="121"/>
      <c r="CV69" s="121"/>
      <c r="CW69" s="121"/>
      <c r="CX69" s="121"/>
      <c r="CY69" s="121"/>
      <c r="CZ69" s="121"/>
      <c r="DA69" s="121"/>
      <c r="DB69" s="121"/>
      <c r="DC69" s="121"/>
      <c r="DD69" s="121"/>
      <c r="DE69" s="121"/>
      <c r="DF69" s="121"/>
      <c r="DG69" s="121"/>
      <c r="DH69" s="121"/>
      <c r="DI69" s="121"/>
      <c r="DJ69" s="121"/>
      <c r="DK69" s="121"/>
      <c r="DL69" s="121"/>
      <c r="DM69" s="121"/>
      <c r="DN69" s="121"/>
      <c r="DO69" s="121"/>
      <c r="DP69" s="121"/>
      <c r="DQ69" s="121"/>
      <c r="DR69" s="121"/>
      <c r="DS69" s="121"/>
      <c r="DT69" s="121"/>
      <c r="DU69" s="121"/>
      <c r="DV69" s="121"/>
      <c r="DW69" s="121"/>
      <c r="DX69" s="121"/>
      <c r="DY69" s="121"/>
      <c r="DZ69" s="121"/>
      <c r="EA69" s="121"/>
      <c r="EB69" s="121"/>
      <c r="EC69" s="121"/>
      <c r="ED69" s="121"/>
      <c r="EE69" s="121"/>
      <c r="EF69" s="121"/>
      <c r="EG69" s="121"/>
      <c r="EH69" s="121"/>
      <c r="EI69" s="121"/>
      <c r="EJ69" s="121"/>
    </row>
    <row r="70" spans="26:140" s="118" customFormat="1"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  <c r="CD70" s="121"/>
      <c r="CE70" s="121"/>
      <c r="CF70" s="121"/>
      <c r="CG70" s="121"/>
      <c r="CH70" s="121"/>
      <c r="CI70" s="121"/>
      <c r="CJ70" s="121"/>
      <c r="CK70" s="121"/>
      <c r="CL70" s="121"/>
      <c r="CM70" s="121"/>
      <c r="CN70" s="121"/>
      <c r="CO70" s="121"/>
      <c r="CP70" s="121"/>
      <c r="CQ70" s="121"/>
      <c r="CR70" s="121"/>
      <c r="CS70" s="121"/>
      <c r="CT70" s="121"/>
      <c r="CU70" s="121"/>
      <c r="CV70" s="121"/>
      <c r="CW70" s="121"/>
      <c r="CX70" s="121"/>
      <c r="CY70" s="121"/>
      <c r="CZ70" s="121"/>
      <c r="DA70" s="121"/>
      <c r="DB70" s="121"/>
      <c r="DC70" s="121"/>
      <c r="DD70" s="121"/>
      <c r="DE70" s="121"/>
      <c r="DF70" s="121"/>
      <c r="DG70" s="121"/>
      <c r="DH70" s="121"/>
      <c r="DI70" s="121"/>
      <c r="DJ70" s="121"/>
      <c r="DK70" s="121"/>
      <c r="DL70" s="121"/>
      <c r="DM70" s="121"/>
      <c r="DN70" s="121"/>
      <c r="DO70" s="121"/>
      <c r="DP70" s="121"/>
      <c r="DQ70" s="121"/>
      <c r="DR70" s="121"/>
      <c r="DS70" s="121"/>
      <c r="DT70" s="121"/>
      <c r="DU70" s="121"/>
      <c r="DV70" s="121"/>
      <c r="DW70" s="121"/>
      <c r="DX70" s="121"/>
      <c r="DY70" s="121"/>
      <c r="DZ70" s="121"/>
      <c r="EA70" s="121"/>
      <c r="EB70" s="121"/>
      <c r="EC70" s="121"/>
      <c r="ED70" s="121"/>
      <c r="EE70" s="121"/>
      <c r="EF70" s="121"/>
      <c r="EG70" s="121"/>
      <c r="EH70" s="121"/>
      <c r="EI70" s="121"/>
      <c r="EJ70" s="121"/>
    </row>
    <row r="71" spans="26:140" s="118" customFormat="1"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1"/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  <c r="CD71" s="121"/>
      <c r="CE71" s="121"/>
      <c r="CF71" s="121"/>
      <c r="CG71" s="121"/>
      <c r="CH71" s="121"/>
      <c r="CI71" s="121"/>
      <c r="CJ71" s="121"/>
      <c r="CK71" s="121"/>
      <c r="CL71" s="121"/>
      <c r="CM71" s="121"/>
      <c r="CN71" s="121"/>
      <c r="CO71" s="121"/>
      <c r="CP71" s="121"/>
      <c r="CQ71" s="121"/>
      <c r="CR71" s="121"/>
      <c r="CS71" s="121"/>
      <c r="CT71" s="121"/>
      <c r="CU71" s="121"/>
      <c r="CV71" s="121"/>
      <c r="CW71" s="121"/>
      <c r="CX71" s="121"/>
      <c r="CY71" s="121"/>
      <c r="CZ71" s="121"/>
      <c r="DA71" s="121"/>
      <c r="DB71" s="121"/>
      <c r="DC71" s="121"/>
      <c r="DD71" s="121"/>
      <c r="DE71" s="121"/>
      <c r="DF71" s="121"/>
      <c r="DG71" s="121"/>
      <c r="DH71" s="121"/>
      <c r="DI71" s="121"/>
      <c r="DJ71" s="121"/>
      <c r="DK71" s="121"/>
      <c r="DL71" s="121"/>
      <c r="DM71" s="121"/>
      <c r="DN71" s="121"/>
      <c r="DO71" s="121"/>
      <c r="DP71" s="121"/>
      <c r="DQ71" s="121"/>
      <c r="DR71" s="121"/>
      <c r="DS71" s="121"/>
      <c r="DT71" s="121"/>
      <c r="DU71" s="121"/>
      <c r="DV71" s="121"/>
      <c r="DW71" s="121"/>
      <c r="DX71" s="121"/>
      <c r="DY71" s="121"/>
      <c r="DZ71" s="121"/>
      <c r="EA71" s="121"/>
      <c r="EB71" s="121"/>
      <c r="EC71" s="121"/>
      <c r="ED71" s="121"/>
      <c r="EE71" s="121"/>
      <c r="EF71" s="121"/>
      <c r="EG71" s="121"/>
      <c r="EH71" s="121"/>
      <c r="EI71" s="121"/>
      <c r="EJ71" s="121"/>
    </row>
    <row r="72" spans="26:140" s="118" customFormat="1"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  <c r="CD72" s="121"/>
      <c r="CE72" s="121"/>
      <c r="CF72" s="121"/>
      <c r="CG72" s="121"/>
      <c r="CH72" s="121"/>
      <c r="CI72" s="121"/>
      <c r="CJ72" s="121"/>
      <c r="CK72" s="121"/>
      <c r="CL72" s="121"/>
      <c r="CM72" s="121"/>
      <c r="CN72" s="121"/>
      <c r="CO72" s="121"/>
      <c r="CP72" s="121"/>
      <c r="CQ72" s="121"/>
      <c r="CR72" s="121"/>
      <c r="CS72" s="121"/>
      <c r="CT72" s="121"/>
      <c r="CU72" s="121"/>
      <c r="CV72" s="121"/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</row>
    <row r="73" spans="26:140" s="118" customFormat="1"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  <c r="CD73" s="121"/>
      <c r="CE73" s="121"/>
      <c r="CF73" s="121"/>
      <c r="CG73" s="121"/>
      <c r="CH73" s="121"/>
      <c r="CI73" s="121"/>
      <c r="CJ73" s="121"/>
      <c r="CK73" s="121"/>
      <c r="CL73" s="121"/>
      <c r="CM73" s="121"/>
      <c r="CN73" s="121"/>
      <c r="CO73" s="121"/>
      <c r="CP73" s="121"/>
      <c r="CQ73" s="121"/>
      <c r="CR73" s="121"/>
      <c r="CS73" s="121"/>
      <c r="CT73" s="121"/>
      <c r="CU73" s="121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</row>
    <row r="74" spans="26:140" s="118" customFormat="1"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  <c r="CD74" s="121"/>
      <c r="CE74" s="121"/>
      <c r="CF74" s="121"/>
      <c r="CG74" s="121"/>
      <c r="CH74" s="121"/>
      <c r="CI74" s="121"/>
      <c r="CJ74" s="121"/>
      <c r="CK74" s="121"/>
      <c r="CL74" s="121"/>
      <c r="CM74" s="121"/>
      <c r="CN74" s="121"/>
      <c r="CO74" s="121"/>
      <c r="CP74" s="121"/>
      <c r="CQ74" s="121"/>
      <c r="CR74" s="121"/>
      <c r="CS74" s="121"/>
      <c r="CT74" s="121"/>
      <c r="CU74" s="121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</row>
    <row r="75" spans="26:140" s="118" customFormat="1"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  <c r="CD75" s="121"/>
      <c r="CE75" s="121"/>
      <c r="CF75" s="121"/>
      <c r="CG75" s="121"/>
      <c r="CH75" s="121"/>
      <c r="CI75" s="121"/>
      <c r="CJ75" s="121"/>
      <c r="CK75" s="121"/>
      <c r="CL75" s="121"/>
      <c r="CM75" s="121"/>
      <c r="CN75" s="121"/>
      <c r="CO75" s="121"/>
      <c r="CP75" s="121"/>
      <c r="CQ75" s="121"/>
      <c r="CR75" s="121"/>
      <c r="CS75" s="121"/>
      <c r="CT75" s="121"/>
      <c r="CU75" s="121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</row>
    <row r="76" spans="26:140" s="118" customFormat="1"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  <c r="CD76" s="121"/>
      <c r="CE76" s="121"/>
      <c r="CF76" s="121"/>
      <c r="CG76" s="121"/>
      <c r="CH76" s="121"/>
      <c r="CI76" s="121"/>
      <c r="CJ76" s="121"/>
      <c r="CK76" s="121"/>
      <c r="CL76" s="121"/>
      <c r="CM76" s="121"/>
      <c r="CN76" s="121"/>
      <c r="CO76" s="121"/>
      <c r="CP76" s="121"/>
      <c r="CQ76" s="121"/>
      <c r="CR76" s="121"/>
      <c r="CS76" s="121"/>
      <c r="CT76" s="121"/>
      <c r="CU76" s="121"/>
      <c r="CV76" s="121"/>
      <c r="CW76" s="121"/>
      <c r="CX76" s="121"/>
      <c r="CY76" s="121"/>
      <c r="CZ76" s="121"/>
      <c r="DA76" s="121"/>
      <c r="DB76" s="121"/>
      <c r="DC76" s="121"/>
      <c r="DD76" s="121"/>
      <c r="DE76" s="121"/>
      <c r="DF76" s="121"/>
      <c r="DG76" s="121"/>
      <c r="DH76" s="121"/>
      <c r="DI76" s="121"/>
      <c r="DJ76" s="121"/>
      <c r="DK76" s="121"/>
      <c r="DL76" s="121"/>
      <c r="DM76" s="121"/>
      <c r="DN76" s="121"/>
      <c r="DO76" s="121"/>
      <c r="DP76" s="121"/>
      <c r="DQ76" s="121"/>
      <c r="DR76" s="121"/>
      <c r="DS76" s="121"/>
      <c r="DT76" s="121"/>
      <c r="DU76" s="121"/>
      <c r="DV76" s="121"/>
      <c r="DW76" s="121"/>
      <c r="DX76" s="121"/>
      <c r="DY76" s="121"/>
      <c r="DZ76" s="121"/>
      <c r="EA76" s="121"/>
      <c r="EB76" s="121"/>
      <c r="EC76" s="121"/>
      <c r="ED76" s="121"/>
      <c r="EE76" s="121"/>
      <c r="EF76" s="121"/>
      <c r="EG76" s="121"/>
      <c r="EH76" s="121"/>
      <c r="EI76" s="121"/>
      <c r="EJ76" s="121"/>
    </row>
    <row r="77" spans="26:140" s="118" customFormat="1"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  <c r="CD77" s="121"/>
      <c r="CE77" s="121"/>
      <c r="CF77" s="121"/>
      <c r="CG77" s="121"/>
      <c r="CH77" s="121"/>
      <c r="CI77" s="121"/>
      <c r="CJ77" s="121"/>
      <c r="CK77" s="121"/>
      <c r="CL77" s="121"/>
      <c r="CM77" s="121"/>
      <c r="CN77" s="121"/>
      <c r="CO77" s="121"/>
      <c r="CP77" s="121"/>
      <c r="CQ77" s="121"/>
      <c r="CR77" s="121"/>
      <c r="CS77" s="121"/>
      <c r="CT77" s="121"/>
      <c r="CU77" s="121"/>
      <c r="CV77" s="121"/>
      <c r="CW77" s="121"/>
      <c r="CX77" s="121"/>
      <c r="CY77" s="121"/>
      <c r="CZ77" s="121"/>
      <c r="DA77" s="121"/>
      <c r="DB77" s="121"/>
      <c r="DC77" s="121"/>
      <c r="DD77" s="121"/>
      <c r="DE77" s="121"/>
      <c r="DF77" s="121"/>
      <c r="DG77" s="121"/>
      <c r="DH77" s="121"/>
      <c r="DI77" s="121"/>
      <c r="DJ77" s="121"/>
      <c r="DK77" s="121"/>
      <c r="DL77" s="121"/>
      <c r="DM77" s="121"/>
      <c r="DN77" s="121"/>
      <c r="DO77" s="121"/>
      <c r="DP77" s="121"/>
      <c r="DQ77" s="121"/>
      <c r="DR77" s="121"/>
      <c r="DS77" s="121"/>
      <c r="DT77" s="121"/>
      <c r="DU77" s="121"/>
      <c r="DV77" s="121"/>
      <c r="DW77" s="121"/>
      <c r="DX77" s="121"/>
      <c r="DY77" s="121"/>
      <c r="DZ77" s="121"/>
      <c r="EA77" s="121"/>
      <c r="EB77" s="121"/>
      <c r="EC77" s="121"/>
      <c r="ED77" s="121"/>
      <c r="EE77" s="121"/>
      <c r="EF77" s="121"/>
      <c r="EG77" s="121"/>
      <c r="EH77" s="121"/>
      <c r="EI77" s="121"/>
      <c r="EJ77" s="121"/>
    </row>
    <row r="78" spans="26:140" s="118" customFormat="1"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  <c r="CD78" s="121"/>
      <c r="CE78" s="121"/>
      <c r="CF78" s="121"/>
      <c r="CG78" s="121"/>
      <c r="CH78" s="121"/>
      <c r="CI78" s="121"/>
      <c r="CJ78" s="121"/>
      <c r="CK78" s="121"/>
      <c r="CL78" s="121"/>
      <c r="CM78" s="121"/>
      <c r="CN78" s="121"/>
      <c r="CO78" s="121"/>
      <c r="CP78" s="121"/>
      <c r="CQ78" s="121"/>
      <c r="CR78" s="121"/>
      <c r="CS78" s="121"/>
      <c r="CT78" s="121"/>
      <c r="CU78" s="121"/>
      <c r="CV78" s="121"/>
      <c r="CW78" s="121"/>
      <c r="CX78" s="121"/>
      <c r="CY78" s="121"/>
      <c r="CZ78" s="121"/>
      <c r="DA78" s="121"/>
      <c r="DB78" s="121"/>
      <c r="DC78" s="121"/>
      <c r="DD78" s="121"/>
      <c r="DE78" s="121"/>
      <c r="DF78" s="121"/>
      <c r="DG78" s="121"/>
      <c r="DH78" s="121"/>
      <c r="DI78" s="121"/>
      <c r="DJ78" s="121"/>
      <c r="DK78" s="121"/>
      <c r="DL78" s="121"/>
      <c r="DM78" s="121"/>
      <c r="DN78" s="121"/>
      <c r="DO78" s="121"/>
      <c r="DP78" s="121"/>
      <c r="DQ78" s="121"/>
      <c r="DR78" s="121"/>
      <c r="DS78" s="121"/>
      <c r="DT78" s="121"/>
      <c r="DU78" s="121"/>
      <c r="DV78" s="121"/>
      <c r="DW78" s="121"/>
      <c r="DX78" s="121"/>
      <c r="DY78" s="121"/>
      <c r="DZ78" s="121"/>
      <c r="EA78" s="121"/>
      <c r="EB78" s="121"/>
      <c r="EC78" s="121"/>
      <c r="ED78" s="121"/>
      <c r="EE78" s="121"/>
      <c r="EF78" s="121"/>
      <c r="EG78" s="121"/>
      <c r="EH78" s="121"/>
      <c r="EI78" s="121"/>
      <c r="EJ78" s="121"/>
    </row>
    <row r="79" spans="26:140" s="118" customFormat="1"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  <c r="CD79" s="121"/>
      <c r="CE79" s="121"/>
      <c r="CF79" s="121"/>
      <c r="CG79" s="121"/>
      <c r="CH79" s="121"/>
      <c r="CI79" s="121"/>
      <c r="CJ79" s="121"/>
      <c r="CK79" s="121"/>
      <c r="CL79" s="121"/>
      <c r="CM79" s="121"/>
      <c r="CN79" s="121"/>
      <c r="CO79" s="121"/>
      <c r="CP79" s="121"/>
      <c r="CQ79" s="121"/>
      <c r="CR79" s="121"/>
      <c r="CS79" s="121"/>
      <c r="CT79" s="121"/>
      <c r="CU79" s="121"/>
      <c r="CV79" s="121"/>
      <c r="CW79" s="121"/>
      <c r="CX79" s="121"/>
      <c r="CY79" s="121"/>
      <c r="CZ79" s="121"/>
      <c r="DA79" s="121"/>
      <c r="DB79" s="121"/>
      <c r="DC79" s="121"/>
      <c r="DD79" s="121"/>
      <c r="DE79" s="121"/>
      <c r="DF79" s="121"/>
      <c r="DG79" s="121"/>
      <c r="DH79" s="121"/>
      <c r="DI79" s="121"/>
      <c r="DJ79" s="121"/>
      <c r="DK79" s="121"/>
      <c r="DL79" s="121"/>
      <c r="DM79" s="121"/>
      <c r="DN79" s="121"/>
      <c r="DO79" s="121"/>
      <c r="DP79" s="121"/>
      <c r="DQ79" s="121"/>
      <c r="DR79" s="121"/>
      <c r="DS79" s="121"/>
      <c r="DT79" s="121"/>
      <c r="DU79" s="121"/>
      <c r="DV79" s="121"/>
      <c r="DW79" s="121"/>
      <c r="DX79" s="121"/>
      <c r="DY79" s="121"/>
      <c r="DZ79" s="121"/>
      <c r="EA79" s="121"/>
      <c r="EB79" s="121"/>
      <c r="EC79" s="121"/>
      <c r="ED79" s="121"/>
      <c r="EE79" s="121"/>
      <c r="EF79" s="121"/>
      <c r="EG79" s="121"/>
      <c r="EH79" s="121"/>
      <c r="EI79" s="121"/>
      <c r="EJ79" s="121"/>
    </row>
    <row r="80" spans="26:140" s="118" customFormat="1"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  <c r="BI80" s="121"/>
      <c r="BJ80" s="121"/>
      <c r="BK80" s="121"/>
      <c r="BL80" s="121"/>
      <c r="BM80" s="121"/>
      <c r="BN80" s="121"/>
      <c r="BO80" s="121"/>
      <c r="BP80" s="121"/>
      <c r="BQ80" s="121"/>
      <c r="BR80" s="121"/>
      <c r="BS80" s="121"/>
      <c r="BT80" s="121"/>
      <c r="BU80" s="121"/>
      <c r="BV80" s="121"/>
      <c r="BW80" s="121"/>
      <c r="BX80" s="121"/>
      <c r="BY80" s="121"/>
      <c r="BZ80" s="121"/>
      <c r="CA80" s="121"/>
      <c r="CB80" s="121"/>
      <c r="CC80" s="121"/>
      <c r="CD80" s="121"/>
      <c r="CE80" s="121"/>
      <c r="CF80" s="121"/>
      <c r="CG80" s="121"/>
      <c r="CH80" s="121"/>
      <c r="CI80" s="121"/>
      <c r="CJ80" s="121"/>
      <c r="CK80" s="121"/>
      <c r="CL80" s="121"/>
      <c r="CM80" s="121"/>
      <c r="CN80" s="121"/>
      <c r="CO80" s="121"/>
      <c r="CP80" s="121"/>
      <c r="CQ80" s="121"/>
      <c r="CR80" s="121"/>
      <c r="CS80" s="121"/>
      <c r="CT80" s="121"/>
      <c r="CU80" s="121"/>
      <c r="CV80" s="121"/>
      <c r="CW80" s="121"/>
      <c r="CX80" s="121"/>
      <c r="CY80" s="121"/>
      <c r="CZ80" s="121"/>
      <c r="DA80" s="121"/>
      <c r="DB80" s="121"/>
      <c r="DC80" s="121"/>
      <c r="DD80" s="121"/>
      <c r="DE80" s="121"/>
      <c r="DF80" s="121"/>
      <c r="DG80" s="121"/>
      <c r="DH80" s="121"/>
      <c r="DI80" s="121"/>
      <c r="DJ80" s="121"/>
      <c r="DK80" s="121"/>
      <c r="DL80" s="121"/>
      <c r="DM80" s="121"/>
      <c r="DN80" s="121"/>
      <c r="DO80" s="121"/>
      <c r="DP80" s="121"/>
      <c r="DQ80" s="121"/>
      <c r="DR80" s="121"/>
      <c r="DS80" s="121"/>
      <c r="DT80" s="121"/>
      <c r="DU80" s="121"/>
      <c r="DV80" s="121"/>
      <c r="DW80" s="121"/>
      <c r="DX80" s="121"/>
      <c r="DY80" s="121"/>
      <c r="DZ80" s="121"/>
      <c r="EA80" s="121"/>
      <c r="EB80" s="121"/>
      <c r="EC80" s="121"/>
      <c r="ED80" s="121"/>
      <c r="EE80" s="121"/>
      <c r="EF80" s="121"/>
      <c r="EG80" s="121"/>
      <c r="EH80" s="121"/>
      <c r="EI80" s="121"/>
      <c r="EJ80" s="121"/>
    </row>
    <row r="81" spans="26:140" s="118" customFormat="1"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  <c r="BM81" s="121"/>
      <c r="BN81" s="121"/>
      <c r="BO81" s="121"/>
      <c r="BP81" s="121"/>
      <c r="BQ81" s="121"/>
      <c r="BR81" s="121"/>
      <c r="BS81" s="121"/>
      <c r="BT81" s="121"/>
      <c r="BU81" s="121"/>
      <c r="BV81" s="121"/>
      <c r="BW81" s="121"/>
      <c r="BX81" s="121"/>
      <c r="BY81" s="121"/>
      <c r="BZ81" s="121"/>
      <c r="CA81" s="121"/>
      <c r="CB81" s="121"/>
      <c r="CC81" s="121"/>
      <c r="CD81" s="121"/>
      <c r="CE81" s="121"/>
      <c r="CF81" s="121"/>
      <c r="CG81" s="121"/>
      <c r="CH81" s="121"/>
      <c r="CI81" s="121"/>
      <c r="CJ81" s="121"/>
      <c r="CK81" s="121"/>
      <c r="CL81" s="121"/>
      <c r="CM81" s="121"/>
      <c r="CN81" s="121"/>
      <c r="CO81" s="121"/>
      <c r="CP81" s="121"/>
      <c r="CQ81" s="121"/>
      <c r="CR81" s="121"/>
      <c r="CS81" s="121"/>
      <c r="CT81" s="121"/>
      <c r="CU81" s="121"/>
      <c r="CV81" s="121"/>
      <c r="CW81" s="121"/>
      <c r="CX81" s="121"/>
      <c r="CY81" s="121"/>
      <c r="CZ81" s="121"/>
      <c r="DA81" s="121"/>
      <c r="DB81" s="121"/>
      <c r="DC81" s="121"/>
      <c r="DD81" s="121"/>
      <c r="DE81" s="121"/>
      <c r="DF81" s="121"/>
      <c r="DG81" s="121"/>
      <c r="DH81" s="121"/>
      <c r="DI81" s="121"/>
      <c r="DJ81" s="121"/>
      <c r="DK81" s="121"/>
      <c r="DL81" s="121"/>
      <c r="DM81" s="121"/>
      <c r="DN81" s="121"/>
      <c r="DO81" s="121"/>
      <c r="DP81" s="121"/>
      <c r="DQ81" s="121"/>
      <c r="DR81" s="121"/>
      <c r="DS81" s="121"/>
      <c r="DT81" s="121"/>
      <c r="DU81" s="121"/>
      <c r="DV81" s="121"/>
      <c r="DW81" s="121"/>
      <c r="DX81" s="121"/>
      <c r="DY81" s="121"/>
      <c r="DZ81" s="121"/>
      <c r="EA81" s="121"/>
      <c r="EB81" s="121"/>
      <c r="EC81" s="121"/>
      <c r="ED81" s="121"/>
      <c r="EE81" s="121"/>
      <c r="EF81" s="121"/>
      <c r="EG81" s="121"/>
      <c r="EH81" s="121"/>
      <c r="EI81" s="121"/>
      <c r="EJ81" s="121"/>
    </row>
    <row r="82" spans="26:140" s="118" customFormat="1"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  <c r="BL82" s="121"/>
      <c r="BM82" s="121"/>
      <c r="BN82" s="121"/>
      <c r="BO82" s="121"/>
      <c r="BP82" s="121"/>
      <c r="BQ82" s="121"/>
      <c r="BR82" s="121"/>
      <c r="BS82" s="121"/>
      <c r="BT82" s="121"/>
      <c r="BU82" s="121"/>
      <c r="BV82" s="121"/>
      <c r="BW82" s="121"/>
      <c r="BX82" s="121"/>
      <c r="BY82" s="121"/>
      <c r="BZ82" s="121"/>
      <c r="CA82" s="121"/>
      <c r="CB82" s="121"/>
      <c r="CC82" s="121"/>
      <c r="CD82" s="121"/>
      <c r="CE82" s="121"/>
      <c r="CF82" s="121"/>
      <c r="CG82" s="121"/>
      <c r="CH82" s="121"/>
      <c r="CI82" s="121"/>
      <c r="CJ82" s="121"/>
      <c r="CK82" s="121"/>
      <c r="CL82" s="121"/>
      <c r="CM82" s="121"/>
      <c r="CN82" s="121"/>
      <c r="CO82" s="121"/>
      <c r="CP82" s="121"/>
      <c r="CQ82" s="121"/>
      <c r="CR82" s="121"/>
      <c r="CS82" s="121"/>
      <c r="CT82" s="121"/>
      <c r="CU82" s="121"/>
      <c r="CV82" s="121"/>
      <c r="CW82" s="121"/>
      <c r="CX82" s="121"/>
      <c r="CY82" s="121"/>
      <c r="CZ82" s="121"/>
      <c r="DA82" s="121"/>
      <c r="DB82" s="121"/>
      <c r="DC82" s="121"/>
      <c r="DD82" s="121"/>
      <c r="DE82" s="121"/>
      <c r="DF82" s="121"/>
      <c r="DG82" s="121"/>
      <c r="DH82" s="121"/>
      <c r="DI82" s="121"/>
      <c r="DJ82" s="121"/>
      <c r="DK82" s="121"/>
      <c r="DL82" s="121"/>
      <c r="DM82" s="121"/>
      <c r="DN82" s="121"/>
      <c r="DO82" s="121"/>
      <c r="DP82" s="121"/>
      <c r="DQ82" s="121"/>
      <c r="DR82" s="121"/>
      <c r="DS82" s="121"/>
      <c r="DT82" s="121"/>
      <c r="DU82" s="121"/>
      <c r="DV82" s="121"/>
      <c r="DW82" s="121"/>
      <c r="DX82" s="121"/>
      <c r="DY82" s="121"/>
      <c r="DZ82" s="121"/>
      <c r="EA82" s="121"/>
      <c r="EB82" s="121"/>
      <c r="EC82" s="121"/>
      <c r="ED82" s="121"/>
      <c r="EE82" s="121"/>
      <c r="EF82" s="121"/>
      <c r="EG82" s="121"/>
      <c r="EH82" s="121"/>
      <c r="EI82" s="121"/>
      <c r="EJ82" s="121"/>
    </row>
    <row r="83" spans="26:140" s="118" customFormat="1"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  <c r="BI83" s="121"/>
      <c r="BJ83" s="121"/>
      <c r="BK83" s="121"/>
      <c r="BL83" s="121"/>
      <c r="BM83" s="121"/>
      <c r="BN83" s="121"/>
      <c r="BO83" s="121"/>
      <c r="BP83" s="121"/>
      <c r="BQ83" s="121"/>
      <c r="BR83" s="121"/>
      <c r="BS83" s="121"/>
      <c r="BT83" s="121"/>
      <c r="BU83" s="121"/>
      <c r="BV83" s="121"/>
      <c r="BW83" s="121"/>
      <c r="BX83" s="121"/>
      <c r="BY83" s="121"/>
      <c r="BZ83" s="121"/>
      <c r="CA83" s="121"/>
      <c r="CB83" s="121"/>
      <c r="CC83" s="121"/>
      <c r="CD83" s="121"/>
      <c r="CE83" s="121"/>
      <c r="CF83" s="121"/>
      <c r="CG83" s="121"/>
      <c r="CH83" s="121"/>
      <c r="CI83" s="121"/>
      <c r="CJ83" s="121"/>
      <c r="CK83" s="121"/>
      <c r="CL83" s="121"/>
      <c r="CM83" s="121"/>
      <c r="CN83" s="121"/>
      <c r="CO83" s="121"/>
      <c r="CP83" s="121"/>
      <c r="CQ83" s="121"/>
      <c r="CR83" s="121"/>
      <c r="CS83" s="121"/>
      <c r="CT83" s="121"/>
      <c r="CU83" s="121"/>
      <c r="CV83" s="121"/>
      <c r="CW83" s="121"/>
      <c r="CX83" s="121"/>
      <c r="CY83" s="121"/>
      <c r="CZ83" s="121"/>
      <c r="DA83" s="121"/>
      <c r="DB83" s="121"/>
      <c r="DC83" s="121"/>
      <c r="DD83" s="121"/>
      <c r="DE83" s="121"/>
      <c r="DF83" s="121"/>
      <c r="DG83" s="121"/>
      <c r="DH83" s="121"/>
      <c r="DI83" s="121"/>
      <c r="DJ83" s="121"/>
      <c r="DK83" s="121"/>
      <c r="DL83" s="121"/>
      <c r="DM83" s="121"/>
      <c r="DN83" s="121"/>
      <c r="DO83" s="121"/>
      <c r="DP83" s="121"/>
      <c r="DQ83" s="121"/>
      <c r="DR83" s="121"/>
      <c r="DS83" s="121"/>
      <c r="DT83" s="121"/>
      <c r="DU83" s="121"/>
      <c r="DV83" s="121"/>
      <c r="DW83" s="121"/>
      <c r="DX83" s="121"/>
      <c r="DY83" s="121"/>
      <c r="DZ83" s="121"/>
      <c r="EA83" s="121"/>
      <c r="EB83" s="121"/>
      <c r="EC83" s="121"/>
      <c r="ED83" s="121"/>
      <c r="EE83" s="121"/>
      <c r="EF83" s="121"/>
      <c r="EG83" s="121"/>
      <c r="EH83" s="121"/>
      <c r="EI83" s="121"/>
      <c r="EJ83" s="121"/>
    </row>
    <row r="84" spans="26:140" s="118" customFormat="1"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  <c r="BH84" s="121"/>
      <c r="BI84" s="121"/>
      <c r="BJ84" s="121"/>
      <c r="BK84" s="121"/>
      <c r="BL84" s="121"/>
      <c r="BM84" s="121"/>
      <c r="BN84" s="121"/>
      <c r="BO84" s="121"/>
      <c r="BP84" s="121"/>
      <c r="BQ84" s="121"/>
      <c r="BR84" s="121"/>
      <c r="BS84" s="121"/>
      <c r="BT84" s="121"/>
      <c r="BU84" s="121"/>
      <c r="BV84" s="121"/>
      <c r="BW84" s="121"/>
      <c r="BX84" s="121"/>
      <c r="BY84" s="121"/>
      <c r="BZ84" s="121"/>
      <c r="CA84" s="121"/>
      <c r="CB84" s="121"/>
      <c r="CC84" s="121"/>
      <c r="CD84" s="121"/>
      <c r="CE84" s="121"/>
      <c r="CF84" s="121"/>
      <c r="CG84" s="121"/>
      <c r="CH84" s="121"/>
      <c r="CI84" s="121"/>
      <c r="CJ84" s="121"/>
      <c r="CK84" s="121"/>
      <c r="CL84" s="121"/>
      <c r="CM84" s="121"/>
      <c r="CN84" s="121"/>
      <c r="CO84" s="121"/>
      <c r="CP84" s="121"/>
      <c r="CQ84" s="121"/>
      <c r="CR84" s="121"/>
      <c r="CS84" s="121"/>
      <c r="CT84" s="121"/>
      <c r="CU84" s="121"/>
      <c r="CV84" s="121"/>
      <c r="CW84" s="121"/>
      <c r="CX84" s="121"/>
      <c r="CY84" s="121"/>
      <c r="CZ84" s="121"/>
      <c r="DA84" s="121"/>
      <c r="DB84" s="121"/>
      <c r="DC84" s="121"/>
      <c r="DD84" s="121"/>
      <c r="DE84" s="121"/>
      <c r="DF84" s="121"/>
      <c r="DG84" s="121"/>
      <c r="DH84" s="121"/>
      <c r="DI84" s="121"/>
      <c r="DJ84" s="121"/>
      <c r="DK84" s="121"/>
      <c r="DL84" s="121"/>
      <c r="DM84" s="121"/>
      <c r="DN84" s="121"/>
      <c r="DO84" s="121"/>
      <c r="DP84" s="121"/>
      <c r="DQ84" s="121"/>
      <c r="DR84" s="121"/>
      <c r="DS84" s="121"/>
      <c r="DT84" s="121"/>
      <c r="DU84" s="121"/>
      <c r="DV84" s="121"/>
      <c r="DW84" s="121"/>
      <c r="DX84" s="121"/>
      <c r="DY84" s="121"/>
      <c r="DZ84" s="121"/>
      <c r="EA84" s="121"/>
      <c r="EB84" s="121"/>
      <c r="EC84" s="121"/>
      <c r="ED84" s="121"/>
      <c r="EE84" s="121"/>
      <c r="EF84" s="121"/>
      <c r="EG84" s="121"/>
      <c r="EH84" s="121"/>
      <c r="EI84" s="121"/>
      <c r="EJ84" s="121"/>
    </row>
    <row r="85" spans="26:140" s="118" customFormat="1"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  <c r="BV85" s="121"/>
      <c r="BW85" s="121"/>
      <c r="BX85" s="121"/>
      <c r="BY85" s="121"/>
      <c r="BZ85" s="121"/>
      <c r="CA85" s="121"/>
      <c r="CB85" s="121"/>
      <c r="CC85" s="121"/>
      <c r="CD85" s="121"/>
      <c r="CE85" s="121"/>
      <c r="CF85" s="121"/>
      <c r="CG85" s="121"/>
      <c r="CH85" s="121"/>
      <c r="CI85" s="121"/>
      <c r="CJ85" s="121"/>
      <c r="CK85" s="121"/>
      <c r="CL85" s="121"/>
      <c r="CM85" s="121"/>
      <c r="CN85" s="121"/>
      <c r="CO85" s="121"/>
      <c r="CP85" s="121"/>
      <c r="CQ85" s="121"/>
      <c r="CR85" s="121"/>
      <c r="CS85" s="121"/>
      <c r="CT85" s="121"/>
      <c r="CU85" s="121"/>
      <c r="CV85" s="121"/>
      <c r="CW85" s="121"/>
      <c r="CX85" s="121"/>
      <c r="CY85" s="121"/>
      <c r="CZ85" s="121"/>
      <c r="DA85" s="121"/>
      <c r="DB85" s="121"/>
      <c r="DC85" s="121"/>
      <c r="DD85" s="121"/>
      <c r="DE85" s="121"/>
      <c r="DF85" s="121"/>
      <c r="DG85" s="121"/>
      <c r="DH85" s="121"/>
      <c r="DI85" s="121"/>
      <c r="DJ85" s="121"/>
      <c r="DK85" s="121"/>
      <c r="DL85" s="121"/>
      <c r="DM85" s="121"/>
      <c r="DN85" s="121"/>
      <c r="DO85" s="121"/>
      <c r="DP85" s="121"/>
      <c r="DQ85" s="121"/>
      <c r="DR85" s="121"/>
      <c r="DS85" s="121"/>
      <c r="DT85" s="121"/>
      <c r="DU85" s="121"/>
      <c r="DV85" s="121"/>
      <c r="DW85" s="121"/>
      <c r="DX85" s="121"/>
      <c r="DY85" s="121"/>
      <c r="DZ85" s="121"/>
      <c r="EA85" s="121"/>
      <c r="EB85" s="121"/>
      <c r="EC85" s="121"/>
      <c r="ED85" s="121"/>
      <c r="EE85" s="121"/>
      <c r="EF85" s="121"/>
      <c r="EG85" s="121"/>
      <c r="EH85" s="121"/>
      <c r="EI85" s="121"/>
      <c r="EJ85" s="121"/>
    </row>
    <row r="86" spans="26:140" s="118" customFormat="1"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  <c r="BH86" s="121"/>
      <c r="BI86" s="121"/>
      <c r="BJ86" s="121"/>
      <c r="BK86" s="121"/>
      <c r="BL86" s="121"/>
      <c r="BM86" s="121"/>
      <c r="BN86" s="121"/>
      <c r="BO86" s="121"/>
      <c r="BP86" s="121"/>
      <c r="BQ86" s="121"/>
      <c r="BR86" s="121"/>
      <c r="BS86" s="121"/>
      <c r="BT86" s="121"/>
      <c r="BU86" s="121"/>
      <c r="BV86" s="121"/>
      <c r="BW86" s="121"/>
      <c r="BX86" s="121"/>
      <c r="BY86" s="121"/>
      <c r="BZ86" s="121"/>
      <c r="CA86" s="121"/>
      <c r="CB86" s="121"/>
      <c r="CC86" s="121"/>
      <c r="CD86" s="121"/>
      <c r="CE86" s="121"/>
      <c r="CF86" s="121"/>
      <c r="CG86" s="121"/>
      <c r="CH86" s="121"/>
      <c r="CI86" s="121"/>
      <c r="CJ86" s="121"/>
      <c r="CK86" s="121"/>
      <c r="CL86" s="121"/>
      <c r="CM86" s="121"/>
      <c r="CN86" s="121"/>
      <c r="CO86" s="121"/>
      <c r="CP86" s="121"/>
      <c r="CQ86" s="121"/>
      <c r="CR86" s="121"/>
      <c r="CS86" s="121"/>
      <c r="CT86" s="121"/>
      <c r="CU86" s="121"/>
      <c r="CV86" s="121"/>
      <c r="CW86" s="121"/>
      <c r="CX86" s="121"/>
      <c r="CY86" s="121"/>
      <c r="CZ86" s="121"/>
      <c r="DA86" s="121"/>
      <c r="DB86" s="121"/>
      <c r="DC86" s="121"/>
      <c r="DD86" s="121"/>
      <c r="DE86" s="121"/>
      <c r="DF86" s="121"/>
      <c r="DG86" s="121"/>
      <c r="DH86" s="121"/>
      <c r="DI86" s="121"/>
      <c r="DJ86" s="121"/>
      <c r="DK86" s="121"/>
      <c r="DL86" s="121"/>
      <c r="DM86" s="121"/>
      <c r="DN86" s="121"/>
      <c r="DO86" s="121"/>
      <c r="DP86" s="121"/>
      <c r="DQ86" s="121"/>
      <c r="DR86" s="121"/>
      <c r="DS86" s="121"/>
      <c r="DT86" s="121"/>
      <c r="DU86" s="121"/>
      <c r="DV86" s="121"/>
      <c r="DW86" s="121"/>
      <c r="DX86" s="121"/>
      <c r="DY86" s="121"/>
      <c r="DZ86" s="121"/>
      <c r="EA86" s="121"/>
      <c r="EB86" s="121"/>
      <c r="EC86" s="121"/>
      <c r="ED86" s="121"/>
      <c r="EE86" s="121"/>
      <c r="EF86" s="121"/>
      <c r="EG86" s="121"/>
      <c r="EH86" s="121"/>
      <c r="EI86" s="121"/>
      <c r="EJ86" s="121"/>
    </row>
    <row r="87" spans="26:140" s="118" customFormat="1"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  <c r="BH87" s="121"/>
      <c r="BI87" s="121"/>
      <c r="BJ87" s="121"/>
      <c r="BK87" s="121"/>
      <c r="BL87" s="121"/>
      <c r="BM87" s="121"/>
      <c r="BN87" s="121"/>
      <c r="BO87" s="121"/>
      <c r="BP87" s="121"/>
      <c r="BQ87" s="121"/>
      <c r="BR87" s="121"/>
      <c r="BS87" s="121"/>
      <c r="BT87" s="121"/>
      <c r="BU87" s="121"/>
      <c r="BV87" s="121"/>
      <c r="BW87" s="121"/>
      <c r="BX87" s="121"/>
      <c r="BY87" s="121"/>
      <c r="BZ87" s="121"/>
      <c r="CA87" s="121"/>
      <c r="CB87" s="121"/>
      <c r="CC87" s="121"/>
      <c r="CD87" s="121"/>
      <c r="CE87" s="121"/>
      <c r="CF87" s="121"/>
      <c r="CG87" s="121"/>
      <c r="CH87" s="121"/>
      <c r="CI87" s="121"/>
      <c r="CJ87" s="121"/>
      <c r="CK87" s="121"/>
      <c r="CL87" s="121"/>
      <c r="CM87" s="121"/>
      <c r="CN87" s="121"/>
      <c r="CO87" s="121"/>
      <c r="CP87" s="121"/>
      <c r="CQ87" s="121"/>
      <c r="CR87" s="121"/>
      <c r="CS87" s="121"/>
      <c r="CT87" s="121"/>
      <c r="CU87" s="121"/>
      <c r="CV87" s="121"/>
      <c r="CW87" s="121"/>
      <c r="CX87" s="121"/>
      <c r="CY87" s="121"/>
      <c r="CZ87" s="121"/>
      <c r="DA87" s="121"/>
      <c r="DB87" s="121"/>
      <c r="DC87" s="121"/>
      <c r="DD87" s="121"/>
      <c r="DE87" s="121"/>
      <c r="DF87" s="121"/>
      <c r="DG87" s="121"/>
      <c r="DH87" s="121"/>
      <c r="DI87" s="121"/>
      <c r="DJ87" s="121"/>
      <c r="DK87" s="121"/>
      <c r="DL87" s="121"/>
      <c r="DM87" s="121"/>
      <c r="DN87" s="121"/>
      <c r="DO87" s="121"/>
      <c r="DP87" s="121"/>
      <c r="DQ87" s="121"/>
      <c r="DR87" s="121"/>
      <c r="DS87" s="121"/>
      <c r="DT87" s="121"/>
      <c r="DU87" s="121"/>
      <c r="DV87" s="121"/>
      <c r="DW87" s="121"/>
      <c r="DX87" s="121"/>
      <c r="DY87" s="121"/>
      <c r="DZ87" s="121"/>
      <c r="EA87" s="121"/>
      <c r="EB87" s="121"/>
      <c r="EC87" s="121"/>
      <c r="ED87" s="121"/>
      <c r="EE87" s="121"/>
      <c r="EF87" s="121"/>
      <c r="EG87" s="121"/>
      <c r="EH87" s="121"/>
      <c r="EI87" s="121"/>
      <c r="EJ87" s="121"/>
    </row>
    <row r="88" spans="26:140" s="118" customFormat="1"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  <c r="BI88" s="121"/>
      <c r="BJ88" s="121"/>
      <c r="BK88" s="121"/>
      <c r="BL88" s="121"/>
      <c r="BM88" s="121"/>
      <c r="BN88" s="121"/>
      <c r="BO88" s="121"/>
      <c r="BP88" s="121"/>
      <c r="BQ88" s="121"/>
      <c r="BR88" s="121"/>
      <c r="BS88" s="121"/>
      <c r="BT88" s="121"/>
      <c r="BU88" s="121"/>
      <c r="BV88" s="121"/>
      <c r="BW88" s="121"/>
      <c r="BX88" s="121"/>
      <c r="BY88" s="121"/>
      <c r="BZ88" s="121"/>
      <c r="CA88" s="121"/>
      <c r="CB88" s="121"/>
      <c r="CC88" s="121"/>
      <c r="CD88" s="121"/>
      <c r="CE88" s="121"/>
      <c r="CF88" s="121"/>
      <c r="CG88" s="121"/>
      <c r="CH88" s="121"/>
      <c r="CI88" s="121"/>
      <c r="CJ88" s="121"/>
      <c r="CK88" s="121"/>
      <c r="CL88" s="121"/>
      <c r="CM88" s="121"/>
      <c r="CN88" s="121"/>
      <c r="CO88" s="121"/>
      <c r="CP88" s="121"/>
      <c r="CQ88" s="121"/>
      <c r="CR88" s="121"/>
      <c r="CS88" s="121"/>
      <c r="CT88" s="121"/>
      <c r="CU88" s="121"/>
      <c r="CV88" s="121"/>
      <c r="CW88" s="121"/>
      <c r="CX88" s="121"/>
      <c r="CY88" s="121"/>
      <c r="CZ88" s="121"/>
      <c r="DA88" s="121"/>
      <c r="DB88" s="121"/>
      <c r="DC88" s="121"/>
      <c r="DD88" s="121"/>
      <c r="DE88" s="121"/>
      <c r="DF88" s="121"/>
      <c r="DG88" s="121"/>
      <c r="DH88" s="121"/>
      <c r="DI88" s="121"/>
      <c r="DJ88" s="121"/>
      <c r="DK88" s="121"/>
      <c r="DL88" s="121"/>
      <c r="DM88" s="121"/>
      <c r="DN88" s="121"/>
      <c r="DO88" s="121"/>
      <c r="DP88" s="121"/>
      <c r="DQ88" s="121"/>
      <c r="DR88" s="121"/>
      <c r="DS88" s="121"/>
      <c r="DT88" s="121"/>
      <c r="DU88" s="121"/>
      <c r="DV88" s="121"/>
      <c r="DW88" s="121"/>
      <c r="DX88" s="121"/>
      <c r="DY88" s="121"/>
      <c r="DZ88" s="121"/>
      <c r="EA88" s="121"/>
      <c r="EB88" s="121"/>
      <c r="EC88" s="121"/>
      <c r="ED88" s="121"/>
      <c r="EE88" s="121"/>
      <c r="EF88" s="121"/>
      <c r="EG88" s="121"/>
      <c r="EH88" s="121"/>
      <c r="EI88" s="121"/>
      <c r="EJ88" s="121"/>
    </row>
    <row r="89" spans="26:140" s="118" customFormat="1"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  <c r="BI89" s="121"/>
      <c r="BJ89" s="121"/>
      <c r="BK89" s="121"/>
      <c r="BL89" s="121"/>
      <c r="BM89" s="121"/>
      <c r="BN89" s="121"/>
      <c r="BO89" s="121"/>
      <c r="BP89" s="121"/>
      <c r="BQ89" s="121"/>
      <c r="BR89" s="121"/>
      <c r="BS89" s="121"/>
      <c r="BT89" s="121"/>
      <c r="BU89" s="121"/>
      <c r="BV89" s="121"/>
      <c r="BW89" s="121"/>
      <c r="BX89" s="121"/>
      <c r="BY89" s="121"/>
      <c r="BZ89" s="121"/>
      <c r="CA89" s="121"/>
      <c r="CB89" s="121"/>
      <c r="CC89" s="121"/>
      <c r="CD89" s="121"/>
      <c r="CE89" s="121"/>
      <c r="CF89" s="121"/>
      <c r="CG89" s="121"/>
      <c r="CH89" s="121"/>
      <c r="CI89" s="121"/>
      <c r="CJ89" s="121"/>
      <c r="CK89" s="121"/>
      <c r="CL89" s="121"/>
      <c r="CM89" s="121"/>
      <c r="CN89" s="121"/>
      <c r="CO89" s="121"/>
      <c r="CP89" s="121"/>
      <c r="CQ89" s="121"/>
      <c r="CR89" s="121"/>
      <c r="CS89" s="121"/>
      <c r="CT89" s="121"/>
      <c r="CU89" s="121"/>
      <c r="CV89" s="121"/>
      <c r="CW89" s="121"/>
      <c r="CX89" s="121"/>
      <c r="CY89" s="121"/>
      <c r="CZ89" s="121"/>
      <c r="DA89" s="121"/>
      <c r="DB89" s="121"/>
      <c r="DC89" s="121"/>
      <c r="DD89" s="121"/>
      <c r="DE89" s="121"/>
      <c r="DF89" s="121"/>
      <c r="DG89" s="121"/>
      <c r="DH89" s="121"/>
      <c r="DI89" s="121"/>
      <c r="DJ89" s="121"/>
      <c r="DK89" s="121"/>
      <c r="DL89" s="121"/>
      <c r="DM89" s="121"/>
      <c r="DN89" s="121"/>
      <c r="DO89" s="121"/>
      <c r="DP89" s="121"/>
      <c r="DQ89" s="121"/>
      <c r="DR89" s="121"/>
      <c r="DS89" s="121"/>
      <c r="DT89" s="121"/>
      <c r="DU89" s="121"/>
      <c r="DV89" s="121"/>
      <c r="DW89" s="121"/>
      <c r="DX89" s="121"/>
      <c r="DY89" s="121"/>
      <c r="DZ89" s="121"/>
      <c r="EA89" s="121"/>
      <c r="EB89" s="121"/>
      <c r="EC89" s="121"/>
      <c r="ED89" s="121"/>
      <c r="EE89" s="121"/>
      <c r="EF89" s="121"/>
      <c r="EG89" s="121"/>
      <c r="EH89" s="121"/>
      <c r="EI89" s="121"/>
      <c r="EJ89" s="121"/>
    </row>
    <row r="90" spans="26:140" s="118" customFormat="1"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  <c r="BI90" s="121"/>
      <c r="BJ90" s="121"/>
      <c r="BK90" s="121"/>
      <c r="BL90" s="121"/>
      <c r="BM90" s="121"/>
      <c r="BN90" s="121"/>
      <c r="BO90" s="121"/>
      <c r="BP90" s="121"/>
      <c r="BQ90" s="121"/>
      <c r="BR90" s="121"/>
      <c r="BS90" s="121"/>
      <c r="BT90" s="121"/>
      <c r="BU90" s="121"/>
      <c r="BV90" s="121"/>
      <c r="BW90" s="121"/>
      <c r="BX90" s="121"/>
      <c r="BY90" s="121"/>
      <c r="BZ90" s="121"/>
      <c r="CA90" s="121"/>
      <c r="CB90" s="121"/>
      <c r="CC90" s="121"/>
      <c r="CD90" s="121"/>
      <c r="CE90" s="121"/>
      <c r="CF90" s="121"/>
      <c r="CG90" s="121"/>
      <c r="CH90" s="121"/>
      <c r="CI90" s="121"/>
      <c r="CJ90" s="121"/>
      <c r="CK90" s="121"/>
      <c r="CL90" s="121"/>
      <c r="CM90" s="121"/>
      <c r="CN90" s="121"/>
      <c r="CO90" s="121"/>
      <c r="CP90" s="121"/>
      <c r="CQ90" s="121"/>
      <c r="CR90" s="121"/>
      <c r="CS90" s="121"/>
      <c r="CT90" s="121"/>
      <c r="CU90" s="121"/>
      <c r="CV90" s="121"/>
      <c r="CW90" s="121"/>
      <c r="CX90" s="121"/>
      <c r="CY90" s="121"/>
      <c r="CZ90" s="121"/>
      <c r="DA90" s="121"/>
      <c r="DB90" s="121"/>
      <c r="DC90" s="121"/>
      <c r="DD90" s="121"/>
      <c r="DE90" s="121"/>
      <c r="DF90" s="121"/>
      <c r="DG90" s="121"/>
      <c r="DH90" s="121"/>
      <c r="DI90" s="121"/>
      <c r="DJ90" s="121"/>
      <c r="DK90" s="121"/>
      <c r="DL90" s="121"/>
      <c r="DM90" s="121"/>
      <c r="DN90" s="121"/>
      <c r="DO90" s="121"/>
      <c r="DP90" s="121"/>
      <c r="DQ90" s="121"/>
      <c r="DR90" s="121"/>
      <c r="DS90" s="121"/>
      <c r="DT90" s="121"/>
      <c r="DU90" s="121"/>
      <c r="DV90" s="121"/>
      <c r="DW90" s="121"/>
      <c r="DX90" s="121"/>
      <c r="DY90" s="121"/>
      <c r="DZ90" s="121"/>
      <c r="EA90" s="121"/>
      <c r="EB90" s="121"/>
      <c r="EC90" s="121"/>
      <c r="ED90" s="121"/>
      <c r="EE90" s="121"/>
      <c r="EF90" s="121"/>
      <c r="EG90" s="121"/>
      <c r="EH90" s="121"/>
      <c r="EI90" s="121"/>
      <c r="EJ90" s="121"/>
    </row>
    <row r="91" spans="26:140" s="118" customFormat="1"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  <c r="BH91" s="121"/>
      <c r="BI91" s="121"/>
      <c r="BJ91" s="121"/>
      <c r="BK91" s="121"/>
      <c r="BL91" s="121"/>
      <c r="BM91" s="121"/>
      <c r="BN91" s="121"/>
      <c r="BO91" s="121"/>
      <c r="BP91" s="121"/>
      <c r="BQ91" s="121"/>
      <c r="BR91" s="121"/>
      <c r="BS91" s="121"/>
      <c r="BT91" s="121"/>
      <c r="BU91" s="121"/>
      <c r="BV91" s="121"/>
      <c r="BW91" s="121"/>
      <c r="BX91" s="121"/>
      <c r="BY91" s="121"/>
      <c r="BZ91" s="121"/>
      <c r="CA91" s="121"/>
      <c r="CB91" s="121"/>
      <c r="CC91" s="121"/>
      <c r="CD91" s="121"/>
      <c r="CE91" s="121"/>
      <c r="CF91" s="121"/>
      <c r="CG91" s="121"/>
      <c r="CH91" s="121"/>
      <c r="CI91" s="121"/>
      <c r="CJ91" s="121"/>
      <c r="CK91" s="121"/>
      <c r="CL91" s="121"/>
      <c r="CM91" s="121"/>
      <c r="CN91" s="121"/>
      <c r="CO91" s="121"/>
      <c r="CP91" s="121"/>
      <c r="CQ91" s="121"/>
      <c r="CR91" s="121"/>
      <c r="CS91" s="121"/>
      <c r="CT91" s="121"/>
      <c r="CU91" s="121"/>
      <c r="CV91" s="121"/>
      <c r="CW91" s="121"/>
      <c r="CX91" s="121"/>
      <c r="CY91" s="121"/>
      <c r="CZ91" s="121"/>
      <c r="DA91" s="121"/>
      <c r="DB91" s="121"/>
      <c r="DC91" s="121"/>
      <c r="DD91" s="121"/>
      <c r="DE91" s="121"/>
      <c r="DF91" s="121"/>
      <c r="DG91" s="121"/>
      <c r="DH91" s="121"/>
      <c r="DI91" s="121"/>
      <c r="DJ91" s="121"/>
      <c r="DK91" s="121"/>
      <c r="DL91" s="121"/>
      <c r="DM91" s="121"/>
      <c r="DN91" s="121"/>
      <c r="DO91" s="121"/>
      <c r="DP91" s="121"/>
      <c r="DQ91" s="121"/>
      <c r="DR91" s="121"/>
      <c r="DS91" s="121"/>
      <c r="DT91" s="121"/>
      <c r="DU91" s="121"/>
      <c r="DV91" s="121"/>
      <c r="DW91" s="121"/>
      <c r="DX91" s="121"/>
      <c r="DY91" s="121"/>
      <c r="DZ91" s="121"/>
      <c r="EA91" s="121"/>
      <c r="EB91" s="121"/>
      <c r="EC91" s="121"/>
      <c r="ED91" s="121"/>
      <c r="EE91" s="121"/>
      <c r="EF91" s="121"/>
      <c r="EG91" s="121"/>
      <c r="EH91" s="121"/>
      <c r="EI91" s="121"/>
      <c r="EJ91" s="121"/>
    </row>
    <row r="92" spans="26:140" s="118" customFormat="1"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  <c r="BH92" s="121"/>
      <c r="BI92" s="121"/>
      <c r="BJ92" s="121"/>
      <c r="BK92" s="121"/>
      <c r="BL92" s="121"/>
      <c r="BM92" s="121"/>
      <c r="BN92" s="121"/>
      <c r="BO92" s="121"/>
      <c r="BP92" s="121"/>
      <c r="BQ92" s="121"/>
      <c r="BR92" s="121"/>
      <c r="BS92" s="121"/>
      <c r="BT92" s="121"/>
      <c r="BU92" s="121"/>
      <c r="BV92" s="121"/>
      <c r="BW92" s="121"/>
      <c r="BX92" s="121"/>
      <c r="BY92" s="121"/>
      <c r="BZ92" s="121"/>
      <c r="CA92" s="121"/>
      <c r="CB92" s="121"/>
      <c r="CC92" s="121"/>
      <c r="CD92" s="121"/>
      <c r="CE92" s="121"/>
      <c r="CF92" s="121"/>
      <c r="CG92" s="121"/>
      <c r="CH92" s="121"/>
      <c r="CI92" s="121"/>
      <c r="CJ92" s="121"/>
      <c r="CK92" s="121"/>
      <c r="CL92" s="121"/>
      <c r="CM92" s="121"/>
      <c r="CN92" s="121"/>
      <c r="CO92" s="121"/>
      <c r="CP92" s="121"/>
      <c r="CQ92" s="121"/>
      <c r="CR92" s="121"/>
      <c r="CS92" s="121"/>
      <c r="CT92" s="121"/>
      <c r="CU92" s="121"/>
      <c r="CV92" s="121"/>
      <c r="CW92" s="121"/>
      <c r="CX92" s="121"/>
      <c r="CY92" s="121"/>
      <c r="CZ92" s="121"/>
      <c r="DA92" s="121"/>
      <c r="DB92" s="121"/>
      <c r="DC92" s="121"/>
      <c r="DD92" s="121"/>
      <c r="DE92" s="121"/>
      <c r="DF92" s="121"/>
      <c r="DG92" s="121"/>
      <c r="DH92" s="121"/>
      <c r="DI92" s="121"/>
      <c r="DJ92" s="121"/>
      <c r="DK92" s="121"/>
      <c r="DL92" s="121"/>
      <c r="DM92" s="121"/>
      <c r="DN92" s="121"/>
      <c r="DO92" s="121"/>
      <c r="DP92" s="121"/>
      <c r="DQ92" s="121"/>
      <c r="DR92" s="121"/>
      <c r="DS92" s="121"/>
      <c r="DT92" s="121"/>
      <c r="DU92" s="121"/>
      <c r="DV92" s="121"/>
      <c r="DW92" s="121"/>
      <c r="DX92" s="121"/>
      <c r="DY92" s="121"/>
      <c r="DZ92" s="121"/>
      <c r="EA92" s="121"/>
      <c r="EB92" s="121"/>
      <c r="EC92" s="121"/>
      <c r="ED92" s="121"/>
      <c r="EE92" s="121"/>
      <c r="EF92" s="121"/>
      <c r="EG92" s="121"/>
      <c r="EH92" s="121"/>
      <c r="EI92" s="121"/>
      <c r="EJ92" s="121"/>
    </row>
    <row r="93" spans="26:140" s="118" customFormat="1"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  <c r="BH93" s="121"/>
      <c r="BI93" s="121"/>
      <c r="BJ93" s="121"/>
      <c r="BK93" s="121"/>
      <c r="BL93" s="121"/>
      <c r="BM93" s="121"/>
      <c r="BN93" s="121"/>
      <c r="BO93" s="121"/>
      <c r="BP93" s="121"/>
      <c r="BQ93" s="121"/>
      <c r="BR93" s="121"/>
      <c r="BS93" s="121"/>
      <c r="BT93" s="121"/>
      <c r="BU93" s="121"/>
      <c r="BV93" s="121"/>
      <c r="BW93" s="121"/>
      <c r="BX93" s="121"/>
      <c r="BY93" s="121"/>
      <c r="BZ93" s="121"/>
      <c r="CA93" s="121"/>
      <c r="CB93" s="121"/>
      <c r="CC93" s="121"/>
      <c r="CD93" s="121"/>
      <c r="CE93" s="121"/>
      <c r="CF93" s="121"/>
      <c r="CG93" s="121"/>
      <c r="CH93" s="121"/>
      <c r="CI93" s="121"/>
      <c r="CJ93" s="121"/>
      <c r="CK93" s="121"/>
      <c r="CL93" s="121"/>
      <c r="CM93" s="121"/>
      <c r="CN93" s="121"/>
      <c r="CO93" s="121"/>
      <c r="CP93" s="121"/>
      <c r="CQ93" s="121"/>
      <c r="CR93" s="121"/>
      <c r="CS93" s="121"/>
      <c r="CT93" s="121"/>
      <c r="CU93" s="121"/>
      <c r="CV93" s="121"/>
      <c r="CW93" s="121"/>
      <c r="CX93" s="121"/>
      <c r="CY93" s="121"/>
      <c r="CZ93" s="121"/>
      <c r="DA93" s="121"/>
      <c r="DB93" s="121"/>
      <c r="DC93" s="121"/>
      <c r="DD93" s="121"/>
      <c r="DE93" s="121"/>
      <c r="DF93" s="121"/>
      <c r="DG93" s="121"/>
      <c r="DH93" s="121"/>
      <c r="DI93" s="121"/>
      <c r="DJ93" s="121"/>
      <c r="DK93" s="121"/>
      <c r="DL93" s="121"/>
      <c r="DM93" s="121"/>
      <c r="DN93" s="121"/>
      <c r="DO93" s="121"/>
      <c r="DP93" s="121"/>
      <c r="DQ93" s="121"/>
      <c r="DR93" s="121"/>
      <c r="DS93" s="121"/>
      <c r="DT93" s="121"/>
      <c r="DU93" s="121"/>
      <c r="DV93" s="121"/>
      <c r="DW93" s="121"/>
      <c r="DX93" s="121"/>
      <c r="DY93" s="121"/>
      <c r="DZ93" s="121"/>
      <c r="EA93" s="121"/>
      <c r="EB93" s="121"/>
      <c r="EC93" s="121"/>
      <c r="ED93" s="121"/>
      <c r="EE93" s="121"/>
      <c r="EF93" s="121"/>
      <c r="EG93" s="121"/>
      <c r="EH93" s="121"/>
      <c r="EI93" s="121"/>
      <c r="EJ93" s="121"/>
    </row>
    <row r="94" spans="26:140" s="118" customFormat="1"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  <c r="BI94" s="121"/>
      <c r="BJ94" s="121"/>
      <c r="BK94" s="121"/>
      <c r="BL94" s="121"/>
      <c r="BM94" s="121"/>
      <c r="BN94" s="121"/>
      <c r="BO94" s="121"/>
      <c r="BP94" s="121"/>
      <c r="BQ94" s="121"/>
      <c r="BR94" s="121"/>
      <c r="BS94" s="121"/>
      <c r="BT94" s="121"/>
      <c r="BU94" s="121"/>
      <c r="BV94" s="121"/>
      <c r="BW94" s="121"/>
      <c r="BX94" s="121"/>
      <c r="BY94" s="121"/>
      <c r="BZ94" s="121"/>
      <c r="CA94" s="121"/>
      <c r="CB94" s="121"/>
      <c r="CC94" s="121"/>
      <c r="CD94" s="121"/>
      <c r="CE94" s="121"/>
      <c r="CF94" s="121"/>
      <c r="CG94" s="121"/>
      <c r="CH94" s="121"/>
      <c r="CI94" s="121"/>
      <c r="CJ94" s="121"/>
      <c r="CK94" s="121"/>
      <c r="CL94" s="121"/>
      <c r="CM94" s="121"/>
      <c r="CN94" s="121"/>
      <c r="CO94" s="121"/>
      <c r="CP94" s="121"/>
      <c r="CQ94" s="121"/>
      <c r="CR94" s="121"/>
      <c r="CS94" s="121"/>
      <c r="CT94" s="121"/>
      <c r="CU94" s="121"/>
      <c r="CV94" s="121"/>
      <c r="CW94" s="121"/>
      <c r="CX94" s="121"/>
      <c r="CY94" s="121"/>
      <c r="CZ94" s="121"/>
      <c r="DA94" s="121"/>
      <c r="DB94" s="121"/>
      <c r="DC94" s="121"/>
      <c r="DD94" s="121"/>
      <c r="DE94" s="121"/>
      <c r="DF94" s="121"/>
      <c r="DG94" s="121"/>
      <c r="DH94" s="121"/>
      <c r="DI94" s="121"/>
      <c r="DJ94" s="121"/>
      <c r="DK94" s="121"/>
      <c r="DL94" s="121"/>
      <c r="DM94" s="121"/>
      <c r="DN94" s="121"/>
      <c r="DO94" s="121"/>
      <c r="DP94" s="121"/>
      <c r="DQ94" s="121"/>
      <c r="DR94" s="121"/>
      <c r="DS94" s="121"/>
      <c r="DT94" s="121"/>
      <c r="DU94" s="121"/>
      <c r="DV94" s="121"/>
      <c r="DW94" s="121"/>
      <c r="DX94" s="121"/>
      <c r="DY94" s="121"/>
      <c r="DZ94" s="121"/>
      <c r="EA94" s="121"/>
      <c r="EB94" s="121"/>
      <c r="EC94" s="121"/>
      <c r="ED94" s="121"/>
      <c r="EE94" s="121"/>
      <c r="EF94" s="121"/>
      <c r="EG94" s="121"/>
      <c r="EH94" s="121"/>
      <c r="EI94" s="121"/>
      <c r="EJ94" s="121"/>
    </row>
    <row r="95" spans="26:140" s="118" customFormat="1"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  <c r="BI95" s="121"/>
      <c r="BJ95" s="121"/>
      <c r="BK95" s="121"/>
      <c r="BL95" s="121"/>
      <c r="BM95" s="121"/>
      <c r="BN95" s="121"/>
      <c r="BO95" s="121"/>
      <c r="BP95" s="121"/>
      <c r="BQ95" s="121"/>
      <c r="BR95" s="121"/>
      <c r="BS95" s="121"/>
      <c r="BT95" s="121"/>
      <c r="BU95" s="121"/>
      <c r="BV95" s="121"/>
      <c r="BW95" s="121"/>
      <c r="BX95" s="121"/>
      <c r="BY95" s="121"/>
      <c r="BZ95" s="121"/>
      <c r="CA95" s="121"/>
      <c r="CB95" s="121"/>
      <c r="CC95" s="121"/>
      <c r="CD95" s="121"/>
      <c r="CE95" s="121"/>
      <c r="CF95" s="121"/>
      <c r="CG95" s="121"/>
      <c r="CH95" s="121"/>
      <c r="CI95" s="121"/>
      <c r="CJ95" s="121"/>
      <c r="CK95" s="121"/>
      <c r="CL95" s="121"/>
      <c r="CM95" s="121"/>
      <c r="CN95" s="121"/>
      <c r="CO95" s="121"/>
      <c r="CP95" s="121"/>
      <c r="CQ95" s="121"/>
      <c r="CR95" s="121"/>
      <c r="CS95" s="121"/>
      <c r="CT95" s="121"/>
      <c r="CU95" s="121"/>
      <c r="CV95" s="121"/>
      <c r="CW95" s="121"/>
      <c r="CX95" s="121"/>
      <c r="CY95" s="121"/>
      <c r="CZ95" s="121"/>
      <c r="DA95" s="121"/>
      <c r="DB95" s="121"/>
      <c r="DC95" s="121"/>
      <c r="DD95" s="121"/>
      <c r="DE95" s="121"/>
      <c r="DF95" s="121"/>
      <c r="DG95" s="121"/>
      <c r="DH95" s="121"/>
      <c r="DI95" s="121"/>
      <c r="DJ95" s="121"/>
      <c r="DK95" s="121"/>
      <c r="DL95" s="121"/>
      <c r="DM95" s="121"/>
      <c r="DN95" s="121"/>
      <c r="DO95" s="121"/>
      <c r="DP95" s="121"/>
      <c r="DQ95" s="121"/>
      <c r="DR95" s="121"/>
      <c r="DS95" s="121"/>
      <c r="DT95" s="121"/>
      <c r="DU95" s="121"/>
      <c r="DV95" s="121"/>
      <c r="DW95" s="121"/>
      <c r="DX95" s="121"/>
      <c r="DY95" s="121"/>
      <c r="DZ95" s="121"/>
      <c r="EA95" s="121"/>
      <c r="EB95" s="121"/>
      <c r="EC95" s="121"/>
      <c r="ED95" s="121"/>
      <c r="EE95" s="121"/>
      <c r="EF95" s="121"/>
      <c r="EG95" s="121"/>
      <c r="EH95" s="121"/>
      <c r="EI95" s="121"/>
      <c r="EJ95" s="121"/>
    </row>
    <row r="96" spans="26:140" s="118" customFormat="1"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  <c r="BI96" s="121"/>
      <c r="BJ96" s="121"/>
      <c r="BK96" s="121"/>
      <c r="BL96" s="121"/>
      <c r="BM96" s="121"/>
      <c r="BN96" s="121"/>
      <c r="BO96" s="121"/>
      <c r="BP96" s="121"/>
      <c r="BQ96" s="121"/>
      <c r="BR96" s="121"/>
      <c r="BS96" s="121"/>
      <c r="BT96" s="121"/>
      <c r="BU96" s="121"/>
      <c r="BV96" s="121"/>
      <c r="BW96" s="121"/>
      <c r="BX96" s="121"/>
      <c r="BY96" s="121"/>
      <c r="BZ96" s="121"/>
      <c r="CA96" s="121"/>
      <c r="CB96" s="121"/>
      <c r="CC96" s="121"/>
      <c r="CD96" s="121"/>
      <c r="CE96" s="121"/>
      <c r="CF96" s="121"/>
      <c r="CG96" s="121"/>
      <c r="CH96" s="121"/>
      <c r="CI96" s="121"/>
      <c r="CJ96" s="121"/>
      <c r="CK96" s="121"/>
      <c r="CL96" s="121"/>
      <c r="CM96" s="121"/>
      <c r="CN96" s="121"/>
      <c r="CO96" s="121"/>
      <c r="CP96" s="121"/>
      <c r="CQ96" s="121"/>
      <c r="CR96" s="121"/>
      <c r="CS96" s="121"/>
      <c r="CT96" s="121"/>
      <c r="CU96" s="121"/>
      <c r="CV96" s="121"/>
      <c r="CW96" s="121"/>
      <c r="CX96" s="121"/>
      <c r="CY96" s="121"/>
      <c r="CZ96" s="121"/>
      <c r="DA96" s="121"/>
      <c r="DB96" s="121"/>
      <c r="DC96" s="121"/>
      <c r="DD96" s="121"/>
      <c r="DE96" s="121"/>
      <c r="DF96" s="121"/>
      <c r="DG96" s="121"/>
      <c r="DH96" s="121"/>
      <c r="DI96" s="121"/>
      <c r="DJ96" s="121"/>
      <c r="DK96" s="121"/>
      <c r="DL96" s="121"/>
      <c r="DM96" s="121"/>
      <c r="DN96" s="121"/>
      <c r="DO96" s="121"/>
      <c r="DP96" s="121"/>
      <c r="DQ96" s="121"/>
      <c r="DR96" s="121"/>
      <c r="DS96" s="121"/>
      <c r="DT96" s="121"/>
      <c r="DU96" s="121"/>
      <c r="DV96" s="121"/>
      <c r="DW96" s="121"/>
      <c r="DX96" s="121"/>
      <c r="DY96" s="121"/>
      <c r="DZ96" s="121"/>
      <c r="EA96" s="121"/>
      <c r="EB96" s="121"/>
      <c r="EC96" s="121"/>
      <c r="ED96" s="121"/>
      <c r="EE96" s="121"/>
      <c r="EF96" s="121"/>
      <c r="EG96" s="121"/>
      <c r="EH96" s="121"/>
      <c r="EI96" s="121"/>
      <c r="EJ96" s="121"/>
    </row>
    <row r="97" spans="26:140" s="118" customFormat="1"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  <c r="BH97" s="121"/>
      <c r="BI97" s="121"/>
      <c r="BJ97" s="121"/>
      <c r="BK97" s="121"/>
      <c r="BL97" s="121"/>
      <c r="BM97" s="121"/>
      <c r="BN97" s="121"/>
      <c r="BO97" s="121"/>
      <c r="BP97" s="121"/>
      <c r="BQ97" s="121"/>
      <c r="BR97" s="121"/>
      <c r="BS97" s="121"/>
      <c r="BT97" s="121"/>
      <c r="BU97" s="121"/>
      <c r="BV97" s="121"/>
      <c r="BW97" s="121"/>
      <c r="BX97" s="121"/>
      <c r="BY97" s="121"/>
      <c r="BZ97" s="121"/>
      <c r="CA97" s="121"/>
      <c r="CB97" s="121"/>
      <c r="CC97" s="121"/>
      <c r="CD97" s="121"/>
      <c r="CE97" s="121"/>
      <c r="CF97" s="121"/>
      <c r="CG97" s="121"/>
      <c r="CH97" s="121"/>
      <c r="CI97" s="121"/>
      <c r="CJ97" s="121"/>
      <c r="CK97" s="121"/>
      <c r="CL97" s="121"/>
      <c r="CM97" s="121"/>
      <c r="CN97" s="121"/>
      <c r="CO97" s="121"/>
      <c r="CP97" s="121"/>
      <c r="CQ97" s="121"/>
      <c r="CR97" s="121"/>
      <c r="CS97" s="121"/>
      <c r="CT97" s="121"/>
      <c r="CU97" s="121"/>
      <c r="CV97" s="121"/>
      <c r="CW97" s="121"/>
      <c r="CX97" s="121"/>
      <c r="CY97" s="121"/>
      <c r="CZ97" s="121"/>
      <c r="DA97" s="121"/>
      <c r="DB97" s="121"/>
      <c r="DC97" s="121"/>
      <c r="DD97" s="121"/>
      <c r="DE97" s="121"/>
      <c r="DF97" s="121"/>
      <c r="DG97" s="121"/>
      <c r="DH97" s="121"/>
      <c r="DI97" s="121"/>
      <c r="DJ97" s="121"/>
      <c r="DK97" s="121"/>
      <c r="DL97" s="121"/>
      <c r="DM97" s="121"/>
      <c r="DN97" s="121"/>
      <c r="DO97" s="121"/>
      <c r="DP97" s="121"/>
      <c r="DQ97" s="121"/>
      <c r="DR97" s="121"/>
      <c r="DS97" s="121"/>
      <c r="DT97" s="121"/>
      <c r="DU97" s="121"/>
      <c r="DV97" s="121"/>
      <c r="DW97" s="121"/>
      <c r="DX97" s="121"/>
      <c r="DY97" s="121"/>
      <c r="DZ97" s="121"/>
      <c r="EA97" s="121"/>
      <c r="EB97" s="121"/>
      <c r="EC97" s="121"/>
      <c r="ED97" s="121"/>
      <c r="EE97" s="121"/>
      <c r="EF97" s="121"/>
      <c r="EG97" s="121"/>
      <c r="EH97" s="121"/>
      <c r="EI97" s="121"/>
      <c r="EJ97" s="121"/>
    </row>
    <row r="98" spans="26:140" s="118" customFormat="1"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  <c r="BI98" s="121"/>
      <c r="BJ98" s="121"/>
      <c r="BK98" s="121"/>
      <c r="BL98" s="121"/>
      <c r="BM98" s="121"/>
      <c r="BN98" s="121"/>
      <c r="BO98" s="121"/>
      <c r="BP98" s="121"/>
      <c r="BQ98" s="121"/>
      <c r="BR98" s="121"/>
      <c r="BS98" s="121"/>
      <c r="BT98" s="121"/>
      <c r="BU98" s="121"/>
      <c r="BV98" s="121"/>
      <c r="BW98" s="121"/>
      <c r="BX98" s="121"/>
      <c r="BY98" s="121"/>
      <c r="BZ98" s="121"/>
      <c r="CA98" s="121"/>
      <c r="CB98" s="121"/>
      <c r="CC98" s="121"/>
      <c r="CD98" s="121"/>
      <c r="CE98" s="121"/>
      <c r="CF98" s="121"/>
      <c r="CG98" s="121"/>
      <c r="CH98" s="121"/>
      <c r="CI98" s="121"/>
      <c r="CJ98" s="121"/>
      <c r="CK98" s="121"/>
      <c r="CL98" s="121"/>
      <c r="CM98" s="121"/>
      <c r="CN98" s="121"/>
      <c r="CO98" s="121"/>
      <c r="CP98" s="121"/>
      <c r="CQ98" s="121"/>
      <c r="CR98" s="121"/>
      <c r="CS98" s="121"/>
      <c r="CT98" s="121"/>
      <c r="CU98" s="121"/>
      <c r="CV98" s="121"/>
      <c r="CW98" s="121"/>
      <c r="CX98" s="121"/>
      <c r="CY98" s="121"/>
      <c r="CZ98" s="121"/>
      <c r="DA98" s="121"/>
      <c r="DB98" s="121"/>
      <c r="DC98" s="121"/>
      <c r="DD98" s="121"/>
      <c r="DE98" s="121"/>
      <c r="DF98" s="121"/>
      <c r="DG98" s="121"/>
      <c r="DH98" s="121"/>
      <c r="DI98" s="121"/>
      <c r="DJ98" s="121"/>
      <c r="DK98" s="121"/>
      <c r="DL98" s="121"/>
      <c r="DM98" s="121"/>
      <c r="DN98" s="121"/>
      <c r="DO98" s="121"/>
      <c r="DP98" s="121"/>
      <c r="DQ98" s="121"/>
      <c r="DR98" s="121"/>
      <c r="DS98" s="121"/>
      <c r="DT98" s="121"/>
      <c r="DU98" s="121"/>
      <c r="DV98" s="121"/>
      <c r="DW98" s="121"/>
      <c r="DX98" s="121"/>
      <c r="DY98" s="121"/>
      <c r="DZ98" s="121"/>
      <c r="EA98" s="121"/>
      <c r="EB98" s="121"/>
      <c r="EC98" s="121"/>
      <c r="ED98" s="121"/>
      <c r="EE98" s="121"/>
      <c r="EF98" s="121"/>
      <c r="EG98" s="121"/>
      <c r="EH98" s="121"/>
      <c r="EI98" s="121"/>
      <c r="EJ98" s="121"/>
    </row>
    <row r="99" spans="26:140" s="118" customFormat="1"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  <c r="BH99" s="121"/>
      <c r="BI99" s="121"/>
      <c r="BJ99" s="121"/>
      <c r="BK99" s="121"/>
      <c r="BL99" s="121"/>
      <c r="BM99" s="121"/>
      <c r="BN99" s="121"/>
      <c r="BO99" s="121"/>
      <c r="BP99" s="121"/>
      <c r="BQ99" s="121"/>
      <c r="BR99" s="121"/>
      <c r="BS99" s="121"/>
      <c r="BT99" s="121"/>
      <c r="BU99" s="121"/>
      <c r="BV99" s="121"/>
      <c r="BW99" s="121"/>
      <c r="BX99" s="121"/>
      <c r="BY99" s="121"/>
      <c r="BZ99" s="121"/>
      <c r="CA99" s="121"/>
      <c r="CB99" s="121"/>
      <c r="CC99" s="121"/>
      <c r="CD99" s="121"/>
      <c r="CE99" s="121"/>
      <c r="CF99" s="121"/>
      <c r="CG99" s="121"/>
      <c r="CH99" s="121"/>
      <c r="CI99" s="121"/>
      <c r="CJ99" s="121"/>
      <c r="CK99" s="121"/>
      <c r="CL99" s="121"/>
      <c r="CM99" s="121"/>
      <c r="CN99" s="121"/>
      <c r="CO99" s="121"/>
      <c r="CP99" s="121"/>
      <c r="CQ99" s="121"/>
      <c r="CR99" s="121"/>
      <c r="CS99" s="121"/>
      <c r="CT99" s="121"/>
      <c r="CU99" s="121"/>
      <c r="CV99" s="121"/>
      <c r="CW99" s="121"/>
      <c r="CX99" s="121"/>
      <c r="CY99" s="121"/>
      <c r="CZ99" s="121"/>
      <c r="DA99" s="121"/>
      <c r="DB99" s="121"/>
      <c r="DC99" s="121"/>
      <c r="DD99" s="121"/>
      <c r="DE99" s="121"/>
      <c r="DF99" s="121"/>
      <c r="DG99" s="121"/>
      <c r="DH99" s="121"/>
      <c r="DI99" s="121"/>
      <c r="DJ99" s="121"/>
      <c r="DK99" s="121"/>
      <c r="DL99" s="121"/>
      <c r="DM99" s="121"/>
      <c r="DN99" s="121"/>
      <c r="DO99" s="121"/>
      <c r="DP99" s="121"/>
      <c r="DQ99" s="121"/>
      <c r="DR99" s="121"/>
      <c r="DS99" s="121"/>
      <c r="DT99" s="121"/>
      <c r="DU99" s="121"/>
      <c r="DV99" s="121"/>
      <c r="DW99" s="121"/>
      <c r="DX99" s="121"/>
      <c r="DY99" s="121"/>
      <c r="DZ99" s="121"/>
      <c r="EA99" s="121"/>
      <c r="EB99" s="121"/>
      <c r="EC99" s="121"/>
      <c r="ED99" s="121"/>
      <c r="EE99" s="121"/>
      <c r="EF99" s="121"/>
      <c r="EG99" s="121"/>
      <c r="EH99" s="121"/>
      <c r="EI99" s="121"/>
      <c r="EJ99" s="121"/>
    </row>
    <row r="100" spans="26:140" s="118" customFormat="1"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  <c r="BH100" s="121"/>
      <c r="BI100" s="121"/>
      <c r="BJ100" s="121"/>
      <c r="BK100" s="121"/>
      <c r="BL100" s="121"/>
      <c r="BM100" s="121"/>
      <c r="BN100" s="121"/>
      <c r="BO100" s="121"/>
      <c r="BP100" s="121"/>
      <c r="BQ100" s="121"/>
      <c r="BR100" s="121"/>
      <c r="BS100" s="121"/>
      <c r="BT100" s="121"/>
      <c r="BU100" s="121"/>
      <c r="BV100" s="121"/>
      <c r="BW100" s="121"/>
      <c r="BX100" s="121"/>
      <c r="BY100" s="121"/>
      <c r="BZ100" s="121"/>
      <c r="CA100" s="121"/>
      <c r="CB100" s="121"/>
      <c r="CC100" s="121"/>
      <c r="CD100" s="121"/>
      <c r="CE100" s="121"/>
      <c r="CF100" s="121"/>
      <c r="CG100" s="121"/>
      <c r="CH100" s="121"/>
      <c r="CI100" s="121"/>
      <c r="CJ100" s="121"/>
      <c r="CK100" s="121"/>
      <c r="CL100" s="121"/>
      <c r="CM100" s="121"/>
      <c r="CN100" s="121"/>
      <c r="CO100" s="121"/>
      <c r="CP100" s="121"/>
      <c r="CQ100" s="121"/>
      <c r="CR100" s="121"/>
      <c r="CS100" s="121"/>
      <c r="CT100" s="121"/>
      <c r="CU100" s="121"/>
      <c r="CV100" s="121"/>
      <c r="CW100" s="121"/>
      <c r="CX100" s="121"/>
      <c r="CY100" s="121"/>
      <c r="CZ100" s="121"/>
      <c r="DA100" s="121"/>
      <c r="DB100" s="121"/>
      <c r="DC100" s="121"/>
      <c r="DD100" s="121"/>
      <c r="DE100" s="121"/>
      <c r="DF100" s="121"/>
      <c r="DG100" s="121"/>
      <c r="DH100" s="121"/>
      <c r="DI100" s="121"/>
      <c r="DJ100" s="121"/>
      <c r="DK100" s="121"/>
      <c r="DL100" s="121"/>
      <c r="DM100" s="121"/>
      <c r="DN100" s="121"/>
      <c r="DO100" s="121"/>
      <c r="DP100" s="121"/>
      <c r="DQ100" s="121"/>
      <c r="DR100" s="121"/>
      <c r="DS100" s="121"/>
      <c r="DT100" s="121"/>
      <c r="DU100" s="121"/>
      <c r="DV100" s="121"/>
      <c r="DW100" s="121"/>
      <c r="DX100" s="121"/>
      <c r="DY100" s="121"/>
      <c r="DZ100" s="121"/>
      <c r="EA100" s="121"/>
      <c r="EB100" s="121"/>
      <c r="EC100" s="121"/>
      <c r="ED100" s="121"/>
      <c r="EE100" s="121"/>
      <c r="EF100" s="121"/>
      <c r="EG100" s="121"/>
      <c r="EH100" s="121"/>
      <c r="EI100" s="121"/>
      <c r="EJ100" s="121"/>
    </row>
    <row r="101" spans="26:140" s="118" customFormat="1"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  <c r="BH101" s="121"/>
      <c r="BI101" s="121"/>
      <c r="BJ101" s="121"/>
      <c r="BK101" s="121"/>
      <c r="BL101" s="121"/>
      <c r="BM101" s="121"/>
      <c r="BN101" s="121"/>
      <c r="BO101" s="121"/>
      <c r="BP101" s="121"/>
      <c r="BQ101" s="121"/>
      <c r="BR101" s="121"/>
      <c r="BS101" s="121"/>
      <c r="BT101" s="121"/>
      <c r="BU101" s="121"/>
      <c r="BV101" s="121"/>
      <c r="BW101" s="121"/>
      <c r="BX101" s="121"/>
      <c r="BY101" s="121"/>
      <c r="BZ101" s="121"/>
      <c r="CA101" s="121"/>
      <c r="CB101" s="121"/>
      <c r="CC101" s="121"/>
      <c r="CD101" s="121"/>
      <c r="CE101" s="121"/>
      <c r="CF101" s="121"/>
      <c r="CG101" s="121"/>
      <c r="CH101" s="121"/>
      <c r="CI101" s="121"/>
      <c r="CJ101" s="121"/>
      <c r="CK101" s="121"/>
      <c r="CL101" s="121"/>
      <c r="CM101" s="121"/>
      <c r="CN101" s="121"/>
      <c r="CO101" s="121"/>
      <c r="CP101" s="121"/>
      <c r="CQ101" s="121"/>
      <c r="CR101" s="121"/>
      <c r="CS101" s="121"/>
      <c r="CT101" s="121"/>
      <c r="CU101" s="121"/>
      <c r="CV101" s="121"/>
      <c r="CW101" s="121"/>
      <c r="CX101" s="121"/>
      <c r="CY101" s="121"/>
      <c r="CZ101" s="121"/>
      <c r="DA101" s="121"/>
      <c r="DB101" s="121"/>
      <c r="DC101" s="121"/>
      <c r="DD101" s="121"/>
      <c r="DE101" s="121"/>
      <c r="DF101" s="121"/>
      <c r="DG101" s="121"/>
      <c r="DH101" s="121"/>
      <c r="DI101" s="121"/>
      <c r="DJ101" s="121"/>
      <c r="DK101" s="121"/>
      <c r="DL101" s="121"/>
      <c r="DM101" s="121"/>
      <c r="DN101" s="121"/>
      <c r="DO101" s="121"/>
      <c r="DP101" s="121"/>
      <c r="DQ101" s="121"/>
      <c r="DR101" s="121"/>
      <c r="DS101" s="121"/>
      <c r="DT101" s="121"/>
      <c r="DU101" s="121"/>
      <c r="DV101" s="121"/>
      <c r="DW101" s="121"/>
      <c r="DX101" s="121"/>
      <c r="DY101" s="121"/>
      <c r="DZ101" s="121"/>
      <c r="EA101" s="121"/>
      <c r="EB101" s="121"/>
      <c r="EC101" s="121"/>
      <c r="ED101" s="121"/>
      <c r="EE101" s="121"/>
      <c r="EF101" s="121"/>
      <c r="EG101" s="121"/>
      <c r="EH101" s="121"/>
      <c r="EI101" s="121"/>
      <c r="EJ101" s="121"/>
    </row>
    <row r="102" spans="26:140" s="118" customFormat="1"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21"/>
      <c r="BE102" s="121"/>
      <c r="BF102" s="121"/>
      <c r="BG102" s="121"/>
      <c r="BH102" s="121"/>
      <c r="BI102" s="121"/>
      <c r="BJ102" s="121"/>
      <c r="BK102" s="121"/>
      <c r="BL102" s="121"/>
      <c r="BM102" s="121"/>
      <c r="BN102" s="121"/>
      <c r="BO102" s="121"/>
      <c r="BP102" s="121"/>
      <c r="BQ102" s="121"/>
      <c r="BR102" s="121"/>
      <c r="BS102" s="121"/>
      <c r="BT102" s="121"/>
      <c r="BU102" s="121"/>
      <c r="BV102" s="121"/>
      <c r="BW102" s="121"/>
      <c r="BX102" s="121"/>
      <c r="BY102" s="121"/>
      <c r="BZ102" s="121"/>
      <c r="CA102" s="121"/>
      <c r="CB102" s="121"/>
      <c r="CC102" s="121"/>
      <c r="CD102" s="121"/>
      <c r="CE102" s="121"/>
      <c r="CF102" s="121"/>
      <c r="CG102" s="121"/>
      <c r="CH102" s="121"/>
      <c r="CI102" s="121"/>
      <c r="CJ102" s="121"/>
      <c r="CK102" s="121"/>
      <c r="CL102" s="121"/>
      <c r="CM102" s="121"/>
      <c r="CN102" s="121"/>
      <c r="CO102" s="121"/>
      <c r="CP102" s="121"/>
      <c r="CQ102" s="121"/>
      <c r="CR102" s="121"/>
      <c r="CS102" s="121"/>
      <c r="CT102" s="121"/>
      <c r="CU102" s="121"/>
      <c r="CV102" s="121"/>
      <c r="CW102" s="121"/>
      <c r="CX102" s="121"/>
      <c r="CY102" s="121"/>
      <c r="CZ102" s="121"/>
      <c r="DA102" s="121"/>
      <c r="DB102" s="121"/>
      <c r="DC102" s="121"/>
      <c r="DD102" s="121"/>
      <c r="DE102" s="121"/>
      <c r="DF102" s="121"/>
      <c r="DG102" s="121"/>
      <c r="DH102" s="121"/>
      <c r="DI102" s="121"/>
      <c r="DJ102" s="121"/>
      <c r="DK102" s="121"/>
      <c r="DL102" s="121"/>
      <c r="DM102" s="121"/>
      <c r="DN102" s="121"/>
      <c r="DO102" s="121"/>
      <c r="DP102" s="121"/>
      <c r="DQ102" s="121"/>
      <c r="DR102" s="121"/>
      <c r="DS102" s="121"/>
      <c r="DT102" s="121"/>
      <c r="DU102" s="121"/>
      <c r="DV102" s="121"/>
      <c r="DW102" s="121"/>
      <c r="DX102" s="121"/>
      <c r="DY102" s="121"/>
      <c r="DZ102" s="121"/>
      <c r="EA102" s="121"/>
      <c r="EB102" s="121"/>
      <c r="EC102" s="121"/>
      <c r="ED102" s="121"/>
      <c r="EE102" s="121"/>
      <c r="EF102" s="121"/>
      <c r="EG102" s="121"/>
      <c r="EH102" s="121"/>
      <c r="EI102" s="121"/>
      <c r="EJ102" s="121"/>
    </row>
    <row r="103" spans="26:140" s="118" customFormat="1"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  <c r="BH103" s="121"/>
      <c r="BI103" s="121"/>
      <c r="BJ103" s="121"/>
      <c r="BK103" s="121"/>
      <c r="BL103" s="121"/>
      <c r="BM103" s="121"/>
      <c r="BN103" s="121"/>
      <c r="BO103" s="121"/>
      <c r="BP103" s="121"/>
      <c r="BQ103" s="121"/>
      <c r="BR103" s="121"/>
      <c r="BS103" s="121"/>
      <c r="BT103" s="121"/>
      <c r="BU103" s="121"/>
      <c r="BV103" s="121"/>
      <c r="BW103" s="121"/>
      <c r="BX103" s="121"/>
      <c r="BY103" s="121"/>
      <c r="BZ103" s="121"/>
      <c r="CA103" s="121"/>
      <c r="CB103" s="121"/>
      <c r="CC103" s="121"/>
      <c r="CD103" s="121"/>
      <c r="CE103" s="121"/>
      <c r="CF103" s="121"/>
      <c r="CG103" s="121"/>
      <c r="CH103" s="121"/>
      <c r="CI103" s="121"/>
      <c r="CJ103" s="121"/>
      <c r="CK103" s="121"/>
      <c r="CL103" s="121"/>
      <c r="CM103" s="121"/>
      <c r="CN103" s="121"/>
      <c r="CO103" s="121"/>
      <c r="CP103" s="121"/>
      <c r="CQ103" s="121"/>
      <c r="CR103" s="121"/>
      <c r="CS103" s="121"/>
      <c r="CT103" s="121"/>
      <c r="CU103" s="121"/>
      <c r="CV103" s="121"/>
      <c r="CW103" s="121"/>
      <c r="CX103" s="121"/>
      <c r="CY103" s="121"/>
      <c r="CZ103" s="121"/>
      <c r="DA103" s="121"/>
      <c r="DB103" s="121"/>
      <c r="DC103" s="121"/>
      <c r="DD103" s="121"/>
      <c r="DE103" s="121"/>
      <c r="DF103" s="121"/>
      <c r="DG103" s="121"/>
      <c r="DH103" s="121"/>
      <c r="DI103" s="121"/>
      <c r="DJ103" s="121"/>
      <c r="DK103" s="121"/>
      <c r="DL103" s="121"/>
      <c r="DM103" s="121"/>
      <c r="DN103" s="121"/>
      <c r="DO103" s="121"/>
      <c r="DP103" s="121"/>
      <c r="DQ103" s="121"/>
      <c r="DR103" s="121"/>
      <c r="DS103" s="121"/>
      <c r="DT103" s="121"/>
      <c r="DU103" s="121"/>
      <c r="DV103" s="121"/>
      <c r="DW103" s="121"/>
      <c r="DX103" s="121"/>
      <c r="DY103" s="121"/>
      <c r="DZ103" s="121"/>
      <c r="EA103" s="121"/>
      <c r="EB103" s="121"/>
      <c r="EC103" s="121"/>
      <c r="ED103" s="121"/>
      <c r="EE103" s="121"/>
      <c r="EF103" s="121"/>
      <c r="EG103" s="121"/>
      <c r="EH103" s="121"/>
      <c r="EI103" s="121"/>
      <c r="EJ103" s="121"/>
    </row>
    <row r="104" spans="26:140" s="118" customFormat="1"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  <c r="BL104" s="121"/>
      <c r="BM104" s="121"/>
      <c r="BN104" s="121"/>
      <c r="BO104" s="121"/>
      <c r="BP104" s="121"/>
      <c r="BQ104" s="121"/>
      <c r="BR104" s="121"/>
      <c r="BS104" s="121"/>
      <c r="BT104" s="121"/>
      <c r="BU104" s="121"/>
      <c r="BV104" s="121"/>
      <c r="BW104" s="121"/>
      <c r="BX104" s="121"/>
      <c r="BY104" s="121"/>
      <c r="BZ104" s="121"/>
      <c r="CA104" s="121"/>
      <c r="CB104" s="121"/>
      <c r="CC104" s="121"/>
      <c r="CD104" s="121"/>
      <c r="CE104" s="121"/>
      <c r="CF104" s="121"/>
      <c r="CG104" s="121"/>
      <c r="CH104" s="121"/>
      <c r="CI104" s="121"/>
      <c r="CJ104" s="121"/>
      <c r="CK104" s="121"/>
      <c r="CL104" s="121"/>
      <c r="CM104" s="121"/>
      <c r="CN104" s="121"/>
      <c r="CO104" s="121"/>
      <c r="CP104" s="121"/>
      <c r="CQ104" s="121"/>
      <c r="CR104" s="121"/>
      <c r="CS104" s="121"/>
      <c r="CT104" s="121"/>
      <c r="CU104" s="121"/>
      <c r="CV104" s="121"/>
      <c r="CW104" s="121"/>
      <c r="CX104" s="121"/>
      <c r="CY104" s="121"/>
      <c r="CZ104" s="121"/>
      <c r="DA104" s="121"/>
      <c r="DB104" s="121"/>
      <c r="DC104" s="121"/>
      <c r="DD104" s="121"/>
      <c r="DE104" s="121"/>
      <c r="DF104" s="121"/>
      <c r="DG104" s="121"/>
      <c r="DH104" s="121"/>
      <c r="DI104" s="121"/>
      <c r="DJ104" s="121"/>
      <c r="DK104" s="121"/>
      <c r="DL104" s="121"/>
      <c r="DM104" s="121"/>
      <c r="DN104" s="121"/>
      <c r="DO104" s="121"/>
      <c r="DP104" s="121"/>
      <c r="DQ104" s="121"/>
      <c r="DR104" s="121"/>
      <c r="DS104" s="121"/>
      <c r="DT104" s="121"/>
      <c r="DU104" s="121"/>
      <c r="DV104" s="121"/>
      <c r="DW104" s="121"/>
      <c r="DX104" s="121"/>
      <c r="DY104" s="121"/>
      <c r="DZ104" s="121"/>
      <c r="EA104" s="121"/>
      <c r="EB104" s="121"/>
      <c r="EC104" s="121"/>
      <c r="ED104" s="121"/>
      <c r="EE104" s="121"/>
      <c r="EF104" s="121"/>
      <c r="EG104" s="121"/>
      <c r="EH104" s="121"/>
      <c r="EI104" s="121"/>
      <c r="EJ104" s="121"/>
    </row>
    <row r="105" spans="26:140" s="118" customFormat="1"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  <c r="BI105" s="121"/>
      <c r="BJ105" s="121"/>
      <c r="BK105" s="121"/>
      <c r="BL105" s="121"/>
      <c r="BM105" s="121"/>
      <c r="BN105" s="121"/>
      <c r="BO105" s="121"/>
      <c r="BP105" s="121"/>
      <c r="BQ105" s="121"/>
      <c r="BR105" s="121"/>
      <c r="BS105" s="121"/>
      <c r="BT105" s="121"/>
      <c r="BU105" s="121"/>
      <c r="BV105" s="121"/>
      <c r="BW105" s="121"/>
      <c r="BX105" s="121"/>
      <c r="BY105" s="121"/>
      <c r="BZ105" s="121"/>
      <c r="CA105" s="121"/>
      <c r="CB105" s="121"/>
      <c r="CC105" s="121"/>
      <c r="CD105" s="121"/>
      <c r="CE105" s="121"/>
      <c r="CF105" s="121"/>
      <c r="CG105" s="121"/>
      <c r="CH105" s="121"/>
      <c r="CI105" s="121"/>
      <c r="CJ105" s="121"/>
      <c r="CK105" s="121"/>
      <c r="CL105" s="121"/>
      <c r="CM105" s="121"/>
      <c r="CN105" s="121"/>
      <c r="CO105" s="121"/>
      <c r="CP105" s="121"/>
      <c r="CQ105" s="121"/>
      <c r="CR105" s="121"/>
      <c r="CS105" s="121"/>
      <c r="CT105" s="121"/>
      <c r="CU105" s="121"/>
      <c r="CV105" s="121"/>
      <c r="CW105" s="121"/>
      <c r="CX105" s="121"/>
      <c r="CY105" s="121"/>
      <c r="CZ105" s="121"/>
      <c r="DA105" s="121"/>
      <c r="DB105" s="121"/>
      <c r="DC105" s="121"/>
      <c r="DD105" s="121"/>
      <c r="DE105" s="121"/>
      <c r="DF105" s="121"/>
      <c r="DG105" s="121"/>
      <c r="DH105" s="121"/>
      <c r="DI105" s="121"/>
      <c r="DJ105" s="121"/>
      <c r="DK105" s="121"/>
      <c r="DL105" s="121"/>
      <c r="DM105" s="121"/>
      <c r="DN105" s="121"/>
      <c r="DO105" s="121"/>
      <c r="DP105" s="121"/>
      <c r="DQ105" s="121"/>
      <c r="DR105" s="121"/>
      <c r="DS105" s="121"/>
      <c r="DT105" s="121"/>
      <c r="DU105" s="121"/>
      <c r="DV105" s="121"/>
      <c r="DW105" s="121"/>
      <c r="DX105" s="121"/>
      <c r="DY105" s="121"/>
      <c r="DZ105" s="121"/>
      <c r="EA105" s="121"/>
      <c r="EB105" s="121"/>
      <c r="EC105" s="121"/>
      <c r="ED105" s="121"/>
      <c r="EE105" s="121"/>
      <c r="EF105" s="121"/>
      <c r="EG105" s="121"/>
      <c r="EH105" s="121"/>
      <c r="EI105" s="121"/>
      <c r="EJ105" s="121"/>
    </row>
    <row r="106" spans="26:140" s="118" customFormat="1"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  <c r="BI106" s="121"/>
      <c r="BJ106" s="121"/>
      <c r="BK106" s="121"/>
      <c r="BL106" s="121"/>
      <c r="BM106" s="121"/>
      <c r="BN106" s="121"/>
      <c r="BO106" s="121"/>
      <c r="BP106" s="121"/>
      <c r="BQ106" s="121"/>
      <c r="BR106" s="121"/>
      <c r="BS106" s="121"/>
      <c r="BT106" s="121"/>
      <c r="BU106" s="121"/>
      <c r="BV106" s="121"/>
      <c r="BW106" s="121"/>
      <c r="BX106" s="121"/>
      <c r="BY106" s="121"/>
      <c r="BZ106" s="121"/>
      <c r="CA106" s="121"/>
      <c r="CB106" s="121"/>
      <c r="CC106" s="121"/>
      <c r="CD106" s="121"/>
      <c r="CE106" s="121"/>
      <c r="CF106" s="121"/>
      <c r="CG106" s="121"/>
      <c r="CH106" s="121"/>
      <c r="CI106" s="121"/>
      <c r="CJ106" s="121"/>
      <c r="CK106" s="121"/>
      <c r="CL106" s="121"/>
      <c r="CM106" s="121"/>
      <c r="CN106" s="121"/>
      <c r="CO106" s="121"/>
      <c r="CP106" s="121"/>
      <c r="CQ106" s="121"/>
      <c r="CR106" s="121"/>
      <c r="CS106" s="121"/>
      <c r="CT106" s="121"/>
      <c r="CU106" s="121"/>
      <c r="CV106" s="121"/>
      <c r="CW106" s="121"/>
      <c r="CX106" s="121"/>
      <c r="CY106" s="121"/>
      <c r="CZ106" s="121"/>
      <c r="DA106" s="121"/>
      <c r="DB106" s="121"/>
      <c r="DC106" s="121"/>
      <c r="DD106" s="121"/>
      <c r="DE106" s="121"/>
      <c r="DF106" s="121"/>
      <c r="DG106" s="121"/>
      <c r="DH106" s="121"/>
      <c r="DI106" s="121"/>
      <c r="DJ106" s="121"/>
      <c r="DK106" s="121"/>
      <c r="DL106" s="121"/>
      <c r="DM106" s="121"/>
      <c r="DN106" s="121"/>
      <c r="DO106" s="121"/>
      <c r="DP106" s="121"/>
      <c r="DQ106" s="121"/>
      <c r="DR106" s="121"/>
      <c r="DS106" s="121"/>
      <c r="DT106" s="121"/>
      <c r="DU106" s="121"/>
      <c r="DV106" s="121"/>
      <c r="DW106" s="121"/>
      <c r="DX106" s="121"/>
      <c r="DY106" s="121"/>
      <c r="DZ106" s="121"/>
      <c r="EA106" s="121"/>
      <c r="EB106" s="121"/>
      <c r="EC106" s="121"/>
      <c r="ED106" s="121"/>
      <c r="EE106" s="121"/>
      <c r="EF106" s="121"/>
      <c r="EG106" s="121"/>
      <c r="EH106" s="121"/>
      <c r="EI106" s="121"/>
      <c r="EJ106" s="121"/>
    </row>
    <row r="107" spans="26:140" s="118" customFormat="1"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  <c r="BH107" s="121"/>
      <c r="BI107" s="121"/>
      <c r="BJ107" s="121"/>
      <c r="BK107" s="121"/>
      <c r="BL107" s="121"/>
      <c r="BM107" s="121"/>
      <c r="BN107" s="121"/>
      <c r="BO107" s="121"/>
      <c r="BP107" s="121"/>
      <c r="BQ107" s="121"/>
      <c r="BR107" s="121"/>
      <c r="BS107" s="121"/>
      <c r="BT107" s="121"/>
      <c r="BU107" s="121"/>
      <c r="BV107" s="121"/>
      <c r="BW107" s="121"/>
      <c r="BX107" s="121"/>
      <c r="BY107" s="121"/>
      <c r="BZ107" s="121"/>
      <c r="CA107" s="121"/>
      <c r="CB107" s="121"/>
      <c r="CC107" s="121"/>
      <c r="CD107" s="121"/>
      <c r="CE107" s="121"/>
      <c r="CF107" s="121"/>
      <c r="CG107" s="121"/>
      <c r="CH107" s="121"/>
      <c r="CI107" s="121"/>
      <c r="CJ107" s="121"/>
      <c r="CK107" s="121"/>
      <c r="CL107" s="121"/>
      <c r="CM107" s="121"/>
      <c r="CN107" s="121"/>
      <c r="CO107" s="121"/>
      <c r="CP107" s="121"/>
      <c r="CQ107" s="121"/>
      <c r="CR107" s="121"/>
      <c r="CS107" s="121"/>
      <c r="CT107" s="121"/>
      <c r="CU107" s="121"/>
      <c r="CV107" s="121"/>
      <c r="CW107" s="121"/>
      <c r="CX107" s="121"/>
      <c r="CY107" s="121"/>
      <c r="CZ107" s="121"/>
      <c r="DA107" s="121"/>
      <c r="DB107" s="121"/>
      <c r="DC107" s="121"/>
      <c r="DD107" s="121"/>
      <c r="DE107" s="121"/>
      <c r="DF107" s="121"/>
      <c r="DG107" s="121"/>
      <c r="DH107" s="121"/>
      <c r="DI107" s="121"/>
      <c r="DJ107" s="121"/>
      <c r="DK107" s="121"/>
      <c r="DL107" s="121"/>
      <c r="DM107" s="121"/>
      <c r="DN107" s="121"/>
      <c r="DO107" s="121"/>
      <c r="DP107" s="121"/>
      <c r="DQ107" s="121"/>
      <c r="DR107" s="121"/>
      <c r="DS107" s="121"/>
      <c r="DT107" s="121"/>
      <c r="DU107" s="121"/>
      <c r="DV107" s="121"/>
      <c r="DW107" s="121"/>
      <c r="DX107" s="121"/>
      <c r="DY107" s="121"/>
      <c r="DZ107" s="121"/>
      <c r="EA107" s="121"/>
      <c r="EB107" s="121"/>
      <c r="EC107" s="121"/>
      <c r="ED107" s="121"/>
      <c r="EE107" s="121"/>
      <c r="EF107" s="121"/>
      <c r="EG107" s="121"/>
      <c r="EH107" s="121"/>
      <c r="EI107" s="121"/>
      <c r="EJ107" s="121"/>
    </row>
    <row r="108" spans="26:140" s="118" customFormat="1"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  <c r="BH108" s="121"/>
      <c r="BI108" s="121"/>
      <c r="BJ108" s="121"/>
      <c r="BK108" s="121"/>
      <c r="BL108" s="121"/>
      <c r="BM108" s="121"/>
      <c r="BN108" s="121"/>
      <c r="BO108" s="121"/>
      <c r="BP108" s="121"/>
      <c r="BQ108" s="121"/>
      <c r="BR108" s="121"/>
      <c r="BS108" s="121"/>
      <c r="BT108" s="121"/>
      <c r="BU108" s="121"/>
      <c r="BV108" s="121"/>
      <c r="BW108" s="121"/>
      <c r="BX108" s="121"/>
      <c r="BY108" s="121"/>
      <c r="BZ108" s="121"/>
      <c r="CA108" s="121"/>
      <c r="CB108" s="121"/>
      <c r="CC108" s="121"/>
      <c r="CD108" s="121"/>
      <c r="CE108" s="121"/>
      <c r="CF108" s="121"/>
      <c r="CG108" s="121"/>
      <c r="CH108" s="121"/>
      <c r="CI108" s="121"/>
      <c r="CJ108" s="121"/>
      <c r="CK108" s="121"/>
      <c r="CL108" s="121"/>
      <c r="CM108" s="121"/>
      <c r="CN108" s="121"/>
      <c r="CO108" s="121"/>
      <c r="CP108" s="121"/>
      <c r="CQ108" s="121"/>
      <c r="CR108" s="121"/>
      <c r="CS108" s="121"/>
      <c r="CT108" s="121"/>
      <c r="CU108" s="121"/>
      <c r="CV108" s="121"/>
      <c r="CW108" s="121"/>
      <c r="CX108" s="121"/>
      <c r="CY108" s="121"/>
      <c r="CZ108" s="121"/>
      <c r="DA108" s="121"/>
      <c r="DB108" s="121"/>
      <c r="DC108" s="121"/>
      <c r="DD108" s="121"/>
      <c r="DE108" s="121"/>
      <c r="DF108" s="121"/>
      <c r="DG108" s="121"/>
      <c r="DH108" s="121"/>
      <c r="DI108" s="121"/>
      <c r="DJ108" s="121"/>
      <c r="DK108" s="121"/>
      <c r="DL108" s="121"/>
      <c r="DM108" s="121"/>
      <c r="DN108" s="121"/>
      <c r="DO108" s="121"/>
      <c r="DP108" s="121"/>
      <c r="DQ108" s="121"/>
      <c r="DR108" s="121"/>
      <c r="DS108" s="121"/>
      <c r="DT108" s="121"/>
      <c r="DU108" s="121"/>
      <c r="DV108" s="121"/>
      <c r="DW108" s="121"/>
      <c r="DX108" s="121"/>
      <c r="DY108" s="121"/>
      <c r="DZ108" s="121"/>
      <c r="EA108" s="121"/>
      <c r="EB108" s="121"/>
      <c r="EC108" s="121"/>
      <c r="ED108" s="121"/>
      <c r="EE108" s="121"/>
      <c r="EF108" s="121"/>
      <c r="EG108" s="121"/>
      <c r="EH108" s="121"/>
      <c r="EI108" s="121"/>
      <c r="EJ108" s="121"/>
    </row>
    <row r="109" spans="26:140" s="118" customFormat="1"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  <c r="BH109" s="121"/>
      <c r="BI109" s="121"/>
      <c r="BJ109" s="121"/>
      <c r="BK109" s="121"/>
      <c r="BL109" s="121"/>
      <c r="BM109" s="121"/>
      <c r="BN109" s="121"/>
      <c r="BO109" s="121"/>
      <c r="BP109" s="121"/>
      <c r="BQ109" s="121"/>
      <c r="BR109" s="121"/>
      <c r="BS109" s="121"/>
      <c r="BT109" s="121"/>
      <c r="BU109" s="121"/>
      <c r="BV109" s="121"/>
      <c r="BW109" s="121"/>
      <c r="BX109" s="121"/>
      <c r="BY109" s="121"/>
      <c r="BZ109" s="121"/>
      <c r="CA109" s="121"/>
      <c r="CB109" s="121"/>
      <c r="CC109" s="121"/>
      <c r="CD109" s="121"/>
      <c r="CE109" s="121"/>
      <c r="CF109" s="121"/>
      <c r="CG109" s="121"/>
      <c r="CH109" s="121"/>
      <c r="CI109" s="121"/>
      <c r="CJ109" s="121"/>
      <c r="CK109" s="121"/>
      <c r="CL109" s="121"/>
      <c r="CM109" s="121"/>
      <c r="CN109" s="121"/>
      <c r="CO109" s="121"/>
      <c r="CP109" s="121"/>
      <c r="CQ109" s="121"/>
      <c r="CR109" s="121"/>
      <c r="CS109" s="121"/>
      <c r="CT109" s="121"/>
      <c r="CU109" s="121"/>
      <c r="CV109" s="121"/>
      <c r="CW109" s="121"/>
      <c r="CX109" s="121"/>
      <c r="CY109" s="121"/>
      <c r="CZ109" s="121"/>
      <c r="DA109" s="121"/>
      <c r="DB109" s="121"/>
      <c r="DC109" s="121"/>
      <c r="DD109" s="121"/>
      <c r="DE109" s="121"/>
      <c r="DF109" s="121"/>
      <c r="DG109" s="121"/>
      <c r="DH109" s="121"/>
      <c r="DI109" s="121"/>
      <c r="DJ109" s="121"/>
      <c r="DK109" s="121"/>
      <c r="DL109" s="121"/>
      <c r="DM109" s="121"/>
      <c r="DN109" s="121"/>
      <c r="DO109" s="121"/>
      <c r="DP109" s="121"/>
      <c r="DQ109" s="121"/>
      <c r="DR109" s="121"/>
      <c r="DS109" s="121"/>
      <c r="DT109" s="121"/>
      <c r="DU109" s="121"/>
      <c r="DV109" s="121"/>
      <c r="DW109" s="121"/>
      <c r="DX109" s="121"/>
      <c r="DY109" s="121"/>
      <c r="DZ109" s="121"/>
      <c r="EA109" s="121"/>
      <c r="EB109" s="121"/>
      <c r="EC109" s="121"/>
      <c r="ED109" s="121"/>
      <c r="EE109" s="121"/>
      <c r="EF109" s="121"/>
      <c r="EG109" s="121"/>
      <c r="EH109" s="121"/>
      <c r="EI109" s="121"/>
      <c r="EJ109" s="121"/>
    </row>
    <row r="110" spans="26:140" s="118" customFormat="1"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  <c r="BI110" s="121"/>
      <c r="BJ110" s="121"/>
      <c r="BK110" s="121"/>
      <c r="BL110" s="121"/>
      <c r="BM110" s="121"/>
      <c r="BN110" s="121"/>
      <c r="BO110" s="121"/>
      <c r="BP110" s="121"/>
      <c r="BQ110" s="121"/>
      <c r="BR110" s="121"/>
      <c r="BS110" s="121"/>
      <c r="BT110" s="121"/>
      <c r="BU110" s="121"/>
      <c r="BV110" s="121"/>
      <c r="BW110" s="121"/>
      <c r="BX110" s="121"/>
      <c r="BY110" s="121"/>
      <c r="BZ110" s="121"/>
      <c r="CA110" s="121"/>
      <c r="CB110" s="121"/>
      <c r="CC110" s="121"/>
      <c r="CD110" s="121"/>
      <c r="CE110" s="121"/>
      <c r="CF110" s="121"/>
      <c r="CG110" s="121"/>
      <c r="CH110" s="121"/>
      <c r="CI110" s="121"/>
      <c r="CJ110" s="121"/>
      <c r="CK110" s="121"/>
      <c r="CL110" s="121"/>
      <c r="CM110" s="121"/>
      <c r="CN110" s="121"/>
      <c r="CO110" s="121"/>
      <c r="CP110" s="121"/>
      <c r="CQ110" s="121"/>
      <c r="CR110" s="121"/>
      <c r="CS110" s="121"/>
      <c r="CT110" s="121"/>
      <c r="CU110" s="121"/>
      <c r="CV110" s="121"/>
      <c r="CW110" s="121"/>
      <c r="CX110" s="121"/>
      <c r="CY110" s="121"/>
      <c r="CZ110" s="121"/>
      <c r="DA110" s="121"/>
      <c r="DB110" s="121"/>
      <c r="DC110" s="121"/>
      <c r="DD110" s="121"/>
      <c r="DE110" s="121"/>
      <c r="DF110" s="121"/>
      <c r="DG110" s="121"/>
      <c r="DH110" s="121"/>
      <c r="DI110" s="121"/>
      <c r="DJ110" s="121"/>
      <c r="DK110" s="121"/>
      <c r="DL110" s="121"/>
      <c r="DM110" s="121"/>
      <c r="DN110" s="121"/>
      <c r="DO110" s="121"/>
      <c r="DP110" s="121"/>
      <c r="DQ110" s="121"/>
      <c r="DR110" s="121"/>
      <c r="DS110" s="121"/>
      <c r="DT110" s="121"/>
      <c r="DU110" s="121"/>
      <c r="DV110" s="121"/>
      <c r="DW110" s="121"/>
      <c r="DX110" s="121"/>
      <c r="DY110" s="121"/>
      <c r="DZ110" s="121"/>
      <c r="EA110" s="121"/>
      <c r="EB110" s="121"/>
      <c r="EC110" s="121"/>
      <c r="ED110" s="121"/>
      <c r="EE110" s="121"/>
      <c r="EF110" s="121"/>
      <c r="EG110" s="121"/>
      <c r="EH110" s="121"/>
      <c r="EI110" s="121"/>
      <c r="EJ110" s="121"/>
    </row>
    <row r="111" spans="26:140" s="118" customFormat="1"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  <c r="BH111" s="121"/>
      <c r="BI111" s="121"/>
      <c r="BJ111" s="121"/>
      <c r="BK111" s="121"/>
      <c r="BL111" s="121"/>
      <c r="BM111" s="121"/>
      <c r="BN111" s="121"/>
      <c r="BO111" s="121"/>
      <c r="BP111" s="121"/>
      <c r="BQ111" s="121"/>
      <c r="BR111" s="121"/>
      <c r="BS111" s="121"/>
      <c r="BT111" s="121"/>
      <c r="BU111" s="121"/>
      <c r="BV111" s="121"/>
      <c r="BW111" s="121"/>
      <c r="BX111" s="121"/>
      <c r="BY111" s="121"/>
      <c r="BZ111" s="121"/>
      <c r="CA111" s="121"/>
      <c r="CB111" s="121"/>
      <c r="CC111" s="121"/>
      <c r="CD111" s="121"/>
      <c r="CE111" s="121"/>
      <c r="CF111" s="121"/>
      <c r="CG111" s="121"/>
      <c r="CH111" s="121"/>
      <c r="CI111" s="121"/>
      <c r="CJ111" s="121"/>
      <c r="CK111" s="121"/>
      <c r="CL111" s="121"/>
      <c r="CM111" s="121"/>
      <c r="CN111" s="121"/>
      <c r="CO111" s="121"/>
      <c r="CP111" s="121"/>
      <c r="CQ111" s="121"/>
      <c r="CR111" s="121"/>
      <c r="CS111" s="121"/>
      <c r="CT111" s="121"/>
      <c r="CU111" s="121"/>
      <c r="CV111" s="121"/>
      <c r="CW111" s="121"/>
      <c r="CX111" s="121"/>
      <c r="CY111" s="121"/>
      <c r="CZ111" s="121"/>
      <c r="DA111" s="121"/>
      <c r="DB111" s="121"/>
      <c r="DC111" s="121"/>
      <c r="DD111" s="121"/>
      <c r="DE111" s="121"/>
      <c r="DF111" s="121"/>
      <c r="DG111" s="121"/>
      <c r="DH111" s="121"/>
      <c r="DI111" s="121"/>
      <c r="DJ111" s="121"/>
      <c r="DK111" s="121"/>
      <c r="DL111" s="121"/>
      <c r="DM111" s="121"/>
      <c r="DN111" s="121"/>
      <c r="DO111" s="121"/>
      <c r="DP111" s="121"/>
      <c r="DQ111" s="121"/>
      <c r="DR111" s="121"/>
      <c r="DS111" s="121"/>
      <c r="DT111" s="121"/>
      <c r="DU111" s="121"/>
      <c r="DV111" s="121"/>
      <c r="DW111" s="121"/>
      <c r="DX111" s="121"/>
      <c r="DY111" s="121"/>
      <c r="DZ111" s="121"/>
      <c r="EA111" s="121"/>
      <c r="EB111" s="121"/>
      <c r="EC111" s="121"/>
      <c r="ED111" s="121"/>
      <c r="EE111" s="121"/>
      <c r="EF111" s="121"/>
      <c r="EG111" s="121"/>
      <c r="EH111" s="121"/>
      <c r="EI111" s="121"/>
      <c r="EJ111" s="121"/>
    </row>
    <row r="112" spans="26:140" s="118" customFormat="1"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  <c r="BH112" s="121"/>
      <c r="BI112" s="121"/>
      <c r="BJ112" s="121"/>
      <c r="BK112" s="121"/>
      <c r="BL112" s="121"/>
      <c r="BM112" s="121"/>
      <c r="BN112" s="121"/>
      <c r="BO112" s="121"/>
      <c r="BP112" s="121"/>
      <c r="BQ112" s="121"/>
      <c r="BR112" s="121"/>
      <c r="BS112" s="121"/>
      <c r="BT112" s="121"/>
      <c r="BU112" s="121"/>
      <c r="BV112" s="121"/>
      <c r="BW112" s="121"/>
      <c r="BX112" s="121"/>
      <c r="BY112" s="121"/>
      <c r="BZ112" s="121"/>
      <c r="CA112" s="121"/>
      <c r="CB112" s="121"/>
      <c r="CC112" s="121"/>
      <c r="CD112" s="121"/>
      <c r="CE112" s="121"/>
      <c r="CF112" s="121"/>
      <c r="CG112" s="121"/>
      <c r="CH112" s="121"/>
      <c r="CI112" s="121"/>
      <c r="CJ112" s="121"/>
      <c r="CK112" s="121"/>
      <c r="CL112" s="121"/>
      <c r="CM112" s="121"/>
      <c r="CN112" s="121"/>
      <c r="CO112" s="121"/>
      <c r="CP112" s="121"/>
      <c r="CQ112" s="121"/>
      <c r="CR112" s="121"/>
      <c r="CS112" s="121"/>
      <c r="CT112" s="121"/>
      <c r="CU112" s="121"/>
      <c r="CV112" s="121"/>
      <c r="CW112" s="121"/>
      <c r="CX112" s="121"/>
      <c r="CY112" s="121"/>
      <c r="CZ112" s="121"/>
      <c r="DA112" s="121"/>
      <c r="DB112" s="121"/>
      <c r="DC112" s="121"/>
      <c r="DD112" s="121"/>
      <c r="DE112" s="121"/>
      <c r="DF112" s="121"/>
      <c r="DG112" s="121"/>
      <c r="DH112" s="121"/>
      <c r="DI112" s="121"/>
      <c r="DJ112" s="121"/>
      <c r="DK112" s="121"/>
      <c r="DL112" s="121"/>
      <c r="DM112" s="121"/>
      <c r="DN112" s="121"/>
      <c r="DO112" s="121"/>
      <c r="DP112" s="121"/>
      <c r="DQ112" s="121"/>
      <c r="DR112" s="121"/>
      <c r="DS112" s="121"/>
      <c r="DT112" s="121"/>
      <c r="DU112" s="121"/>
      <c r="DV112" s="121"/>
      <c r="DW112" s="121"/>
      <c r="DX112" s="121"/>
      <c r="DY112" s="121"/>
      <c r="DZ112" s="121"/>
      <c r="EA112" s="121"/>
      <c r="EB112" s="121"/>
      <c r="EC112" s="121"/>
      <c r="ED112" s="121"/>
      <c r="EE112" s="121"/>
      <c r="EF112" s="121"/>
      <c r="EG112" s="121"/>
      <c r="EH112" s="121"/>
      <c r="EI112" s="121"/>
      <c r="EJ112" s="121"/>
    </row>
    <row r="113" spans="26:140" s="118" customFormat="1"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  <c r="BH113" s="121"/>
      <c r="BI113" s="121"/>
      <c r="BJ113" s="121"/>
      <c r="BK113" s="121"/>
      <c r="BL113" s="121"/>
      <c r="BM113" s="121"/>
      <c r="BN113" s="121"/>
      <c r="BO113" s="121"/>
      <c r="BP113" s="121"/>
      <c r="BQ113" s="121"/>
      <c r="BR113" s="121"/>
      <c r="BS113" s="121"/>
      <c r="BT113" s="121"/>
      <c r="BU113" s="121"/>
      <c r="BV113" s="121"/>
      <c r="BW113" s="121"/>
      <c r="BX113" s="121"/>
      <c r="BY113" s="121"/>
      <c r="BZ113" s="121"/>
      <c r="CA113" s="121"/>
      <c r="CB113" s="121"/>
      <c r="CC113" s="121"/>
      <c r="CD113" s="121"/>
      <c r="CE113" s="121"/>
      <c r="CF113" s="121"/>
      <c r="CG113" s="121"/>
      <c r="CH113" s="121"/>
      <c r="CI113" s="121"/>
      <c r="CJ113" s="121"/>
      <c r="CK113" s="121"/>
      <c r="CL113" s="121"/>
      <c r="CM113" s="121"/>
      <c r="CN113" s="121"/>
      <c r="CO113" s="121"/>
      <c r="CP113" s="121"/>
      <c r="CQ113" s="121"/>
      <c r="CR113" s="121"/>
      <c r="CS113" s="121"/>
      <c r="CT113" s="121"/>
      <c r="CU113" s="121"/>
      <c r="CV113" s="121"/>
      <c r="CW113" s="121"/>
      <c r="CX113" s="121"/>
      <c r="CY113" s="121"/>
      <c r="CZ113" s="121"/>
      <c r="DA113" s="121"/>
      <c r="DB113" s="121"/>
      <c r="DC113" s="121"/>
      <c r="DD113" s="121"/>
      <c r="DE113" s="121"/>
      <c r="DF113" s="121"/>
      <c r="DG113" s="121"/>
      <c r="DH113" s="121"/>
      <c r="DI113" s="121"/>
      <c r="DJ113" s="121"/>
      <c r="DK113" s="121"/>
      <c r="DL113" s="121"/>
      <c r="DM113" s="121"/>
      <c r="DN113" s="121"/>
      <c r="DO113" s="121"/>
      <c r="DP113" s="121"/>
      <c r="DQ113" s="121"/>
      <c r="DR113" s="121"/>
      <c r="DS113" s="121"/>
      <c r="DT113" s="121"/>
      <c r="DU113" s="121"/>
      <c r="DV113" s="121"/>
      <c r="DW113" s="121"/>
      <c r="DX113" s="121"/>
      <c r="DY113" s="121"/>
      <c r="DZ113" s="121"/>
      <c r="EA113" s="121"/>
      <c r="EB113" s="121"/>
      <c r="EC113" s="121"/>
      <c r="ED113" s="121"/>
      <c r="EE113" s="121"/>
      <c r="EF113" s="121"/>
      <c r="EG113" s="121"/>
      <c r="EH113" s="121"/>
      <c r="EI113" s="121"/>
      <c r="EJ113" s="121"/>
    </row>
    <row r="114" spans="26:140" s="118" customFormat="1"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  <c r="AX114" s="121"/>
      <c r="AY114" s="121"/>
      <c r="AZ114" s="121"/>
      <c r="BA114" s="121"/>
      <c r="BB114" s="121"/>
      <c r="BC114" s="121"/>
      <c r="BD114" s="121"/>
      <c r="BE114" s="121"/>
      <c r="BF114" s="121"/>
      <c r="BG114" s="121"/>
      <c r="BH114" s="121"/>
      <c r="BI114" s="121"/>
      <c r="BJ114" s="121"/>
      <c r="BK114" s="121"/>
      <c r="BL114" s="121"/>
      <c r="BM114" s="121"/>
      <c r="BN114" s="121"/>
      <c r="BO114" s="121"/>
      <c r="BP114" s="121"/>
      <c r="BQ114" s="121"/>
      <c r="BR114" s="121"/>
      <c r="BS114" s="121"/>
      <c r="BT114" s="121"/>
      <c r="BU114" s="121"/>
      <c r="BV114" s="121"/>
      <c r="BW114" s="121"/>
      <c r="BX114" s="121"/>
      <c r="BY114" s="121"/>
      <c r="BZ114" s="121"/>
      <c r="CA114" s="121"/>
      <c r="CB114" s="121"/>
      <c r="CC114" s="121"/>
      <c r="CD114" s="121"/>
      <c r="CE114" s="121"/>
      <c r="CF114" s="121"/>
      <c r="CG114" s="121"/>
      <c r="CH114" s="121"/>
      <c r="CI114" s="121"/>
      <c r="CJ114" s="121"/>
      <c r="CK114" s="121"/>
      <c r="CL114" s="121"/>
      <c r="CM114" s="121"/>
      <c r="CN114" s="121"/>
      <c r="CO114" s="121"/>
      <c r="CP114" s="121"/>
      <c r="CQ114" s="121"/>
      <c r="CR114" s="121"/>
      <c r="CS114" s="121"/>
      <c r="CT114" s="121"/>
      <c r="CU114" s="121"/>
      <c r="CV114" s="121"/>
      <c r="CW114" s="121"/>
      <c r="CX114" s="121"/>
      <c r="CY114" s="121"/>
      <c r="CZ114" s="121"/>
      <c r="DA114" s="121"/>
      <c r="DB114" s="121"/>
      <c r="DC114" s="121"/>
      <c r="DD114" s="121"/>
      <c r="DE114" s="121"/>
      <c r="DF114" s="121"/>
      <c r="DG114" s="121"/>
      <c r="DH114" s="121"/>
      <c r="DI114" s="121"/>
      <c r="DJ114" s="121"/>
      <c r="DK114" s="121"/>
      <c r="DL114" s="121"/>
      <c r="DM114" s="121"/>
      <c r="DN114" s="121"/>
      <c r="DO114" s="121"/>
      <c r="DP114" s="121"/>
      <c r="DQ114" s="121"/>
      <c r="DR114" s="121"/>
      <c r="DS114" s="121"/>
      <c r="DT114" s="121"/>
      <c r="DU114" s="121"/>
      <c r="DV114" s="121"/>
      <c r="DW114" s="121"/>
      <c r="DX114" s="121"/>
      <c r="DY114" s="121"/>
      <c r="DZ114" s="121"/>
      <c r="EA114" s="121"/>
      <c r="EB114" s="121"/>
      <c r="EC114" s="121"/>
      <c r="ED114" s="121"/>
      <c r="EE114" s="121"/>
      <c r="EF114" s="121"/>
      <c r="EG114" s="121"/>
      <c r="EH114" s="121"/>
      <c r="EI114" s="121"/>
      <c r="EJ114" s="121"/>
    </row>
    <row r="115" spans="26:140" s="118" customFormat="1"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  <c r="BA115" s="121"/>
      <c r="BB115" s="121"/>
      <c r="BC115" s="121"/>
      <c r="BD115" s="121"/>
      <c r="BE115" s="121"/>
      <c r="BF115" s="121"/>
      <c r="BG115" s="121"/>
      <c r="BH115" s="121"/>
      <c r="BI115" s="121"/>
      <c r="BJ115" s="121"/>
      <c r="BK115" s="121"/>
      <c r="BL115" s="121"/>
      <c r="BM115" s="121"/>
      <c r="BN115" s="121"/>
      <c r="BO115" s="121"/>
      <c r="BP115" s="121"/>
      <c r="BQ115" s="121"/>
      <c r="BR115" s="121"/>
      <c r="BS115" s="121"/>
      <c r="BT115" s="121"/>
      <c r="BU115" s="121"/>
      <c r="BV115" s="121"/>
      <c r="BW115" s="121"/>
      <c r="BX115" s="121"/>
      <c r="BY115" s="121"/>
      <c r="BZ115" s="121"/>
      <c r="CA115" s="121"/>
      <c r="CB115" s="121"/>
      <c r="CC115" s="121"/>
      <c r="CD115" s="121"/>
      <c r="CE115" s="121"/>
      <c r="CF115" s="121"/>
      <c r="CG115" s="121"/>
      <c r="CH115" s="121"/>
      <c r="CI115" s="121"/>
      <c r="CJ115" s="121"/>
      <c r="CK115" s="121"/>
      <c r="CL115" s="121"/>
      <c r="CM115" s="121"/>
      <c r="CN115" s="121"/>
      <c r="CO115" s="121"/>
      <c r="CP115" s="121"/>
      <c r="CQ115" s="121"/>
      <c r="CR115" s="121"/>
      <c r="CS115" s="121"/>
      <c r="CT115" s="121"/>
      <c r="CU115" s="121"/>
      <c r="CV115" s="121"/>
      <c r="CW115" s="121"/>
      <c r="CX115" s="121"/>
      <c r="CY115" s="121"/>
      <c r="CZ115" s="121"/>
      <c r="DA115" s="121"/>
      <c r="DB115" s="121"/>
      <c r="DC115" s="121"/>
      <c r="DD115" s="121"/>
      <c r="DE115" s="121"/>
      <c r="DF115" s="121"/>
      <c r="DG115" s="121"/>
      <c r="DH115" s="121"/>
      <c r="DI115" s="121"/>
      <c r="DJ115" s="121"/>
      <c r="DK115" s="121"/>
      <c r="DL115" s="121"/>
      <c r="DM115" s="121"/>
      <c r="DN115" s="121"/>
      <c r="DO115" s="121"/>
      <c r="DP115" s="121"/>
      <c r="DQ115" s="121"/>
      <c r="DR115" s="121"/>
      <c r="DS115" s="121"/>
      <c r="DT115" s="121"/>
      <c r="DU115" s="121"/>
      <c r="DV115" s="121"/>
      <c r="DW115" s="121"/>
      <c r="DX115" s="121"/>
      <c r="DY115" s="121"/>
      <c r="DZ115" s="121"/>
      <c r="EA115" s="121"/>
      <c r="EB115" s="121"/>
      <c r="EC115" s="121"/>
      <c r="ED115" s="121"/>
      <c r="EE115" s="121"/>
      <c r="EF115" s="121"/>
      <c r="EG115" s="121"/>
      <c r="EH115" s="121"/>
      <c r="EI115" s="121"/>
      <c r="EJ115" s="121"/>
    </row>
    <row r="116" spans="26:140" s="118" customFormat="1"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  <c r="BH116" s="121"/>
      <c r="BI116" s="121"/>
      <c r="BJ116" s="121"/>
      <c r="BK116" s="121"/>
      <c r="BL116" s="121"/>
      <c r="BM116" s="121"/>
      <c r="BN116" s="121"/>
      <c r="BO116" s="121"/>
      <c r="BP116" s="121"/>
      <c r="BQ116" s="121"/>
      <c r="BR116" s="121"/>
      <c r="BS116" s="121"/>
      <c r="BT116" s="121"/>
      <c r="BU116" s="121"/>
      <c r="BV116" s="121"/>
      <c r="BW116" s="121"/>
      <c r="BX116" s="121"/>
      <c r="BY116" s="121"/>
      <c r="BZ116" s="121"/>
      <c r="CA116" s="121"/>
      <c r="CB116" s="121"/>
      <c r="CC116" s="121"/>
      <c r="CD116" s="121"/>
      <c r="CE116" s="121"/>
      <c r="CF116" s="121"/>
      <c r="CG116" s="121"/>
      <c r="CH116" s="121"/>
      <c r="CI116" s="121"/>
      <c r="CJ116" s="121"/>
      <c r="CK116" s="121"/>
      <c r="CL116" s="121"/>
      <c r="CM116" s="121"/>
      <c r="CN116" s="121"/>
      <c r="CO116" s="121"/>
      <c r="CP116" s="121"/>
      <c r="CQ116" s="121"/>
      <c r="CR116" s="121"/>
      <c r="CS116" s="121"/>
      <c r="CT116" s="121"/>
      <c r="CU116" s="121"/>
      <c r="CV116" s="121"/>
      <c r="CW116" s="121"/>
      <c r="CX116" s="121"/>
      <c r="CY116" s="121"/>
      <c r="CZ116" s="121"/>
      <c r="DA116" s="121"/>
      <c r="DB116" s="121"/>
      <c r="DC116" s="121"/>
      <c r="DD116" s="121"/>
      <c r="DE116" s="121"/>
      <c r="DF116" s="121"/>
      <c r="DG116" s="121"/>
      <c r="DH116" s="121"/>
      <c r="DI116" s="121"/>
      <c r="DJ116" s="121"/>
      <c r="DK116" s="121"/>
      <c r="DL116" s="121"/>
      <c r="DM116" s="121"/>
      <c r="DN116" s="121"/>
      <c r="DO116" s="121"/>
      <c r="DP116" s="121"/>
      <c r="DQ116" s="121"/>
      <c r="DR116" s="121"/>
      <c r="DS116" s="121"/>
      <c r="DT116" s="121"/>
      <c r="DU116" s="121"/>
      <c r="DV116" s="121"/>
      <c r="DW116" s="121"/>
      <c r="DX116" s="121"/>
      <c r="DY116" s="121"/>
      <c r="DZ116" s="121"/>
      <c r="EA116" s="121"/>
      <c r="EB116" s="121"/>
      <c r="EC116" s="121"/>
      <c r="ED116" s="121"/>
      <c r="EE116" s="121"/>
      <c r="EF116" s="121"/>
      <c r="EG116" s="121"/>
      <c r="EH116" s="121"/>
      <c r="EI116" s="121"/>
      <c r="EJ116" s="121"/>
    </row>
    <row r="117" spans="26:140" s="118" customFormat="1"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  <c r="BH117" s="121"/>
      <c r="BI117" s="121"/>
      <c r="BJ117" s="121"/>
      <c r="BK117" s="121"/>
      <c r="BL117" s="121"/>
      <c r="BM117" s="121"/>
      <c r="BN117" s="121"/>
      <c r="BO117" s="121"/>
      <c r="BP117" s="121"/>
      <c r="BQ117" s="121"/>
      <c r="BR117" s="121"/>
      <c r="BS117" s="121"/>
      <c r="BT117" s="121"/>
      <c r="BU117" s="121"/>
      <c r="BV117" s="121"/>
      <c r="BW117" s="121"/>
      <c r="BX117" s="121"/>
      <c r="BY117" s="121"/>
      <c r="BZ117" s="121"/>
      <c r="CA117" s="121"/>
      <c r="CB117" s="121"/>
      <c r="CC117" s="121"/>
      <c r="CD117" s="121"/>
      <c r="CE117" s="121"/>
      <c r="CF117" s="121"/>
      <c r="CG117" s="121"/>
      <c r="CH117" s="121"/>
      <c r="CI117" s="121"/>
      <c r="CJ117" s="121"/>
      <c r="CK117" s="121"/>
      <c r="CL117" s="121"/>
      <c r="CM117" s="121"/>
      <c r="CN117" s="121"/>
      <c r="CO117" s="121"/>
      <c r="CP117" s="121"/>
      <c r="CQ117" s="121"/>
      <c r="CR117" s="121"/>
      <c r="CS117" s="121"/>
      <c r="CT117" s="121"/>
      <c r="CU117" s="121"/>
      <c r="CV117" s="121"/>
      <c r="CW117" s="121"/>
      <c r="CX117" s="121"/>
      <c r="CY117" s="121"/>
      <c r="CZ117" s="121"/>
      <c r="DA117" s="121"/>
      <c r="DB117" s="121"/>
      <c r="DC117" s="121"/>
      <c r="DD117" s="121"/>
      <c r="DE117" s="121"/>
      <c r="DF117" s="121"/>
      <c r="DG117" s="121"/>
      <c r="DH117" s="121"/>
      <c r="DI117" s="121"/>
      <c r="DJ117" s="121"/>
      <c r="DK117" s="121"/>
      <c r="DL117" s="121"/>
      <c r="DM117" s="121"/>
      <c r="DN117" s="121"/>
      <c r="DO117" s="121"/>
      <c r="DP117" s="121"/>
      <c r="DQ117" s="121"/>
      <c r="DR117" s="121"/>
      <c r="DS117" s="121"/>
      <c r="DT117" s="121"/>
      <c r="DU117" s="121"/>
      <c r="DV117" s="121"/>
      <c r="DW117" s="121"/>
      <c r="DX117" s="121"/>
      <c r="DY117" s="121"/>
      <c r="DZ117" s="121"/>
      <c r="EA117" s="121"/>
      <c r="EB117" s="121"/>
      <c r="EC117" s="121"/>
      <c r="ED117" s="121"/>
      <c r="EE117" s="121"/>
      <c r="EF117" s="121"/>
      <c r="EG117" s="121"/>
      <c r="EH117" s="121"/>
      <c r="EI117" s="121"/>
      <c r="EJ117" s="121"/>
    </row>
    <row r="118" spans="26:140" s="118" customFormat="1"/>
    <row r="119" spans="26:140" s="118" customFormat="1"/>
    <row r="120" spans="26:140" s="118" customFormat="1"/>
    <row r="121" spans="26:140" s="118" customFormat="1"/>
    <row r="122" spans="26:140" s="118" customFormat="1"/>
    <row r="123" spans="26:140" s="118" customFormat="1"/>
    <row r="124" spans="26:140" s="118" customFormat="1"/>
    <row r="125" spans="26:140" s="118" customFormat="1"/>
    <row r="126" spans="26:140" s="118" customFormat="1"/>
    <row r="127" spans="26:140" s="118" customFormat="1"/>
    <row r="128" spans="26:140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="118" customFormat="1"/>
    <row r="594" s="118" customFormat="1"/>
    <row r="595" s="118" customFormat="1"/>
    <row r="596" s="118" customFormat="1"/>
    <row r="597" s="118" customFormat="1"/>
    <row r="598" s="118" customFormat="1"/>
    <row r="599" s="118" customFormat="1"/>
    <row r="600" s="118" customFormat="1"/>
    <row r="601" s="118" customFormat="1"/>
    <row r="602" s="118" customFormat="1"/>
    <row r="603" s="118" customFormat="1"/>
    <row r="604" s="118" customFormat="1"/>
    <row r="605" s="118" customFormat="1"/>
    <row r="606" s="118" customFormat="1"/>
    <row r="607" s="118" customFormat="1"/>
    <row r="608" s="118" customFormat="1"/>
    <row r="609" s="118" customFormat="1"/>
    <row r="610" s="118" customFormat="1"/>
    <row r="611" s="118" customFormat="1"/>
    <row r="612" s="118" customFormat="1"/>
    <row r="613" s="118" customFormat="1"/>
    <row r="614" s="118" customFormat="1"/>
    <row r="615" s="118" customFormat="1"/>
    <row r="616" s="118" customFormat="1"/>
    <row r="617" s="118" customFormat="1"/>
    <row r="618" s="118" customFormat="1"/>
    <row r="619" s="118" customFormat="1"/>
    <row r="620" s="118" customFormat="1"/>
    <row r="621" s="118" customFormat="1"/>
    <row r="622" s="118" customFormat="1"/>
    <row r="623" s="118" customFormat="1"/>
    <row r="624" s="118" customFormat="1"/>
    <row r="625" s="118" customFormat="1"/>
    <row r="626" s="118" customFormat="1"/>
    <row r="627" s="118" customFormat="1"/>
    <row r="628" s="118" customFormat="1"/>
    <row r="629" s="118" customFormat="1"/>
    <row r="630" s="118" customFormat="1"/>
    <row r="631" s="118" customFormat="1"/>
    <row r="632" s="118" customFormat="1"/>
    <row r="633" s="118" customFormat="1"/>
    <row r="634" s="118" customFormat="1"/>
    <row r="635" s="118" customFormat="1"/>
    <row r="636" s="118" customFormat="1"/>
    <row r="637" s="118" customFormat="1"/>
    <row r="638" s="118" customFormat="1"/>
    <row r="639" s="118" customFormat="1"/>
    <row r="640" s="118" customFormat="1"/>
    <row r="641" s="118" customFormat="1"/>
    <row r="642" s="118" customFormat="1"/>
    <row r="643" s="118" customFormat="1"/>
    <row r="644" s="118" customFormat="1"/>
    <row r="645" s="118" customFormat="1"/>
    <row r="646" s="118" customFormat="1"/>
    <row r="647" s="118" customFormat="1"/>
    <row r="648" s="118" customFormat="1"/>
    <row r="649" s="118" customFormat="1"/>
    <row r="650" s="118" customFormat="1"/>
    <row r="651" s="118" customFormat="1"/>
    <row r="652" s="118" customFormat="1"/>
    <row r="653" s="118" customFormat="1"/>
    <row r="654" s="118" customFormat="1"/>
    <row r="655" s="118" customFormat="1"/>
    <row r="656" s="118" customFormat="1"/>
    <row r="657" s="118" customFormat="1"/>
    <row r="658" s="118" customFormat="1"/>
    <row r="659" s="118" customFormat="1"/>
    <row r="660" s="118" customFormat="1"/>
    <row r="661" s="118" customFormat="1"/>
    <row r="662" s="118" customFormat="1"/>
    <row r="663" s="118" customFormat="1"/>
    <row r="664" s="118" customFormat="1"/>
    <row r="665" s="118" customFormat="1"/>
    <row r="666" s="118" customFormat="1"/>
    <row r="667" s="118" customFormat="1"/>
    <row r="668" s="118" customFormat="1"/>
    <row r="669" s="118" customFormat="1"/>
    <row r="670" s="118" customFormat="1"/>
    <row r="671" s="118" customFormat="1"/>
    <row r="672" s="118" customFormat="1"/>
    <row r="673" s="118" customFormat="1"/>
    <row r="674" s="118" customFormat="1"/>
    <row r="675" s="118" customFormat="1"/>
    <row r="676" s="118" customFormat="1"/>
    <row r="677" s="118" customFormat="1"/>
    <row r="678" s="118" customFormat="1"/>
    <row r="679" s="118" customFormat="1"/>
    <row r="680" s="118" customFormat="1"/>
    <row r="681" s="118" customFormat="1"/>
    <row r="682" s="118" customFormat="1"/>
    <row r="683" s="118" customFormat="1"/>
    <row r="684" s="118" customFormat="1"/>
    <row r="685" s="118" customFormat="1"/>
    <row r="686" s="118" customFormat="1"/>
    <row r="687" s="118" customFormat="1"/>
    <row r="688" s="118" customFormat="1"/>
    <row r="689" s="118" customFormat="1"/>
    <row r="690" s="118" customFormat="1"/>
    <row r="691" s="118" customFormat="1"/>
    <row r="692" s="118" customFormat="1"/>
    <row r="693" s="118" customFormat="1"/>
    <row r="694" s="118" customFormat="1"/>
    <row r="695" s="118" customFormat="1"/>
    <row r="696" s="118" customFormat="1"/>
    <row r="697" s="118" customFormat="1"/>
    <row r="698" s="118" customFormat="1"/>
    <row r="699" s="118" customFormat="1"/>
    <row r="700" s="118" customFormat="1"/>
    <row r="701" s="118" customFormat="1"/>
    <row r="702" s="118" customFormat="1"/>
    <row r="703" s="118" customFormat="1"/>
    <row r="704" s="118" customFormat="1"/>
    <row r="705" s="118" customFormat="1"/>
    <row r="706" s="118" customFormat="1"/>
    <row r="707" s="118" customFormat="1"/>
    <row r="708" s="118" customFormat="1"/>
    <row r="709" s="118" customFormat="1"/>
    <row r="710" s="118" customFormat="1"/>
    <row r="711" s="118" customFormat="1"/>
    <row r="712" s="118" customFormat="1"/>
    <row r="713" s="118" customFormat="1"/>
    <row r="714" s="118" customFormat="1"/>
    <row r="715" s="118" customFormat="1"/>
    <row r="716" s="118" customFormat="1"/>
    <row r="717" s="118" customFormat="1"/>
    <row r="718" s="118" customFormat="1"/>
    <row r="719" s="118" customFormat="1"/>
    <row r="720" s="118" customFormat="1"/>
    <row r="721" s="118" customFormat="1"/>
    <row r="722" s="118" customFormat="1"/>
    <row r="723" s="118" customFormat="1"/>
    <row r="724" s="118" customFormat="1"/>
    <row r="725" s="118" customFormat="1"/>
    <row r="726" s="118" customFormat="1"/>
    <row r="727" s="118" customFormat="1"/>
    <row r="728" s="118" customFormat="1"/>
    <row r="729" s="118" customFormat="1"/>
    <row r="730" s="118" customFormat="1"/>
    <row r="731" s="118" customFormat="1"/>
    <row r="732" s="118" customFormat="1"/>
    <row r="733" s="118" customFormat="1"/>
    <row r="734" s="118" customFormat="1"/>
    <row r="735" s="118" customFormat="1"/>
    <row r="736" s="118" customFormat="1"/>
    <row r="737" s="118" customFormat="1"/>
    <row r="738" s="118" customFormat="1"/>
    <row r="739" s="118" customFormat="1"/>
    <row r="740" s="118" customFormat="1"/>
    <row r="741" s="118" customFormat="1"/>
    <row r="742" s="118" customFormat="1"/>
    <row r="743" s="118" customFormat="1"/>
    <row r="744" s="118" customFormat="1"/>
    <row r="745" s="118" customFormat="1"/>
    <row r="746" s="118" customFormat="1"/>
    <row r="747" s="118" customFormat="1"/>
    <row r="748" s="118" customFormat="1"/>
    <row r="749" s="118" customFormat="1"/>
    <row r="750" s="118" customFormat="1"/>
    <row r="751" s="118" customFormat="1"/>
    <row r="752" s="118" customFormat="1"/>
    <row r="753" s="118" customFormat="1"/>
    <row r="754" s="118" customFormat="1"/>
    <row r="755" s="118" customFormat="1"/>
    <row r="756" s="118" customFormat="1"/>
    <row r="757" s="118" customFormat="1"/>
    <row r="758" s="118" customFormat="1"/>
    <row r="759" s="118" customFormat="1"/>
    <row r="760" s="118" customFormat="1"/>
    <row r="761" s="118" customFormat="1"/>
    <row r="762" s="118" customFormat="1"/>
    <row r="763" s="118" customFormat="1"/>
    <row r="764" s="118" customFormat="1"/>
    <row r="765" s="118" customFormat="1"/>
    <row r="766" s="118" customFormat="1"/>
    <row r="767" s="118" customFormat="1"/>
    <row r="768" s="118" customFormat="1"/>
    <row r="769" s="118" customFormat="1"/>
    <row r="770" s="118" customFormat="1"/>
    <row r="771" s="118" customFormat="1"/>
    <row r="772" s="118" customFormat="1"/>
    <row r="773" s="118" customFormat="1"/>
    <row r="774" s="118" customFormat="1"/>
    <row r="775" s="118" customFormat="1"/>
    <row r="776" s="118" customFormat="1"/>
    <row r="777" s="118" customFormat="1"/>
    <row r="778" s="118" customFormat="1"/>
    <row r="779" s="118" customFormat="1"/>
    <row r="780" s="118" customFormat="1"/>
    <row r="781" s="118" customFormat="1"/>
    <row r="782" s="118" customFormat="1"/>
    <row r="783" s="118" customFormat="1"/>
    <row r="784" s="118" customFormat="1"/>
    <row r="785" s="118" customFormat="1"/>
    <row r="786" s="118" customFormat="1"/>
    <row r="787" s="118" customFormat="1"/>
    <row r="788" s="118" customFormat="1"/>
    <row r="789" s="118" customFormat="1"/>
    <row r="790" s="118" customFormat="1"/>
    <row r="791" s="118" customFormat="1"/>
    <row r="792" s="118" customFormat="1"/>
    <row r="793" s="118" customFormat="1"/>
    <row r="794" s="118" customFormat="1"/>
    <row r="795" s="118" customFormat="1"/>
    <row r="796" s="118" customFormat="1"/>
    <row r="797" s="118" customFormat="1"/>
    <row r="798" s="118" customFormat="1"/>
    <row r="799" s="118" customFormat="1"/>
    <row r="800" s="118" customFormat="1"/>
    <row r="801" s="118" customFormat="1"/>
    <row r="802" s="118" customFormat="1"/>
    <row r="803" s="118" customFormat="1"/>
    <row r="804" s="118" customFormat="1"/>
    <row r="805" s="118" customFormat="1"/>
    <row r="806" s="118" customFormat="1"/>
    <row r="807" s="118" customFormat="1"/>
    <row r="808" s="118" customFormat="1"/>
    <row r="809" s="118" customFormat="1"/>
    <row r="810" s="118" customFormat="1"/>
    <row r="811" s="118" customFormat="1"/>
    <row r="812" s="118" customFormat="1"/>
    <row r="813" s="118" customFormat="1"/>
    <row r="814" s="118" customFormat="1"/>
    <row r="815" s="118" customFormat="1"/>
    <row r="816" s="118" customFormat="1"/>
    <row r="817" s="118" customFormat="1"/>
    <row r="818" s="118" customFormat="1"/>
    <row r="819" s="118" customFormat="1"/>
    <row r="820" s="118" customFormat="1"/>
    <row r="821" s="118" customFormat="1"/>
    <row r="822" s="118" customFormat="1"/>
    <row r="823" s="118" customFormat="1"/>
    <row r="824" s="118" customFormat="1"/>
    <row r="825" s="118" customFormat="1"/>
    <row r="826" s="118" customFormat="1"/>
  </sheetData>
  <sheetProtection algorithmName="SHA-512" hashValue="1Q7mqh3KiL7wZU5b8REqAX+V2YVj2c6wrotLNv/2F3oAscWxJFeS8RzToFjmhS3WfNq9wXpwBDM16rfXIeJ86A==" saltValue="8pO6tPYNtJXu/bkEAewJFQ==" spinCount="100000" sheet="1" objects="1" scenarios="1"/>
  <mergeCells count="8">
    <mergeCell ref="A43:A49"/>
    <mergeCell ref="A50:A56"/>
    <mergeCell ref="A57:A63"/>
    <mergeCell ref="A8:A14"/>
    <mergeCell ref="A15:A21"/>
    <mergeCell ref="A22:A28"/>
    <mergeCell ref="A29:A35"/>
    <mergeCell ref="A36:A42"/>
  </mergeCells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J126"/>
  <sheetViews>
    <sheetView topLeftCell="A4" zoomScale="68" workbookViewId="0">
      <selection activeCell="M24" sqref="M24"/>
    </sheetView>
  </sheetViews>
  <sheetFormatPr baseColWidth="10" defaultRowHeight="14"/>
  <cols>
    <col min="1" max="1" width="17.5" style="101" customWidth="1"/>
    <col min="2" max="3" width="20.33203125" style="101" customWidth="1"/>
    <col min="4" max="19" width="12.1640625" style="101" customWidth="1"/>
    <col min="20" max="21" width="12.1640625" style="101" hidden="1" customWidth="1"/>
    <col min="22" max="35" width="12.1640625" style="101" customWidth="1"/>
    <col min="36" max="16384" width="10.83203125" style="101"/>
  </cols>
  <sheetData>
    <row r="1" spans="1:140">
      <c r="A1" s="100" t="s">
        <v>35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0"/>
      <c r="BP1" s="100"/>
      <c r="BQ1" s="100"/>
      <c r="BR1" s="100"/>
      <c r="BS1" s="100"/>
      <c r="BT1" s="100"/>
      <c r="BU1" s="100"/>
      <c r="BV1" s="100"/>
      <c r="BW1" s="100"/>
      <c r="BX1" s="100"/>
      <c r="BY1" s="100"/>
      <c r="BZ1" s="100"/>
      <c r="CA1" s="100"/>
      <c r="CB1" s="100"/>
      <c r="CC1" s="100"/>
      <c r="CD1" s="100"/>
      <c r="CE1" s="100"/>
      <c r="CF1" s="100"/>
      <c r="CG1" s="100"/>
      <c r="CH1" s="100"/>
      <c r="CI1" s="100"/>
      <c r="CJ1" s="100"/>
      <c r="CK1" s="100"/>
      <c r="CL1" s="100"/>
      <c r="CM1" s="100"/>
      <c r="CN1" s="100"/>
      <c r="CO1" s="100"/>
      <c r="CP1" s="100"/>
      <c r="CQ1" s="100"/>
      <c r="CR1" s="100"/>
      <c r="CS1" s="100"/>
      <c r="CT1" s="100"/>
      <c r="CU1" s="100"/>
      <c r="CV1" s="100"/>
      <c r="CW1" s="100"/>
      <c r="CX1" s="100"/>
      <c r="CY1" s="100"/>
      <c r="CZ1" s="100"/>
      <c r="DA1" s="100"/>
      <c r="DB1" s="100"/>
      <c r="DC1" s="100"/>
      <c r="DD1" s="100"/>
      <c r="DE1" s="100"/>
      <c r="DF1" s="100"/>
      <c r="DG1" s="100"/>
      <c r="DH1" s="100"/>
      <c r="DI1" s="100"/>
      <c r="DJ1" s="100"/>
      <c r="DK1" s="100"/>
      <c r="DL1" s="100"/>
      <c r="DM1" s="100"/>
      <c r="DN1" s="100"/>
      <c r="DO1" s="100"/>
      <c r="DP1" s="100"/>
      <c r="DQ1" s="100"/>
      <c r="DR1" s="100"/>
      <c r="DS1" s="100"/>
      <c r="DT1" s="100"/>
      <c r="DU1" s="100"/>
      <c r="DV1" s="100"/>
      <c r="DW1" s="100"/>
      <c r="DX1" s="100"/>
      <c r="DY1" s="100"/>
      <c r="DZ1" s="100"/>
      <c r="EA1" s="100"/>
      <c r="EB1" s="100"/>
      <c r="EC1" s="100"/>
      <c r="ED1" s="100"/>
      <c r="EE1" s="100"/>
      <c r="EF1" s="100"/>
      <c r="EG1" s="100"/>
      <c r="EH1" s="100"/>
      <c r="EI1" s="100"/>
      <c r="EJ1" s="100"/>
    </row>
    <row r="2" spans="1:140">
      <c r="A2" s="102" t="s">
        <v>99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0"/>
      <c r="BR2" s="100"/>
      <c r="BS2" s="100"/>
      <c r="BT2" s="100"/>
      <c r="BU2" s="100"/>
      <c r="BV2" s="100"/>
      <c r="BW2" s="100"/>
      <c r="BX2" s="100"/>
      <c r="BY2" s="100"/>
      <c r="BZ2" s="100"/>
      <c r="CA2" s="100"/>
      <c r="CB2" s="100"/>
      <c r="CC2" s="100"/>
      <c r="CD2" s="100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</row>
    <row r="3" spans="1:140" ht="15" thickBot="1">
      <c r="A3" s="100"/>
      <c r="B3" s="103"/>
      <c r="C3" s="100"/>
      <c r="D3" s="100"/>
      <c r="E3" s="100"/>
      <c r="F3" s="100"/>
      <c r="G3" s="100"/>
      <c r="H3" s="103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  <c r="CV3" s="100"/>
      <c r="CW3" s="100"/>
      <c r="CX3" s="100"/>
      <c r="CY3" s="100"/>
      <c r="CZ3" s="100"/>
      <c r="DA3" s="100"/>
      <c r="DB3" s="100"/>
      <c r="DC3" s="100"/>
      <c r="DD3" s="100"/>
      <c r="DE3" s="100"/>
      <c r="DF3" s="100"/>
      <c r="DG3" s="100"/>
      <c r="DH3" s="100"/>
      <c r="DI3" s="100"/>
      <c r="DJ3" s="100"/>
      <c r="DK3" s="100"/>
      <c r="DL3" s="100"/>
      <c r="DM3" s="100"/>
      <c r="DN3" s="100"/>
      <c r="DO3" s="100"/>
      <c r="DP3" s="100"/>
      <c r="DQ3" s="100"/>
      <c r="DR3" s="100"/>
      <c r="DS3" s="100"/>
      <c r="DT3" s="100"/>
      <c r="DU3" s="100"/>
      <c r="DV3" s="100"/>
      <c r="DW3" s="100"/>
      <c r="DX3" s="100"/>
      <c r="DY3" s="100"/>
      <c r="DZ3" s="100"/>
      <c r="EA3" s="100"/>
      <c r="EB3" s="100"/>
      <c r="EC3" s="100"/>
      <c r="ED3" s="100"/>
      <c r="EE3" s="100"/>
      <c r="EF3" s="100"/>
      <c r="EG3" s="100"/>
      <c r="EH3" s="100"/>
      <c r="EI3" s="100"/>
      <c r="EJ3" s="100"/>
    </row>
    <row r="4" spans="1:140">
      <c r="A4" s="104" t="s">
        <v>101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6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</row>
    <row r="5" spans="1:140">
      <c r="A5" s="107" t="s">
        <v>100</v>
      </c>
      <c r="B5" s="108"/>
      <c r="C5" s="117">
        <v>100000</v>
      </c>
      <c r="D5" s="109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1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100"/>
      <c r="EJ5" s="100"/>
    </row>
    <row r="6" spans="1:140">
      <c r="A6" s="41" t="s">
        <v>109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1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/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/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0"/>
      <c r="DH6" s="100"/>
      <c r="DI6" s="100"/>
      <c r="DJ6" s="100"/>
      <c r="DK6" s="100"/>
      <c r="DL6" s="100"/>
      <c r="DM6" s="100"/>
      <c r="DN6" s="100"/>
      <c r="DO6" s="100"/>
      <c r="DP6" s="100"/>
      <c r="DQ6" s="100"/>
      <c r="DR6" s="100"/>
      <c r="DS6" s="100"/>
      <c r="DT6" s="100"/>
      <c r="DU6" s="100"/>
      <c r="DV6" s="100"/>
      <c r="DW6" s="100"/>
      <c r="DX6" s="100"/>
      <c r="DY6" s="100"/>
      <c r="DZ6" s="100"/>
      <c r="EA6" s="100"/>
      <c r="EB6" s="100"/>
      <c r="EC6" s="100"/>
      <c r="ED6" s="100"/>
      <c r="EE6" s="100"/>
      <c r="EF6" s="100"/>
      <c r="EG6" s="100"/>
      <c r="EH6" s="100"/>
      <c r="EI6" s="100"/>
      <c r="EJ6" s="100"/>
    </row>
    <row r="7" spans="1:140" ht="75">
      <c r="A7" s="183" t="s">
        <v>102</v>
      </c>
      <c r="B7" s="184" t="s">
        <v>128</v>
      </c>
      <c r="C7" s="184" t="s">
        <v>129</v>
      </c>
      <c r="D7" s="185" t="s">
        <v>40</v>
      </c>
      <c r="E7" s="185" t="s">
        <v>110</v>
      </c>
      <c r="F7" s="186" t="s">
        <v>53</v>
      </c>
      <c r="G7" s="185" t="s">
        <v>88</v>
      </c>
      <c r="H7" s="185" t="s">
        <v>89</v>
      </c>
      <c r="I7" s="185" t="s">
        <v>90</v>
      </c>
      <c r="J7" s="185" t="s">
        <v>130</v>
      </c>
      <c r="K7" s="185" t="s">
        <v>36</v>
      </c>
      <c r="L7" s="185" t="s">
        <v>37</v>
      </c>
      <c r="M7" s="185" t="s">
        <v>38</v>
      </c>
      <c r="N7" s="185" t="s">
        <v>39</v>
      </c>
      <c r="O7" s="187" t="s">
        <v>103</v>
      </c>
      <c r="P7" s="188" t="s">
        <v>131</v>
      </c>
      <c r="Q7" s="188" t="s">
        <v>104</v>
      </c>
      <c r="R7" s="188" t="s">
        <v>47</v>
      </c>
      <c r="S7" s="188" t="s">
        <v>132</v>
      </c>
      <c r="T7" s="190" t="s">
        <v>133</v>
      </c>
      <c r="U7" s="190" t="s">
        <v>75</v>
      </c>
      <c r="V7" s="190" t="s">
        <v>144</v>
      </c>
      <c r="W7" s="190" t="s">
        <v>2</v>
      </c>
      <c r="X7" s="191" t="s">
        <v>6</v>
      </c>
      <c r="Y7" s="192" t="s">
        <v>77</v>
      </c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</row>
    <row r="8" spans="1:140" ht="17" customHeight="1">
      <c r="A8" s="241" t="str">
        <f>'Vic Apr 2016'!D2</f>
        <v>Multinet 1</v>
      </c>
      <c r="B8" s="116" t="str">
        <f>'Vic Apr 2016'!F2</f>
        <v>AGL</v>
      </c>
      <c r="C8" s="116" t="str">
        <f>'Vic Apr 2016'!G2</f>
        <v>Business Savers</v>
      </c>
      <c r="D8" s="198">
        <f>365*'Vic Apr 2016'!H2/100</f>
        <v>345.87400000000002</v>
      </c>
      <c r="E8" s="199">
        <f>IF($C$5*'Vic Apr 2016'!AK2/'Vic Apr 2016'!AI2&gt;='Vic Apr 2016'!J2,('Vic Apr 2016'!J2*'Vic Apr 2016'!O2/100)*'Vic Apr 2016'!AI2,($C$5*'Vic Apr 2016'!AK2/'Vic Apr 2016'!AI2*'Vic Apr 2016'!O2/100)*'Vic Apr 2016'!AI2)</f>
        <v>753.3</v>
      </c>
      <c r="F8" s="200">
        <f>IF($C$5*'Vic Apr 2016'!AK2/'Vic Apr 2016'!AI2&lt;'Vic Apr 2016'!J2,0,IF($C$5*'Vic Apr 2016'!AK2/'Vic Apr 2016'!AI2&lt;='Vic Apr 2016'!K2,($C$5*'Vic Apr 2016'!AK2/'Vic Apr 2016'!AI2-'Vic Apr 2016'!J2)*('Vic Apr 2016'!P2/100)*'Vic Apr 2016'!AI2,('Vic Apr 2016'!K2-'Vic Apr 2016'!J2)*('Vic Apr 2016'!P2/100)*'Vic Apr 2016'!AI2))</f>
        <v>65.80000000000004</v>
      </c>
      <c r="G8" s="198">
        <f>IF($C$5*'Vic Apr 2016'!AK2/'Vic Apr 2016'!AI2&lt;'Vic Apr 2016'!K2,0,IF($C$5*'Vic Apr 2016'!AK2/'Vic Apr 2016'!AI2&lt;='Vic Apr 2016'!L2,($C$5*'Vic Apr 2016'!AK2/'Vic Apr 2016'!AI2-'Vic Apr 2016'!K2)*('Vic Apr 2016'!Q2/100)*'Vic Apr 2016'!AI2,('Vic Apr 2016'!L2-'Vic Apr 2016'!K2)*('Vic Apr 2016'!Q2/100)*'Vic Apr 2016'!AI2))</f>
        <v>0</v>
      </c>
      <c r="H8" s="199">
        <f>IF($C$5*'Vic Apr 2016'!AK2/'Vic Apr 2016'!AI2&lt;'Vic Apr 2016'!L2,0,IF($C$5*'Vic Apr 2016'!AK2/'Vic Apr 2016'!AI2&lt;='Vic Apr 2016'!M2,($C$5*'Vic Apr 2016'!AK2/'Vic Apr 2016'!AI2-'Vic Apr 2016'!L2)*('Vic Apr 2016'!R2/100)*'Vic Apr 2016'!AI2,('Vic Apr 2016'!M2-'Vic Apr 2016'!L2)*('Vic Apr 2016'!R2/100)*'Vic Apr 2016'!AI2))</f>
        <v>0</v>
      </c>
      <c r="I8" s="198">
        <f>IF(($C$5*'Vic Apr 2016'!AK2/'Vic Apr 2016'!AI2&gt;'Vic Apr 2016'!M2),($C$5*'Vic Apr 2016'!AK2/'Vic Apr 2016'!AI2-'Vic Apr 2016'!M2)*'Vic Apr 2016'!S2/100*'Vic Apr 2016'!AI2,0)</f>
        <v>0</v>
      </c>
      <c r="J8" s="198">
        <f>IF($C$5*'Vic Apr 2016'!AL2/'Vic Apr 2016'!AJ2&gt;='Vic Apr 2016'!J2,('Vic Apr 2016'!J2*'Vic Apr 2016'!U2/100)*'Vic Apr 2016'!AJ2,($C$5*'Vic Apr 2016'!AL2/'Vic Apr 2016'!AJ2*'Vic Apr 2016'!U2/100)*'Vic Apr 2016'!AJ2)</f>
        <v>718.65000000000009</v>
      </c>
      <c r="K8" s="198">
        <f>IF($C$5*'Vic Apr 2016'!AL2/'Vic Apr 2016'!AJ2&lt;'Vic Apr 2016'!J2,0,IF($C$5*'Vic Apr 2016'!AL2/'Vic Apr 2016'!AJ2&lt;='Vic Apr 2016'!K2,($C$5*'Vic Apr 2016'!AL2/'Vic Apr 2016'!AJ2-'Vic Apr 2016'!J2)*('Vic Apr 2016'!V2/100)*'Vic Apr 2016'!AJ2,('Vic Apr 2016'!K2-'Vic Apr 2016'!J2)*('Vic Apr 2016'!V2/100)*'Vic Apr 2016'!AJ2))</f>
        <v>65.100000000000051</v>
      </c>
      <c r="L8" s="198">
        <f>IF($C$5*'Vic Apr 2016'!AL2/'Vic Apr 2016'!AJ2&lt;'Vic Apr 2016'!K2,0,IF($C$5*'Vic Apr 2016'!AL2/'Vic Apr 2016'!AJ2&lt;='Vic Apr 2016'!L2,($C$5*'Vic Apr 2016'!AL2/'Vic Apr 2016'!AJ2-'Vic Apr 2016'!K2)*('Vic Apr 2016'!W2/100)*'Vic Apr 2016'!AJ2,('Vic Apr 2016'!L2-'Vic Apr 2016'!K2)*('Vic Apr 2016'!W2/100)*'Vic Apr 2016'!AJ2))</f>
        <v>0</v>
      </c>
      <c r="M8" s="198">
        <f>IF($C$5*'Vic Apr 2016'!AL2/'Vic Apr 2016'!AJ2&lt;'Vic Apr 2016'!L2,0,IF($C$5*'Vic Apr 2016'!AL2/'Vic Apr 2016'!AJ2&lt;='Vic Apr 2016'!M2,($C$5*'Vic Apr 2016'!AL2/'Vic Apr 2016'!AJ2-'Vic Apr 2016'!L2)*('Vic Apr 2016'!X2/100)*'Vic Apr 2016'!AJ2,('Vic Apr 2016'!M2-'Vic Apr 2016'!L2)*('Vic Apr 2016'!X2/100)*'Vic Apr 2016'!AJ2))</f>
        <v>0</v>
      </c>
      <c r="N8" s="198">
        <f>IF(($C$5*'Vic Apr 2016'!AL2/'Vic Apr 2016'!AJ2&gt;'Vic Apr 2016'!M2),($C$5*'Vic Apr 2016'!AL2/'Vic Apr 2016'!AJ2-'Vic Apr 2016'!M2)*'Vic Apr 2016'!Y2/100*'Vic Apr 2016'!AJ2,0)</f>
        <v>0</v>
      </c>
      <c r="O8" s="201">
        <f>SUM(D8:N8)</f>
        <v>1948.7240000000002</v>
      </c>
      <c r="P8" s="202">
        <f>'Vic Apr 2016'!AM2</f>
        <v>0</v>
      </c>
      <c r="Q8" s="202">
        <f>'Vic Apr 2016'!AN2</f>
        <v>19</v>
      </c>
      <c r="R8" s="202">
        <f>'Vic Apr 2016'!AO2</f>
        <v>0</v>
      </c>
      <c r="S8" s="202">
        <f>'Vic Apr 2016'!AP2</f>
        <v>0</v>
      </c>
      <c r="T8" s="201">
        <f>(O8-(O8-D8)*Q8/100)</f>
        <v>1644.1825000000001</v>
      </c>
      <c r="U8" s="201">
        <f>T8</f>
        <v>1644.1825000000001</v>
      </c>
      <c r="V8" s="201">
        <f>T8*1.1</f>
        <v>1808.6007500000003</v>
      </c>
      <c r="W8" s="201">
        <f>U8*1.1</f>
        <v>1808.6007500000003</v>
      </c>
      <c r="X8" s="203">
        <f>'Vic Apr 2016'!AW2</f>
        <v>0</v>
      </c>
      <c r="Y8" s="204" t="str">
        <f>'Vic Apr 2016'!AX2</f>
        <v>n</v>
      </c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</row>
    <row r="9" spans="1:140" s="112" customFormat="1" ht="17" customHeight="1">
      <c r="A9" s="241"/>
      <c r="B9" s="116" t="str">
        <f>'Vic Apr 2016'!F3</f>
        <v>Click Energy</v>
      </c>
      <c r="C9" s="116" t="str">
        <f>'Vic Apr 2016'!G3</f>
        <v>Business Prime Gas</v>
      </c>
      <c r="D9" s="198">
        <f>365*'Vic Apr 2016'!H3/100</f>
        <v>279.22500000000002</v>
      </c>
      <c r="E9" s="199">
        <f>IF($C$5*'Vic Apr 2016'!AK3/'Vic Apr 2016'!AI3&gt;='Vic Apr 2016'!J3,('Vic Apr 2016'!J3*'Vic Apr 2016'!O3/100)*'Vic Apr 2016'!AI3,($C$5*'Vic Apr 2016'!AK3/'Vic Apr 2016'!AI3*'Vic Apr 2016'!O3/100)*'Vic Apr 2016'!AI3)</f>
        <v>639</v>
      </c>
      <c r="F9" s="200">
        <f>IF($C$5*'Vic Apr 2016'!AK3/'Vic Apr 2016'!AI3&lt;'Vic Apr 2016'!J3,0,IF($C$5*'Vic Apr 2016'!AK3/'Vic Apr 2016'!AI3&lt;='Vic Apr 2016'!K3,($C$5*'Vic Apr 2016'!AK3/'Vic Apr 2016'!AI3-'Vic Apr 2016'!J3)*('Vic Apr 2016'!P3/100)*'Vic Apr 2016'!AI3,('Vic Apr 2016'!K3-'Vic Apr 2016'!J3)*('Vic Apr 2016'!P3/100)*'Vic Apr 2016'!AI3))</f>
        <v>63.500000000000043</v>
      </c>
      <c r="G9" s="198">
        <f>IF($C$5*'Vic Apr 2016'!AK3/'Vic Apr 2016'!AI3&lt;'Vic Apr 2016'!K3,0,IF($C$5*'Vic Apr 2016'!AK3/'Vic Apr 2016'!AI3&lt;='Vic Apr 2016'!L3,($C$5*'Vic Apr 2016'!AK3/'Vic Apr 2016'!AI3-'Vic Apr 2016'!K3)*('Vic Apr 2016'!Q3/100)*'Vic Apr 2016'!AI3,('Vic Apr 2016'!L3-'Vic Apr 2016'!K3)*('Vic Apr 2016'!Q3/100)*'Vic Apr 2016'!AI3))</f>
        <v>0</v>
      </c>
      <c r="H9" s="199">
        <f>IF($C$5*'Vic Apr 2016'!AK3/'Vic Apr 2016'!AI3&lt;'Vic Apr 2016'!L3,0,IF($C$5*'Vic Apr 2016'!AK3/'Vic Apr 2016'!AI3&lt;='Vic Apr 2016'!M3,($C$5*'Vic Apr 2016'!AK3/'Vic Apr 2016'!AI3-'Vic Apr 2016'!L3)*('Vic Apr 2016'!R3/100)*'Vic Apr 2016'!AI3,('Vic Apr 2016'!M3-'Vic Apr 2016'!L3)*('Vic Apr 2016'!R3/100)*'Vic Apr 2016'!AI3))</f>
        <v>0</v>
      </c>
      <c r="I9" s="198">
        <f>IF(($C$5*'Vic Apr 2016'!AK3/'Vic Apr 2016'!AI3&gt;'Vic Apr 2016'!M3),($C$5*'Vic Apr 2016'!AK3/'Vic Apr 2016'!AI3-'Vic Apr 2016'!M3)*'Vic Apr 2016'!S3/100*'Vic Apr 2016'!AI3,0)</f>
        <v>0</v>
      </c>
      <c r="J9" s="198">
        <f>IF($C$5*'Vic Apr 2016'!AL3/'Vic Apr 2016'!AJ3&gt;='Vic Apr 2016'!J3,('Vic Apr 2016'!J3*'Vic Apr 2016'!U3/100)*'Vic Apr 2016'!AJ3,($C$5*'Vic Apr 2016'!AL3/'Vic Apr 2016'!AJ3*'Vic Apr 2016'!U3/100)*'Vic Apr 2016'!AJ3)</f>
        <v>607.5</v>
      </c>
      <c r="K9" s="198">
        <f>IF($C$5*'Vic Apr 2016'!AL3/'Vic Apr 2016'!AJ3&lt;'Vic Apr 2016'!J3,0,IF($C$5*'Vic Apr 2016'!AL3/'Vic Apr 2016'!AJ3&lt;='Vic Apr 2016'!K3,($C$5*'Vic Apr 2016'!AL3/'Vic Apr 2016'!AJ3-'Vic Apr 2016'!J3)*('Vic Apr 2016'!V3/100)*'Vic Apr 2016'!AJ3,('Vic Apr 2016'!K3-'Vic Apr 2016'!J3)*('Vic Apr 2016'!V3/100)*'Vic Apr 2016'!AJ3))</f>
        <v>62.000000000000043</v>
      </c>
      <c r="L9" s="198">
        <f>IF($C$5*'Vic Apr 2016'!AL3/'Vic Apr 2016'!AJ3&lt;'Vic Apr 2016'!K3,0,IF($C$5*'Vic Apr 2016'!AL3/'Vic Apr 2016'!AJ3&lt;='Vic Apr 2016'!L3,($C$5*'Vic Apr 2016'!AL3/'Vic Apr 2016'!AJ3-'Vic Apr 2016'!K3)*('Vic Apr 2016'!W3/100)*'Vic Apr 2016'!AJ3,('Vic Apr 2016'!L3-'Vic Apr 2016'!K3)*('Vic Apr 2016'!W3/100)*'Vic Apr 2016'!AJ3))</f>
        <v>0</v>
      </c>
      <c r="M9" s="198">
        <f>IF($C$5*'Vic Apr 2016'!AL3/'Vic Apr 2016'!AJ3&lt;'Vic Apr 2016'!L3,0,IF($C$5*'Vic Apr 2016'!AL3/'Vic Apr 2016'!AJ3&lt;='Vic Apr 2016'!M3,($C$5*'Vic Apr 2016'!AL3/'Vic Apr 2016'!AJ3-'Vic Apr 2016'!L3)*('Vic Apr 2016'!X3/100)*'Vic Apr 2016'!AJ3,('Vic Apr 2016'!M3-'Vic Apr 2016'!L3)*('Vic Apr 2016'!X3/100)*'Vic Apr 2016'!AJ3))</f>
        <v>0</v>
      </c>
      <c r="N9" s="198">
        <f>IF(($C$5*'Vic Apr 2016'!AL3/'Vic Apr 2016'!AJ3&gt;'Vic Apr 2016'!M3),($C$5*'Vic Apr 2016'!AL3/'Vic Apr 2016'!AJ3-'Vic Apr 2016'!M3)*'Vic Apr 2016'!Y3/100*'Vic Apr 2016'!AJ3,0)</f>
        <v>0</v>
      </c>
      <c r="O9" s="201">
        <f t="shared" ref="O9:O72" si="0">SUM(D9:N9)</f>
        <v>1651.2249999999999</v>
      </c>
      <c r="P9" s="202">
        <f>'Vic Apr 2016'!AM3</f>
        <v>0</v>
      </c>
      <c r="Q9" s="202">
        <f>'Vic Apr 2016'!AN3</f>
        <v>0</v>
      </c>
      <c r="R9" s="202">
        <f>'Vic Apr 2016'!AO3</f>
        <v>10</v>
      </c>
      <c r="S9" s="202">
        <f>'Vic Apr 2016'!AP3</f>
        <v>0</v>
      </c>
      <c r="T9" s="201">
        <f>O9</f>
        <v>1651.2249999999999</v>
      </c>
      <c r="U9" s="201">
        <f>T9-(T9*R9/100)</f>
        <v>1486.1025</v>
      </c>
      <c r="V9" s="201">
        <f t="shared" ref="V9:V72" si="1">T9*1.1</f>
        <v>1816.3475000000001</v>
      </c>
      <c r="W9" s="201">
        <f t="shared" ref="W9:W72" si="2">U9*1.1</f>
        <v>1634.7127500000001</v>
      </c>
      <c r="X9" s="203">
        <f>'Vic Apr 2016'!AW3</f>
        <v>0</v>
      </c>
      <c r="Y9" s="204" t="str">
        <f>'Vic Apr 2016'!AX3</f>
        <v>n</v>
      </c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1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</row>
    <row r="10" spans="1:140" ht="17" customHeight="1">
      <c r="A10" s="241"/>
      <c r="B10" s="116" t="str">
        <f>'Vic Apr 2016'!F4</f>
        <v>Covau</v>
      </c>
      <c r="C10" s="116" t="str">
        <f>'Vic Apr 2016'!G4</f>
        <v>Market offer</v>
      </c>
      <c r="D10" s="198">
        <f>365*'Vic Apr 2016'!H4/100</f>
        <v>310.25</v>
      </c>
      <c r="E10" s="199">
        <f>IF($C$5*'Vic Apr 2016'!AK4/'Vic Apr 2016'!AI4&gt;='Vic Apr 2016'!J4,('Vic Apr 2016'!J4*'Vic Apr 2016'!O4/100)*'Vic Apr 2016'!AI4,($C$5*'Vic Apr 2016'!AK4/'Vic Apr 2016'!AI4*'Vic Apr 2016'!O4/100)*'Vic Apr 2016'!AI4)</f>
        <v>787.5</v>
      </c>
      <c r="F10" s="200">
        <f>IF($C$5*'Vic Apr 2016'!AK4/'Vic Apr 2016'!AI4&lt;'Vic Apr 2016'!J4,0,IF($C$5*'Vic Apr 2016'!AK4/'Vic Apr 2016'!AI4&lt;='Vic Apr 2016'!K4,($C$5*'Vic Apr 2016'!AK4/'Vic Apr 2016'!AI4-'Vic Apr 2016'!J4)*('Vic Apr 2016'!P4/100)*'Vic Apr 2016'!AI4,('Vic Apr 2016'!K4-'Vic Apr 2016'!J4)*('Vic Apr 2016'!P4/100)*'Vic Apr 2016'!AI4))</f>
        <v>77.000000000000057</v>
      </c>
      <c r="G10" s="198">
        <f>IF($C$5*'Vic Apr 2016'!AK4/'Vic Apr 2016'!AI4&lt;'Vic Apr 2016'!K4,0,IF($C$5*'Vic Apr 2016'!AK4/'Vic Apr 2016'!AI4&lt;='Vic Apr 2016'!L4,($C$5*'Vic Apr 2016'!AK4/'Vic Apr 2016'!AI4-'Vic Apr 2016'!K4)*('Vic Apr 2016'!Q4/100)*'Vic Apr 2016'!AI4,('Vic Apr 2016'!L4-'Vic Apr 2016'!K4)*('Vic Apr 2016'!Q4/100)*'Vic Apr 2016'!AI4))</f>
        <v>0</v>
      </c>
      <c r="H10" s="199">
        <f>IF($C$5*'Vic Apr 2016'!AK4/'Vic Apr 2016'!AI4&lt;'Vic Apr 2016'!L4,0,IF($C$5*'Vic Apr 2016'!AK4/'Vic Apr 2016'!AI4&lt;='Vic Apr 2016'!M4,($C$5*'Vic Apr 2016'!AK4/'Vic Apr 2016'!AI4-'Vic Apr 2016'!L4)*('Vic Apr 2016'!R4/100)*'Vic Apr 2016'!AI4,('Vic Apr 2016'!M4-'Vic Apr 2016'!L4)*('Vic Apr 2016'!R4/100)*'Vic Apr 2016'!AI4))</f>
        <v>0</v>
      </c>
      <c r="I10" s="198">
        <f>IF(($C$5*'Vic Apr 2016'!AK4/'Vic Apr 2016'!AI4&gt;'Vic Apr 2016'!M4),($C$5*'Vic Apr 2016'!AK4/'Vic Apr 2016'!AI4-'Vic Apr 2016'!M4)*'Vic Apr 2016'!S4/100*'Vic Apr 2016'!AI4,0)</f>
        <v>0</v>
      </c>
      <c r="J10" s="198">
        <f>IF($C$5*'Vic Apr 2016'!AL4/'Vic Apr 2016'!AJ4&gt;='Vic Apr 2016'!J4,('Vic Apr 2016'!J4*'Vic Apr 2016'!U4/100)*'Vic Apr 2016'!AJ4,($C$5*'Vic Apr 2016'!AL4/'Vic Apr 2016'!AJ4*'Vic Apr 2016'!U4/100)*'Vic Apr 2016'!AJ4)</f>
        <v>666</v>
      </c>
      <c r="K10" s="198">
        <f>IF($C$5*'Vic Apr 2016'!AL4/'Vic Apr 2016'!AJ4&lt;'Vic Apr 2016'!J4,0,IF($C$5*'Vic Apr 2016'!AL4/'Vic Apr 2016'!AJ4&lt;='Vic Apr 2016'!K4,($C$5*'Vic Apr 2016'!AL4/'Vic Apr 2016'!AJ4-'Vic Apr 2016'!J4)*('Vic Apr 2016'!V4/100)*'Vic Apr 2016'!AJ4,('Vic Apr 2016'!K4-'Vic Apr 2016'!J4)*('Vic Apr 2016'!V4/100)*'Vic Apr 2016'!AJ4))</f>
        <v>66.500000000000057</v>
      </c>
      <c r="L10" s="198">
        <f>IF($C$5*'Vic Apr 2016'!AL4/'Vic Apr 2016'!AJ4&lt;'Vic Apr 2016'!K4,0,IF($C$5*'Vic Apr 2016'!AL4/'Vic Apr 2016'!AJ4&lt;='Vic Apr 2016'!L4,($C$5*'Vic Apr 2016'!AL4/'Vic Apr 2016'!AJ4-'Vic Apr 2016'!K4)*('Vic Apr 2016'!W4/100)*'Vic Apr 2016'!AJ4,('Vic Apr 2016'!L4-'Vic Apr 2016'!K4)*('Vic Apr 2016'!W4/100)*'Vic Apr 2016'!AJ4))</f>
        <v>0</v>
      </c>
      <c r="M10" s="198">
        <f>IF($C$5*'Vic Apr 2016'!AL4/'Vic Apr 2016'!AJ4&lt;'Vic Apr 2016'!L4,0,IF($C$5*'Vic Apr 2016'!AL4/'Vic Apr 2016'!AJ4&lt;='Vic Apr 2016'!M4,($C$5*'Vic Apr 2016'!AL4/'Vic Apr 2016'!AJ4-'Vic Apr 2016'!L4)*('Vic Apr 2016'!X4/100)*'Vic Apr 2016'!AJ4,('Vic Apr 2016'!M4-'Vic Apr 2016'!L4)*('Vic Apr 2016'!X4/100)*'Vic Apr 2016'!AJ4))</f>
        <v>0</v>
      </c>
      <c r="N10" s="198">
        <f>IF(($C$5*'Vic Apr 2016'!AL4/'Vic Apr 2016'!AJ4&gt;'Vic Apr 2016'!M4),($C$5*'Vic Apr 2016'!AL4/'Vic Apr 2016'!AJ4-'Vic Apr 2016'!M4)*'Vic Apr 2016'!Y4/100*'Vic Apr 2016'!AJ4,0)</f>
        <v>0</v>
      </c>
      <c r="O10" s="201">
        <f t="shared" si="0"/>
        <v>1907.25</v>
      </c>
      <c r="P10" s="202">
        <f>'Vic Apr 2016'!AM4</f>
        <v>0</v>
      </c>
      <c r="Q10" s="202">
        <f>'Vic Apr 2016'!AN4</f>
        <v>0</v>
      </c>
      <c r="R10" s="202">
        <f>'Vic Apr 2016'!AO4</f>
        <v>0</v>
      </c>
      <c r="S10" s="202">
        <f>'Vic Apr 2016'!AP4</f>
        <v>16</v>
      </c>
      <c r="T10" s="201">
        <f>O10</f>
        <v>1907.25</v>
      </c>
      <c r="U10" s="201">
        <f>(T10-(T10-D10)*S10/100)</f>
        <v>1651.73</v>
      </c>
      <c r="V10" s="201">
        <f t="shared" si="1"/>
        <v>2097.9750000000004</v>
      </c>
      <c r="W10" s="201">
        <f t="shared" si="2"/>
        <v>1816.9030000000002</v>
      </c>
      <c r="X10" s="203">
        <f>'Vic Apr 2016'!AW4</f>
        <v>12</v>
      </c>
      <c r="Y10" s="204" t="str">
        <f>'Vic Apr 2016'!AX4</f>
        <v>y</v>
      </c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</row>
    <row r="11" spans="1:140" s="112" customFormat="1" ht="17" customHeight="1">
      <c r="A11" s="241"/>
      <c r="B11" s="116" t="str">
        <f>'Vic Apr 2016'!F5</f>
        <v>EnergyAustralia</v>
      </c>
      <c r="C11" s="116" t="str">
        <f>'Vic Apr 2016'!G5</f>
        <v>Everyday Saver Business</v>
      </c>
      <c r="D11" s="198">
        <f>365*'Vic Apr 2016'!H5/100</f>
        <v>350.4</v>
      </c>
      <c r="E11" s="199">
        <f>IF($C$5*'Vic Apr 2016'!AK5/'Vic Apr 2016'!AI5&gt;='Vic Apr 2016'!J5,('Vic Apr 2016'!J5*'Vic Apr 2016'!O5/100)*'Vic Apr 2016'!AI5,($C$5*'Vic Apr 2016'!AK5/'Vic Apr 2016'!AI5*'Vic Apr 2016'!O5/100)*'Vic Apr 2016'!AI5)</f>
        <v>694.34999999999991</v>
      </c>
      <c r="F11" s="200">
        <f>IF($C$5*'Vic Apr 2016'!AK5/'Vic Apr 2016'!AI5&lt;'Vic Apr 2016'!J5,0,IF($C$5*'Vic Apr 2016'!AK5/'Vic Apr 2016'!AI5&lt;='Vic Apr 2016'!K5,($C$5*'Vic Apr 2016'!AK5/'Vic Apr 2016'!AI5-'Vic Apr 2016'!J5)*('Vic Apr 2016'!P5/100)*'Vic Apr 2016'!AI5,('Vic Apr 2016'!K5-'Vic Apr 2016'!J5)*('Vic Apr 2016'!P5/100)*'Vic Apr 2016'!AI5))</f>
        <v>68.150000000000048</v>
      </c>
      <c r="G11" s="198">
        <f>IF($C$5*'Vic Apr 2016'!AK5/'Vic Apr 2016'!AI5&lt;'Vic Apr 2016'!K5,0,IF($C$5*'Vic Apr 2016'!AK5/'Vic Apr 2016'!AI5&lt;='Vic Apr 2016'!L5,($C$5*'Vic Apr 2016'!AK5/'Vic Apr 2016'!AI5-'Vic Apr 2016'!K5)*('Vic Apr 2016'!Q5/100)*'Vic Apr 2016'!AI5,('Vic Apr 2016'!L5-'Vic Apr 2016'!K5)*('Vic Apr 2016'!Q5/100)*'Vic Apr 2016'!AI5))</f>
        <v>0</v>
      </c>
      <c r="H11" s="199">
        <f>IF($C$5*'Vic Apr 2016'!AK5/'Vic Apr 2016'!AI5&lt;'Vic Apr 2016'!L5,0,IF($C$5*'Vic Apr 2016'!AK5/'Vic Apr 2016'!AI5&lt;='Vic Apr 2016'!M5,($C$5*'Vic Apr 2016'!AK5/'Vic Apr 2016'!AI5-'Vic Apr 2016'!L5)*('Vic Apr 2016'!R5/100)*'Vic Apr 2016'!AI5,('Vic Apr 2016'!M5-'Vic Apr 2016'!L5)*('Vic Apr 2016'!R5/100)*'Vic Apr 2016'!AI5))</f>
        <v>0</v>
      </c>
      <c r="I11" s="198">
        <f>IF(($C$5*'Vic Apr 2016'!AK5/'Vic Apr 2016'!AI5&gt;'Vic Apr 2016'!M5),($C$5*'Vic Apr 2016'!AK5/'Vic Apr 2016'!AI5-'Vic Apr 2016'!M5)*'Vic Apr 2016'!S5/100*'Vic Apr 2016'!AI5,0)</f>
        <v>0</v>
      </c>
      <c r="J11" s="198">
        <f>IF($C$5*'Vic Apr 2016'!AL5/'Vic Apr 2016'!AJ5&gt;='Vic Apr 2016'!J5,('Vic Apr 2016'!J5*'Vic Apr 2016'!U5/100)*'Vic Apr 2016'!AJ5,($C$5*'Vic Apr 2016'!AL5/'Vic Apr 2016'!AJ5*'Vic Apr 2016'!U5/100)*'Vic Apr 2016'!AJ5)</f>
        <v>650.25</v>
      </c>
      <c r="K11" s="198">
        <f>IF($C$5*'Vic Apr 2016'!AL5/'Vic Apr 2016'!AJ5&lt;'Vic Apr 2016'!J5,0,IF($C$5*'Vic Apr 2016'!AL5/'Vic Apr 2016'!AJ5&lt;='Vic Apr 2016'!K5,($C$5*'Vic Apr 2016'!AL5/'Vic Apr 2016'!AJ5-'Vic Apr 2016'!J5)*('Vic Apr 2016'!V5/100)*'Vic Apr 2016'!AJ5,('Vic Apr 2016'!K5-'Vic Apr 2016'!J5)*('Vic Apr 2016'!V5/100)*'Vic Apr 2016'!AJ5))</f>
        <v>65.300000000000054</v>
      </c>
      <c r="L11" s="198">
        <f>IF($C$5*'Vic Apr 2016'!AL5/'Vic Apr 2016'!AJ5&lt;'Vic Apr 2016'!K5,0,IF($C$5*'Vic Apr 2016'!AL5/'Vic Apr 2016'!AJ5&lt;='Vic Apr 2016'!L5,($C$5*'Vic Apr 2016'!AL5/'Vic Apr 2016'!AJ5-'Vic Apr 2016'!K5)*('Vic Apr 2016'!W5/100)*'Vic Apr 2016'!AJ5,('Vic Apr 2016'!L5-'Vic Apr 2016'!K5)*('Vic Apr 2016'!W5/100)*'Vic Apr 2016'!AJ5))</f>
        <v>0</v>
      </c>
      <c r="M11" s="198">
        <f>IF($C$5*'Vic Apr 2016'!AL5/'Vic Apr 2016'!AJ5&lt;'Vic Apr 2016'!L5,0,IF($C$5*'Vic Apr 2016'!AL5/'Vic Apr 2016'!AJ5&lt;='Vic Apr 2016'!M5,($C$5*'Vic Apr 2016'!AL5/'Vic Apr 2016'!AJ5-'Vic Apr 2016'!L5)*('Vic Apr 2016'!X5/100)*'Vic Apr 2016'!AJ5,('Vic Apr 2016'!M5-'Vic Apr 2016'!L5)*('Vic Apr 2016'!X5/100)*'Vic Apr 2016'!AJ5))</f>
        <v>0</v>
      </c>
      <c r="N11" s="198">
        <f>IF(($C$5*'Vic Apr 2016'!AL5/'Vic Apr 2016'!AJ5&gt;'Vic Apr 2016'!M5),($C$5*'Vic Apr 2016'!AL5/'Vic Apr 2016'!AJ5-'Vic Apr 2016'!M5)*'Vic Apr 2016'!Y5/100*'Vic Apr 2016'!AJ5,0)</f>
        <v>0</v>
      </c>
      <c r="O11" s="201">
        <f t="shared" si="0"/>
        <v>1828.45</v>
      </c>
      <c r="P11" s="202">
        <f>'Vic Apr 2016'!AM5</f>
        <v>0</v>
      </c>
      <c r="Q11" s="202">
        <f>'Vic Apr 2016'!AN5</f>
        <v>22</v>
      </c>
      <c r="R11" s="202">
        <f>'Vic Apr 2016'!AO5</f>
        <v>0</v>
      </c>
      <c r="S11" s="202">
        <f>'Vic Apr 2016'!AP5</f>
        <v>0</v>
      </c>
      <c r="T11" s="201">
        <f>(O11-(O11-D11)*Q11/100)</f>
        <v>1503.279</v>
      </c>
      <c r="U11" s="201">
        <f>T11</f>
        <v>1503.279</v>
      </c>
      <c r="V11" s="201">
        <f t="shared" si="1"/>
        <v>1653.6069000000002</v>
      </c>
      <c r="W11" s="201">
        <f t="shared" si="2"/>
        <v>1653.6069000000002</v>
      </c>
      <c r="X11" s="203">
        <f>'Vic Apr 2016'!AW5</f>
        <v>24</v>
      </c>
      <c r="Y11" s="204" t="str">
        <f>'Vic Apr 2016'!AX5</f>
        <v>y</v>
      </c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</row>
    <row r="12" spans="1:140" ht="17" customHeight="1">
      <c r="A12" s="241"/>
      <c r="B12" s="116" t="str">
        <f>'Vic Apr 2016'!F6</f>
        <v>Lumo Energy</v>
      </c>
      <c r="C12" s="116" t="str">
        <f>'Vic Apr 2016'!G6</f>
        <v>Business Premium</v>
      </c>
      <c r="D12" s="198">
        <f>365*'Vic Apr 2016'!H6/100</f>
        <v>265.13599999999997</v>
      </c>
      <c r="E12" s="199">
        <f>IF($C$5*'Vic Apr 2016'!AK6/'Vic Apr 2016'!AI6&gt;='Vic Apr 2016'!J6,('Vic Apr 2016'!J6*'Vic Apr 2016'!O6/100)*'Vic Apr 2016'!AI6,($C$5*'Vic Apr 2016'!AK6/'Vic Apr 2016'!AI6*'Vic Apr 2016'!O6/100)*'Vic Apr 2016'!AI6)</f>
        <v>565.73759999999993</v>
      </c>
      <c r="F12" s="200">
        <f>IF($C$5*'Vic Apr 2016'!AK6/'Vic Apr 2016'!AI6&lt;'Vic Apr 2016'!J6,0,IF($C$5*'Vic Apr 2016'!AK6/'Vic Apr 2016'!AI6&lt;='Vic Apr 2016'!K6,($C$5*'Vic Apr 2016'!AK6/'Vic Apr 2016'!AI6-'Vic Apr 2016'!J6)*('Vic Apr 2016'!P6/100)*'Vic Apr 2016'!AI6,('Vic Apr 2016'!K6-'Vic Apr 2016'!J6)*('Vic Apr 2016'!P6/100)*'Vic Apr 2016'!AI6))</f>
        <v>49.011200000000045</v>
      </c>
      <c r="G12" s="198">
        <f>IF($C$5*'Vic Apr 2016'!AK6/'Vic Apr 2016'!AI6&lt;'Vic Apr 2016'!K6,0,IF($C$5*'Vic Apr 2016'!AK6/'Vic Apr 2016'!AI6&lt;='Vic Apr 2016'!L6,($C$5*'Vic Apr 2016'!AK6/'Vic Apr 2016'!AI6-'Vic Apr 2016'!K6)*('Vic Apr 2016'!Q6/100)*'Vic Apr 2016'!AI6,('Vic Apr 2016'!L6-'Vic Apr 2016'!K6)*('Vic Apr 2016'!Q6/100)*'Vic Apr 2016'!AI6))</f>
        <v>0</v>
      </c>
      <c r="H12" s="199">
        <f>IF($C$5*'Vic Apr 2016'!AK6/'Vic Apr 2016'!AI6&lt;'Vic Apr 2016'!L6,0,IF($C$5*'Vic Apr 2016'!AK6/'Vic Apr 2016'!AI6&lt;='Vic Apr 2016'!M6,($C$5*'Vic Apr 2016'!AK6/'Vic Apr 2016'!AI6-'Vic Apr 2016'!L6)*('Vic Apr 2016'!R6/100)*'Vic Apr 2016'!AI6,('Vic Apr 2016'!M6-'Vic Apr 2016'!L6)*('Vic Apr 2016'!R6/100)*'Vic Apr 2016'!AI6))</f>
        <v>0</v>
      </c>
      <c r="I12" s="198">
        <f>IF(($C$5*'Vic Apr 2016'!AK6/'Vic Apr 2016'!AI6&gt;'Vic Apr 2016'!M6),($C$5*'Vic Apr 2016'!AK6/'Vic Apr 2016'!AI6-'Vic Apr 2016'!M6)*'Vic Apr 2016'!S6/100*'Vic Apr 2016'!AI6,0)</f>
        <v>0</v>
      </c>
      <c r="J12" s="198">
        <f>IF($C$5*'Vic Apr 2016'!AL6/'Vic Apr 2016'!AJ6&gt;='Vic Apr 2016'!J6,('Vic Apr 2016'!J6*'Vic Apr 2016'!U6/100)*'Vic Apr 2016'!AJ6,($C$5*'Vic Apr 2016'!AL6/'Vic Apr 2016'!AJ6*'Vic Apr 2016'!U6/100)*'Vic Apr 2016'!AJ6)</f>
        <v>542.92560000000003</v>
      </c>
      <c r="K12" s="198">
        <f>IF($C$5*'Vic Apr 2016'!AL6/'Vic Apr 2016'!AJ6&lt;'Vic Apr 2016'!J6,0,IF($C$5*'Vic Apr 2016'!AL6/'Vic Apr 2016'!AJ6&lt;='Vic Apr 2016'!K6,($C$5*'Vic Apr 2016'!AL6/'Vic Apr 2016'!AJ6-'Vic Apr 2016'!J6)*('Vic Apr 2016'!V6/100)*'Vic Apr 2016'!AJ6,('Vic Apr 2016'!K6-'Vic Apr 2016'!J6)*('Vic Apr 2016'!V6/100)*'Vic Apr 2016'!AJ6))</f>
        <v>47.698400000000035</v>
      </c>
      <c r="L12" s="198">
        <f>IF($C$5*'Vic Apr 2016'!AL6/'Vic Apr 2016'!AJ6&lt;'Vic Apr 2016'!K6,0,IF($C$5*'Vic Apr 2016'!AL6/'Vic Apr 2016'!AJ6&lt;='Vic Apr 2016'!L6,($C$5*'Vic Apr 2016'!AL6/'Vic Apr 2016'!AJ6-'Vic Apr 2016'!K6)*('Vic Apr 2016'!W6/100)*'Vic Apr 2016'!AJ6,('Vic Apr 2016'!L6-'Vic Apr 2016'!K6)*('Vic Apr 2016'!W6/100)*'Vic Apr 2016'!AJ6))</f>
        <v>0</v>
      </c>
      <c r="M12" s="198">
        <f>IF($C$5*'Vic Apr 2016'!AL6/'Vic Apr 2016'!AJ6&lt;'Vic Apr 2016'!L6,0,IF($C$5*'Vic Apr 2016'!AL6/'Vic Apr 2016'!AJ6&lt;='Vic Apr 2016'!M6,($C$5*'Vic Apr 2016'!AL6/'Vic Apr 2016'!AJ6-'Vic Apr 2016'!L6)*('Vic Apr 2016'!X6/100)*'Vic Apr 2016'!AJ6,('Vic Apr 2016'!M6-'Vic Apr 2016'!L6)*('Vic Apr 2016'!X6/100)*'Vic Apr 2016'!AJ6))</f>
        <v>0</v>
      </c>
      <c r="N12" s="198">
        <f>IF(($C$5*'Vic Apr 2016'!AL6/'Vic Apr 2016'!AJ6&gt;'Vic Apr 2016'!M6),($C$5*'Vic Apr 2016'!AL6/'Vic Apr 2016'!AJ6-'Vic Apr 2016'!M6)*'Vic Apr 2016'!Y6/100*'Vic Apr 2016'!AJ6,0)</f>
        <v>0</v>
      </c>
      <c r="O12" s="201">
        <f t="shared" si="0"/>
        <v>1470.5087999999998</v>
      </c>
      <c r="P12" s="202">
        <f>'Vic Apr 2016'!AM6</f>
        <v>0</v>
      </c>
      <c r="Q12" s="202">
        <f>'Vic Apr 2016'!AN6</f>
        <v>0</v>
      </c>
      <c r="R12" s="202">
        <f>'Vic Apr 2016'!AO6</f>
        <v>0</v>
      </c>
      <c r="S12" s="202">
        <f>'Vic Apr 2016'!AP6</f>
        <v>0</v>
      </c>
      <c r="T12" s="201">
        <f>O12</f>
        <v>1470.5087999999998</v>
      </c>
      <c r="U12" s="201">
        <f>T12</f>
        <v>1470.5087999999998</v>
      </c>
      <c r="V12" s="201">
        <f t="shared" si="1"/>
        <v>1617.5596799999998</v>
      </c>
      <c r="W12" s="201">
        <f t="shared" si="2"/>
        <v>1617.5596799999998</v>
      </c>
      <c r="X12" s="203">
        <f>'Vic Apr 2016'!AW6</f>
        <v>36</v>
      </c>
      <c r="Y12" s="204" t="str">
        <f>'Vic Apr 2016'!AX6</f>
        <v>n</v>
      </c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</row>
    <row r="13" spans="1:140" s="112" customFormat="1" ht="17" customHeight="1">
      <c r="A13" s="241"/>
      <c r="B13" s="116" t="str">
        <f>'Vic Apr 2016'!F7</f>
        <v>Momentum Energy</v>
      </c>
      <c r="C13" s="116" t="str">
        <f>'Vic Apr 2016'!G7</f>
        <v>Market offer</v>
      </c>
      <c r="D13" s="198">
        <f>365*'Vic Apr 2016'!H7/100</f>
        <v>319.48450000000003</v>
      </c>
      <c r="E13" s="199">
        <f>IF($C$5*'Vic Apr 2016'!AK7/'Vic Apr 2016'!AI7&gt;='Vic Apr 2016'!J7,('Vic Apr 2016'!J7*'Vic Apr 2016'!O7/100)*'Vic Apr 2016'!AI7,($C$5*'Vic Apr 2016'!AK7/'Vic Apr 2016'!AI7*'Vic Apr 2016'!O7/100)*'Vic Apr 2016'!AI7)</f>
        <v>547.65000000000009</v>
      </c>
      <c r="F13" s="200">
        <f>IF($C$5*'Vic Apr 2016'!AK7/'Vic Apr 2016'!AI7&lt;'Vic Apr 2016'!J7,0,IF($C$5*'Vic Apr 2016'!AK7/'Vic Apr 2016'!AI7&lt;='Vic Apr 2016'!K7,($C$5*'Vic Apr 2016'!AK7/'Vic Apr 2016'!AI7-'Vic Apr 2016'!J7)*('Vic Apr 2016'!P7/100)*'Vic Apr 2016'!AI7,('Vic Apr 2016'!K7-'Vic Apr 2016'!J7)*('Vic Apr 2016'!P7/100)*'Vic Apr 2016'!AI7))</f>
        <v>54.550000000000033</v>
      </c>
      <c r="G13" s="198">
        <f>IF($C$5*'Vic Apr 2016'!AK7/'Vic Apr 2016'!AI7&lt;'Vic Apr 2016'!K7,0,IF($C$5*'Vic Apr 2016'!AK7/'Vic Apr 2016'!AI7&lt;='Vic Apr 2016'!L7,($C$5*'Vic Apr 2016'!AK7/'Vic Apr 2016'!AI7-'Vic Apr 2016'!K7)*('Vic Apr 2016'!Q7/100)*'Vic Apr 2016'!AI7,('Vic Apr 2016'!L7-'Vic Apr 2016'!K7)*('Vic Apr 2016'!Q7/100)*'Vic Apr 2016'!AI7))</f>
        <v>0</v>
      </c>
      <c r="H13" s="199">
        <f>IF($C$5*'Vic Apr 2016'!AK7/'Vic Apr 2016'!AI7&lt;'Vic Apr 2016'!L7,0,IF($C$5*'Vic Apr 2016'!AK7/'Vic Apr 2016'!AI7&lt;='Vic Apr 2016'!M7,($C$5*'Vic Apr 2016'!AK7/'Vic Apr 2016'!AI7-'Vic Apr 2016'!L7)*('Vic Apr 2016'!R7/100)*'Vic Apr 2016'!AI7,('Vic Apr 2016'!M7-'Vic Apr 2016'!L7)*('Vic Apr 2016'!R7/100)*'Vic Apr 2016'!AI7))</f>
        <v>0</v>
      </c>
      <c r="I13" s="198">
        <f>IF(($C$5*'Vic Apr 2016'!AK7/'Vic Apr 2016'!AI7&gt;'Vic Apr 2016'!M7),($C$5*'Vic Apr 2016'!AK7/'Vic Apr 2016'!AI7-'Vic Apr 2016'!M7)*'Vic Apr 2016'!S7/100*'Vic Apr 2016'!AI7,0)</f>
        <v>0</v>
      </c>
      <c r="J13" s="198">
        <f>IF($C$5*'Vic Apr 2016'!AL7/'Vic Apr 2016'!AJ7&gt;='Vic Apr 2016'!J7,('Vic Apr 2016'!J7*'Vic Apr 2016'!U7/100)*'Vic Apr 2016'!AJ7,($C$5*'Vic Apr 2016'!AL7/'Vic Apr 2016'!AJ7*'Vic Apr 2016'!U7/100)*'Vic Apr 2016'!AJ7)</f>
        <v>497.25</v>
      </c>
      <c r="K13" s="198">
        <f>IF($C$5*'Vic Apr 2016'!AL7/'Vic Apr 2016'!AJ7&lt;'Vic Apr 2016'!J7,0,IF($C$5*'Vic Apr 2016'!AL7/'Vic Apr 2016'!AJ7&lt;='Vic Apr 2016'!K7,($C$5*'Vic Apr 2016'!AL7/'Vic Apr 2016'!AJ7-'Vic Apr 2016'!J7)*('Vic Apr 2016'!V7/100)*'Vic Apr 2016'!AJ7,('Vic Apr 2016'!K7-'Vic Apr 2016'!J7)*('Vic Apr 2016'!V7/100)*'Vic Apr 2016'!AJ7))</f>
        <v>50.400000000000034</v>
      </c>
      <c r="L13" s="198">
        <f>IF($C$5*'Vic Apr 2016'!AL7/'Vic Apr 2016'!AJ7&lt;'Vic Apr 2016'!K7,0,IF($C$5*'Vic Apr 2016'!AL7/'Vic Apr 2016'!AJ7&lt;='Vic Apr 2016'!L7,($C$5*'Vic Apr 2016'!AL7/'Vic Apr 2016'!AJ7-'Vic Apr 2016'!K7)*('Vic Apr 2016'!W7/100)*'Vic Apr 2016'!AJ7,('Vic Apr 2016'!L7-'Vic Apr 2016'!K7)*('Vic Apr 2016'!W7/100)*'Vic Apr 2016'!AJ7))</f>
        <v>0</v>
      </c>
      <c r="M13" s="198">
        <f>IF($C$5*'Vic Apr 2016'!AL7/'Vic Apr 2016'!AJ7&lt;'Vic Apr 2016'!L7,0,IF($C$5*'Vic Apr 2016'!AL7/'Vic Apr 2016'!AJ7&lt;='Vic Apr 2016'!M7,($C$5*'Vic Apr 2016'!AL7/'Vic Apr 2016'!AJ7-'Vic Apr 2016'!L7)*('Vic Apr 2016'!X7/100)*'Vic Apr 2016'!AJ7,('Vic Apr 2016'!M7-'Vic Apr 2016'!L7)*('Vic Apr 2016'!X7/100)*'Vic Apr 2016'!AJ7))</f>
        <v>0</v>
      </c>
      <c r="N13" s="198">
        <f>IF(($C$5*'Vic Apr 2016'!AL7/'Vic Apr 2016'!AJ7&gt;'Vic Apr 2016'!M7),($C$5*'Vic Apr 2016'!AL7/'Vic Apr 2016'!AJ7-'Vic Apr 2016'!M7)*'Vic Apr 2016'!Y7/100*'Vic Apr 2016'!AJ7,0)</f>
        <v>0</v>
      </c>
      <c r="O13" s="201">
        <f t="shared" si="0"/>
        <v>1469.3345000000004</v>
      </c>
      <c r="P13" s="202">
        <f>'Vic Apr 2016'!AM7</f>
        <v>0</v>
      </c>
      <c r="Q13" s="202">
        <f>'Vic Apr 2016'!AN7</f>
        <v>0</v>
      </c>
      <c r="R13" s="202">
        <f>'Vic Apr 2016'!AO7</f>
        <v>0</v>
      </c>
      <c r="S13" s="202">
        <f>'Vic Apr 2016'!AP7</f>
        <v>0</v>
      </c>
      <c r="T13" s="201">
        <f>O13</f>
        <v>1469.3345000000004</v>
      </c>
      <c r="U13" s="201">
        <f>T13</f>
        <v>1469.3345000000004</v>
      </c>
      <c r="V13" s="201">
        <f t="shared" si="1"/>
        <v>1616.2679500000006</v>
      </c>
      <c r="W13" s="201">
        <f t="shared" si="2"/>
        <v>1616.2679500000006</v>
      </c>
      <c r="X13" s="203">
        <f>'Vic Apr 2016'!AW7</f>
        <v>0</v>
      </c>
      <c r="Y13" s="204" t="str">
        <f>'Vic Apr 2016'!AX7</f>
        <v>n</v>
      </c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</row>
    <row r="14" spans="1:140" ht="17" customHeight="1">
      <c r="A14" s="241"/>
      <c r="B14" s="116" t="str">
        <f>'Vic Apr 2016'!F8</f>
        <v>Origin Energy</v>
      </c>
      <c r="C14" s="116" t="str">
        <f>'Vic Apr 2016'!G8</f>
        <v>Business Saver</v>
      </c>
      <c r="D14" s="198">
        <f>365*'Vic Apr 2016'!H8/100</f>
        <v>283.75099999999998</v>
      </c>
      <c r="E14" s="199">
        <f>IF($C$5*'Vic Apr 2016'!AK8/'Vic Apr 2016'!AI8&gt;='Vic Apr 2016'!J8,('Vic Apr 2016'!J8*'Vic Apr 2016'!O8/100)*'Vic Apr 2016'!AI8,($C$5*'Vic Apr 2016'!AK8/'Vic Apr 2016'!AI8*'Vic Apr 2016'!O8/100)*'Vic Apr 2016'!AI8)</f>
        <v>747.44639999999993</v>
      </c>
      <c r="F14" s="200">
        <f>IF($C$5*'Vic Apr 2016'!AK8/'Vic Apr 2016'!AI8&lt;'Vic Apr 2016'!J8,0,IF($C$5*'Vic Apr 2016'!AK8/'Vic Apr 2016'!AI8&lt;='Vic Apr 2016'!K8,($C$5*'Vic Apr 2016'!AK8/'Vic Apr 2016'!AI8-'Vic Apr 2016'!J8)*('Vic Apr 2016'!P8/100)*'Vic Apr 2016'!AI8,('Vic Apr 2016'!K8-'Vic Apr 2016'!J8)*('Vic Apr 2016'!P8/100)*'Vic Apr 2016'!AI8))</f>
        <v>77.849200000000053</v>
      </c>
      <c r="G14" s="198">
        <f>IF($C$5*'Vic Apr 2016'!AK8/'Vic Apr 2016'!AI8&lt;'Vic Apr 2016'!K8,0,IF($C$5*'Vic Apr 2016'!AK8/'Vic Apr 2016'!AI8&lt;='Vic Apr 2016'!L8,($C$5*'Vic Apr 2016'!AK8/'Vic Apr 2016'!AI8-'Vic Apr 2016'!K8)*('Vic Apr 2016'!Q8/100)*'Vic Apr 2016'!AI8,('Vic Apr 2016'!L8-'Vic Apr 2016'!K8)*('Vic Apr 2016'!Q8/100)*'Vic Apr 2016'!AI8))</f>
        <v>0</v>
      </c>
      <c r="H14" s="199">
        <f>IF($C$5*'Vic Apr 2016'!AK8/'Vic Apr 2016'!AI8&lt;'Vic Apr 2016'!L8,0,IF($C$5*'Vic Apr 2016'!AK8/'Vic Apr 2016'!AI8&lt;='Vic Apr 2016'!M8,($C$5*'Vic Apr 2016'!AK8/'Vic Apr 2016'!AI8-'Vic Apr 2016'!L8)*('Vic Apr 2016'!R8/100)*'Vic Apr 2016'!AI8,('Vic Apr 2016'!M8-'Vic Apr 2016'!L8)*('Vic Apr 2016'!R8/100)*'Vic Apr 2016'!AI8))</f>
        <v>0</v>
      </c>
      <c r="I14" s="198">
        <f>IF(($C$5*'Vic Apr 2016'!AK8/'Vic Apr 2016'!AI8&gt;'Vic Apr 2016'!M8),($C$5*'Vic Apr 2016'!AK8/'Vic Apr 2016'!AI8-'Vic Apr 2016'!M8)*'Vic Apr 2016'!S8/100*'Vic Apr 2016'!AI8,0)</f>
        <v>0</v>
      </c>
      <c r="J14" s="198">
        <f>IF($C$5*'Vic Apr 2016'!AL8/'Vic Apr 2016'!AJ8&gt;='Vic Apr 2016'!J8,('Vic Apr 2016'!J8*'Vic Apr 2016'!U8/100)*'Vic Apr 2016'!AJ8,($C$5*'Vic Apr 2016'!AL8/'Vic Apr 2016'!AJ8*'Vic Apr 2016'!U8/100)*'Vic Apr 2016'!AJ8)</f>
        <v>702.2808</v>
      </c>
      <c r="K14" s="198">
        <f>IF($C$5*'Vic Apr 2016'!AL8/'Vic Apr 2016'!AJ8&lt;'Vic Apr 2016'!J8,0,IF($C$5*'Vic Apr 2016'!AL8/'Vic Apr 2016'!AJ8&lt;='Vic Apr 2016'!K8,($C$5*'Vic Apr 2016'!AL8/'Vic Apr 2016'!AJ8-'Vic Apr 2016'!J8)*('Vic Apr 2016'!V8/100)*'Vic Apr 2016'!AJ8,('Vic Apr 2016'!K8-'Vic Apr 2016'!J8)*('Vic Apr 2016'!V8/100)*'Vic Apr 2016'!AJ8))</f>
        <v>74.989200000000039</v>
      </c>
      <c r="L14" s="198">
        <f>IF($C$5*'Vic Apr 2016'!AL8/'Vic Apr 2016'!AJ8&lt;'Vic Apr 2016'!K8,0,IF($C$5*'Vic Apr 2016'!AL8/'Vic Apr 2016'!AJ8&lt;='Vic Apr 2016'!L8,($C$5*'Vic Apr 2016'!AL8/'Vic Apr 2016'!AJ8-'Vic Apr 2016'!K8)*('Vic Apr 2016'!W8/100)*'Vic Apr 2016'!AJ8,('Vic Apr 2016'!L8-'Vic Apr 2016'!K8)*('Vic Apr 2016'!W8/100)*'Vic Apr 2016'!AJ8))</f>
        <v>0</v>
      </c>
      <c r="M14" s="198">
        <f>IF($C$5*'Vic Apr 2016'!AL8/'Vic Apr 2016'!AJ8&lt;'Vic Apr 2016'!L8,0,IF($C$5*'Vic Apr 2016'!AL8/'Vic Apr 2016'!AJ8&lt;='Vic Apr 2016'!M8,($C$5*'Vic Apr 2016'!AL8/'Vic Apr 2016'!AJ8-'Vic Apr 2016'!L8)*('Vic Apr 2016'!X8/100)*'Vic Apr 2016'!AJ8,('Vic Apr 2016'!M8-'Vic Apr 2016'!L8)*('Vic Apr 2016'!X8/100)*'Vic Apr 2016'!AJ8))</f>
        <v>0</v>
      </c>
      <c r="N14" s="198">
        <f>IF(($C$5*'Vic Apr 2016'!AL8/'Vic Apr 2016'!AJ8&gt;'Vic Apr 2016'!M8),($C$5*'Vic Apr 2016'!AL8/'Vic Apr 2016'!AJ8-'Vic Apr 2016'!M8)*'Vic Apr 2016'!Y8/100*'Vic Apr 2016'!AJ8,0)</f>
        <v>0</v>
      </c>
      <c r="O14" s="201">
        <f t="shared" si="0"/>
        <v>1886.3166000000001</v>
      </c>
      <c r="P14" s="202">
        <f>'Vic Apr 2016'!AM8</f>
        <v>0</v>
      </c>
      <c r="Q14" s="202">
        <f>'Vic Apr 2016'!AN8</f>
        <v>15</v>
      </c>
      <c r="R14" s="202">
        <f>'Vic Apr 2016'!AO8</f>
        <v>0</v>
      </c>
      <c r="S14" s="202">
        <f>'Vic Apr 2016'!AP8</f>
        <v>0</v>
      </c>
      <c r="T14" s="201">
        <f>(O14-(O14-D14)*Q14/100)</f>
        <v>1645.9317600000002</v>
      </c>
      <c r="U14" s="201">
        <f>T14</f>
        <v>1645.9317600000002</v>
      </c>
      <c r="V14" s="201">
        <f t="shared" si="1"/>
        <v>1810.5249360000003</v>
      </c>
      <c r="W14" s="201">
        <f t="shared" si="2"/>
        <v>1810.5249360000003</v>
      </c>
      <c r="X14" s="203">
        <f>'Vic Apr 2016'!AW8</f>
        <v>12</v>
      </c>
      <c r="Y14" s="204" t="str">
        <f>'Vic Apr 2016'!AX8</f>
        <v>y</v>
      </c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</row>
    <row r="15" spans="1:140" s="112" customFormat="1" ht="17" customHeight="1">
      <c r="A15" s="241"/>
      <c r="B15" s="116" t="str">
        <f>'Vic Apr 2016'!F9</f>
        <v>Red Energy</v>
      </c>
      <c r="C15" s="116" t="str">
        <f>'Vic Apr 2016'!G9</f>
        <v>Living Energy Saver</v>
      </c>
      <c r="D15" s="198">
        <f>365*'Vic Apr 2016'!H9/100</f>
        <v>248.2</v>
      </c>
      <c r="E15" s="199">
        <f>IF($C$5*'Vic Apr 2016'!AK9/'Vic Apr 2016'!AI9&gt;='Vic Apr 2016'!J9,('Vic Apr 2016'!J9*'Vic Apr 2016'!O9/100)*'Vic Apr 2016'!AI9,($C$5*'Vic Apr 2016'!AK9/'Vic Apr 2016'!AI9*'Vic Apr 2016'!O9/100)*'Vic Apr 2016'!AI9)</f>
        <v>729</v>
      </c>
      <c r="F15" s="200">
        <f>IF($C$5*'Vic Apr 2016'!AK9/'Vic Apr 2016'!AI9&lt;'Vic Apr 2016'!J9,0,IF($C$5*'Vic Apr 2016'!AK9/'Vic Apr 2016'!AI9&lt;='Vic Apr 2016'!K9,($C$5*'Vic Apr 2016'!AK9/'Vic Apr 2016'!AI9-'Vic Apr 2016'!J9)*('Vic Apr 2016'!P9/100)*'Vic Apr 2016'!AI9,('Vic Apr 2016'!K9-'Vic Apr 2016'!J9)*('Vic Apr 2016'!P9/100)*'Vic Apr 2016'!AI9))</f>
        <v>62.100000000000051</v>
      </c>
      <c r="G15" s="198">
        <f>IF($C$5*'Vic Apr 2016'!AK9/'Vic Apr 2016'!AI9&lt;'Vic Apr 2016'!K9,0,IF($C$5*'Vic Apr 2016'!AK9/'Vic Apr 2016'!AI9&lt;='Vic Apr 2016'!L9,($C$5*'Vic Apr 2016'!AK9/'Vic Apr 2016'!AI9-'Vic Apr 2016'!K9)*('Vic Apr 2016'!Q9/100)*'Vic Apr 2016'!AI9,('Vic Apr 2016'!L9-'Vic Apr 2016'!K9)*('Vic Apr 2016'!Q9/100)*'Vic Apr 2016'!AI9))</f>
        <v>0</v>
      </c>
      <c r="H15" s="199">
        <f>IF($C$5*'Vic Apr 2016'!AK9/'Vic Apr 2016'!AI9&lt;'Vic Apr 2016'!L9,0,IF($C$5*'Vic Apr 2016'!AK9/'Vic Apr 2016'!AI9&lt;='Vic Apr 2016'!M9,($C$5*'Vic Apr 2016'!AK9/'Vic Apr 2016'!AI9-'Vic Apr 2016'!L9)*('Vic Apr 2016'!R9/100)*'Vic Apr 2016'!AI9,('Vic Apr 2016'!M9-'Vic Apr 2016'!L9)*('Vic Apr 2016'!R9/100)*'Vic Apr 2016'!AI9))</f>
        <v>0</v>
      </c>
      <c r="I15" s="198">
        <f>IF(($C$5*'Vic Apr 2016'!AK9/'Vic Apr 2016'!AI9&gt;'Vic Apr 2016'!M9),($C$5*'Vic Apr 2016'!AK9/'Vic Apr 2016'!AI9-'Vic Apr 2016'!M9)*'Vic Apr 2016'!S9/100*'Vic Apr 2016'!AI9,0)</f>
        <v>0</v>
      </c>
      <c r="J15" s="198">
        <f>IF($C$5*'Vic Apr 2016'!AL9/'Vic Apr 2016'!AJ9&gt;='Vic Apr 2016'!J9,('Vic Apr 2016'!J9*'Vic Apr 2016'!U9/100)*'Vic Apr 2016'!AJ9,($C$5*'Vic Apr 2016'!AL9/'Vic Apr 2016'!AJ9*'Vic Apr 2016'!U9/100)*'Vic Apr 2016'!AJ9)</f>
        <v>684</v>
      </c>
      <c r="K15" s="198">
        <f>IF($C$5*'Vic Apr 2016'!AL9/'Vic Apr 2016'!AJ9&lt;'Vic Apr 2016'!J9,0,IF($C$5*'Vic Apr 2016'!AL9/'Vic Apr 2016'!AJ9&lt;='Vic Apr 2016'!K9,($C$5*'Vic Apr 2016'!AL9/'Vic Apr 2016'!AJ9-'Vic Apr 2016'!J9)*('Vic Apr 2016'!V9/100)*'Vic Apr 2016'!AJ9,('Vic Apr 2016'!K9-'Vic Apr 2016'!J9)*('Vic Apr 2016'!V9/100)*'Vic Apr 2016'!AJ9))</f>
        <v>50.000000000000036</v>
      </c>
      <c r="L15" s="198">
        <f>IF($C$5*'Vic Apr 2016'!AL9/'Vic Apr 2016'!AJ9&lt;'Vic Apr 2016'!K9,0,IF($C$5*'Vic Apr 2016'!AL9/'Vic Apr 2016'!AJ9&lt;='Vic Apr 2016'!L9,($C$5*'Vic Apr 2016'!AL9/'Vic Apr 2016'!AJ9-'Vic Apr 2016'!K9)*('Vic Apr 2016'!W9/100)*'Vic Apr 2016'!AJ9,('Vic Apr 2016'!L9-'Vic Apr 2016'!K9)*('Vic Apr 2016'!W9/100)*'Vic Apr 2016'!AJ9))</f>
        <v>0</v>
      </c>
      <c r="M15" s="198">
        <f>IF($C$5*'Vic Apr 2016'!AL9/'Vic Apr 2016'!AJ9&lt;'Vic Apr 2016'!L9,0,IF($C$5*'Vic Apr 2016'!AL9/'Vic Apr 2016'!AJ9&lt;='Vic Apr 2016'!M9,($C$5*'Vic Apr 2016'!AL9/'Vic Apr 2016'!AJ9-'Vic Apr 2016'!L9)*('Vic Apr 2016'!X9/100)*'Vic Apr 2016'!AJ9,('Vic Apr 2016'!M9-'Vic Apr 2016'!L9)*('Vic Apr 2016'!X9/100)*'Vic Apr 2016'!AJ9))</f>
        <v>0</v>
      </c>
      <c r="N15" s="198">
        <f>IF(($C$5*'Vic Apr 2016'!AL9/'Vic Apr 2016'!AJ9&gt;'Vic Apr 2016'!M9),($C$5*'Vic Apr 2016'!AL9/'Vic Apr 2016'!AJ9-'Vic Apr 2016'!M9)*'Vic Apr 2016'!Y9/100*'Vic Apr 2016'!AJ9,0)</f>
        <v>0</v>
      </c>
      <c r="O15" s="201">
        <f t="shared" si="0"/>
        <v>1773.3000000000002</v>
      </c>
      <c r="P15" s="202">
        <f>'Vic Apr 2016'!AM9</f>
        <v>0</v>
      </c>
      <c r="Q15" s="202">
        <f>'Vic Apr 2016'!AN9</f>
        <v>0</v>
      </c>
      <c r="R15" s="202">
        <f>'Vic Apr 2016'!AO9</f>
        <v>10</v>
      </c>
      <c r="S15" s="202">
        <f>'Vic Apr 2016'!AP9</f>
        <v>0</v>
      </c>
      <c r="T15" s="201">
        <f>O15</f>
        <v>1773.3000000000002</v>
      </c>
      <c r="U15" s="201">
        <f>T15-(T15*R15/100)</f>
        <v>1595.9700000000003</v>
      </c>
      <c r="V15" s="201">
        <f t="shared" si="1"/>
        <v>1950.6300000000003</v>
      </c>
      <c r="W15" s="201">
        <f t="shared" si="2"/>
        <v>1755.5670000000005</v>
      </c>
      <c r="X15" s="203">
        <f>'Vic Apr 2016'!AW9</f>
        <v>24</v>
      </c>
      <c r="Y15" s="204" t="str">
        <f>'Vic Apr 2016'!AX9</f>
        <v>y</v>
      </c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</row>
    <row r="16" spans="1:140" ht="17" customHeight="1" thickBot="1">
      <c r="A16" s="242"/>
      <c r="B16" s="221" t="str">
        <f>'Vic Apr 2016'!F10</f>
        <v>Simply Energy</v>
      </c>
      <c r="C16" s="221" t="str">
        <f>'Vic Apr 2016'!G10</f>
        <v>Small Office Plus Online</v>
      </c>
      <c r="D16" s="115">
        <f>365*'Vic Apr 2016'!H10/100</f>
        <v>203.48750000000001</v>
      </c>
      <c r="E16" s="113">
        <f>IF($C$5*'Vic Apr 2016'!AK10/'Vic Apr 2016'!AI10&gt;='Vic Apr 2016'!J10,('Vic Apr 2016'!J10*'Vic Apr 2016'!O10/100)*'Vic Apr 2016'!AI10,($C$5*'Vic Apr 2016'!AK10/'Vic Apr 2016'!AI10*'Vic Apr 2016'!O10/100)*'Vic Apr 2016'!AI10)</f>
        <v>186.71796000000001</v>
      </c>
      <c r="F16" s="114">
        <f>IF($C$5*'Vic Apr 2016'!AK10/'Vic Apr 2016'!AI10&lt;'Vic Apr 2016'!J10,0,IF($C$5*'Vic Apr 2016'!AK10/'Vic Apr 2016'!AI10&lt;='Vic Apr 2016'!K10,($C$5*'Vic Apr 2016'!AK10/'Vic Apr 2016'!AI10-'Vic Apr 2016'!J10)*('Vic Apr 2016'!P10/100)*'Vic Apr 2016'!AI10,('Vic Apr 2016'!K10-'Vic Apr 2016'!J10)*('Vic Apr 2016'!P10/100)*'Vic Apr 2016'!AI10))</f>
        <v>166.95089999999999</v>
      </c>
      <c r="G16" s="115">
        <f>IF($C$5*'Vic Apr 2016'!AK10/'Vic Apr 2016'!AI10&lt;'Vic Apr 2016'!K10,0,IF($C$5*'Vic Apr 2016'!AK10/'Vic Apr 2016'!AI10&lt;='Vic Apr 2016'!L10,($C$5*'Vic Apr 2016'!AK10/'Vic Apr 2016'!AI10-'Vic Apr 2016'!K10)*('Vic Apr 2016'!Q10/100)*'Vic Apr 2016'!AI10,('Vic Apr 2016'!L10-'Vic Apr 2016'!K10)*('Vic Apr 2016'!Q10/100)*'Vic Apr 2016'!AI10))</f>
        <v>142.63937999999999</v>
      </c>
      <c r="H16" s="113">
        <f>IF($C$5*'Vic Apr 2016'!AK10/'Vic Apr 2016'!AI10&lt;'Vic Apr 2016'!L10,0,IF($C$5*'Vic Apr 2016'!AK10/'Vic Apr 2016'!AI10&lt;='Vic Apr 2016'!M10,($C$5*'Vic Apr 2016'!AK10/'Vic Apr 2016'!AI10-'Vic Apr 2016'!L10)*('Vic Apr 2016'!R10/100)*'Vic Apr 2016'!AI10,('Vic Apr 2016'!M10-'Vic Apr 2016'!L10)*('Vic Apr 2016'!R10/100)*'Vic Apr 2016'!AI10))</f>
        <v>260.23073999999997</v>
      </c>
      <c r="I16" s="115">
        <f>IF(($C$5*'Vic Apr 2016'!AK10/'Vic Apr 2016'!AI10&gt;'Vic Apr 2016'!M10),($C$5*'Vic Apr 2016'!AK10/'Vic Apr 2016'!AI10-'Vic Apr 2016'!M10)*'Vic Apr 2016'!S10/100*'Vic Apr 2016'!AI10,0)</f>
        <v>60.826400000000042</v>
      </c>
      <c r="J16" s="115">
        <f>IF($C$5*'Vic Apr 2016'!AL10/'Vic Apr 2016'!AJ10&gt;='Vic Apr 2016'!J10,('Vic Apr 2016'!J10*'Vic Apr 2016'!U10/100)*'Vic Apr 2016'!AJ10,($C$5*'Vic Apr 2016'!AL10/'Vic Apr 2016'!AJ10*'Vic Apr 2016'!U10/100)*'Vic Apr 2016'!AJ10)</f>
        <v>177.0444</v>
      </c>
      <c r="K16" s="115">
        <f>IF($C$5*'Vic Apr 2016'!AL10/'Vic Apr 2016'!AJ10&lt;'Vic Apr 2016'!J10,0,IF($C$5*'Vic Apr 2016'!AL10/'Vic Apr 2016'!AJ10&lt;='Vic Apr 2016'!K10,($C$5*'Vic Apr 2016'!AL10/'Vic Apr 2016'!AJ10-'Vic Apr 2016'!J10)*('Vic Apr 2016'!V10/100)*'Vic Apr 2016'!AJ10,('Vic Apr 2016'!K10-'Vic Apr 2016'!J10)*('Vic Apr 2016'!V10/100)*'Vic Apr 2016'!AJ10))</f>
        <v>159.65250000000003</v>
      </c>
      <c r="L16" s="115">
        <f>IF($C$5*'Vic Apr 2016'!AL10/'Vic Apr 2016'!AJ10&lt;'Vic Apr 2016'!K10,0,IF($C$5*'Vic Apr 2016'!AL10/'Vic Apr 2016'!AJ10&lt;='Vic Apr 2016'!L10,($C$5*'Vic Apr 2016'!AL10/'Vic Apr 2016'!AJ10-'Vic Apr 2016'!K10)*('Vic Apr 2016'!W10/100)*'Vic Apr 2016'!AJ10,('Vic Apr 2016'!L10-'Vic Apr 2016'!K10)*('Vic Apr 2016'!W10/100)*'Vic Apr 2016'!AJ10))</f>
        <v>139.62780000000001</v>
      </c>
      <c r="M16" s="115">
        <f>IF($C$5*'Vic Apr 2016'!AL10/'Vic Apr 2016'!AJ10&lt;'Vic Apr 2016'!L10,0,IF($C$5*'Vic Apr 2016'!AL10/'Vic Apr 2016'!AJ10&lt;='Vic Apr 2016'!M10,($C$5*'Vic Apr 2016'!AL10/'Vic Apr 2016'!AJ10-'Vic Apr 2016'!L10)*('Vic Apr 2016'!X10/100)*'Vic Apr 2016'!AJ10,('Vic Apr 2016'!M10-'Vic Apr 2016'!L10)*('Vic Apr 2016'!X10/100)*'Vic Apr 2016'!AJ10))</f>
        <v>255.48599999999999</v>
      </c>
      <c r="N16" s="115">
        <f>IF(($C$5*'Vic Apr 2016'!AL10/'Vic Apr 2016'!AJ10&gt;'Vic Apr 2016'!M10),($C$5*'Vic Apr 2016'!AL10/'Vic Apr 2016'!AJ10-'Vic Apr 2016'!M10)*'Vic Apr 2016'!Y10/100*'Vic Apr 2016'!AJ10,0)</f>
        <v>59.951200000000057</v>
      </c>
      <c r="O16" s="222">
        <f t="shared" si="0"/>
        <v>1812.6147799999999</v>
      </c>
      <c r="P16" s="223">
        <f>'Vic Apr 2016'!AM10</f>
        <v>0</v>
      </c>
      <c r="Q16" s="223">
        <f>'Vic Apr 2016'!AN10</f>
        <v>15</v>
      </c>
      <c r="R16" s="223">
        <f>'Vic Apr 2016'!AO10</f>
        <v>0</v>
      </c>
      <c r="S16" s="223">
        <f>'Vic Apr 2016'!AP10</f>
        <v>5</v>
      </c>
      <c r="T16" s="222">
        <f>(O16-(O16-D16)*Q16/100)</f>
        <v>1571.245688</v>
      </c>
      <c r="U16" s="222">
        <f>(T16-(T16-D16)*S16/100)</f>
        <v>1502.8577786000001</v>
      </c>
      <c r="V16" s="222">
        <f t="shared" si="1"/>
        <v>1728.3702568000001</v>
      </c>
      <c r="W16" s="222">
        <f t="shared" si="2"/>
        <v>1653.1435564600001</v>
      </c>
      <c r="X16" s="224">
        <f>'Vic Apr 2016'!AW10</f>
        <v>24</v>
      </c>
      <c r="Y16" s="225" t="str">
        <f>'Vic Apr 2016'!AX10</f>
        <v>n</v>
      </c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/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</row>
    <row r="17" spans="1:140" s="112" customFormat="1" ht="17" customHeight="1" thickTop="1">
      <c r="A17" s="240" t="str">
        <f>'Vic Apr 2016'!D11</f>
        <v>Multinet 2</v>
      </c>
      <c r="B17" s="116" t="str">
        <f>'Vic Apr 2016'!F11</f>
        <v>AGL</v>
      </c>
      <c r="C17" s="116" t="str">
        <f>'Vic Apr 2016'!G11</f>
        <v>Business Savers</v>
      </c>
      <c r="D17" s="198">
        <f>365*'Vic Apr 2016'!H11/100</f>
        <v>345.58200000000005</v>
      </c>
      <c r="E17" s="199">
        <f>IF($C$5*'Vic Apr 2016'!AK11/'Vic Apr 2016'!AI11&gt;='Vic Apr 2016'!J11,('Vic Apr 2016'!J11*'Vic Apr 2016'!O11/100)*'Vic Apr 2016'!AI11,($C$5*'Vic Apr 2016'!AK11/'Vic Apr 2016'!AI11*'Vic Apr 2016'!O11/100)*'Vic Apr 2016'!AI11)</f>
        <v>750</v>
      </c>
      <c r="F17" s="200">
        <f>IF($C$5*'Vic Apr 2016'!AK11/'Vic Apr 2016'!AI11&lt;'Vic Apr 2016'!J11,0,IF($C$5*'Vic Apr 2016'!AK11/'Vic Apr 2016'!AI11&lt;='Vic Apr 2016'!K11,($C$5*'Vic Apr 2016'!AK11/'Vic Apr 2016'!AI11-'Vic Apr 2016'!J11)*('Vic Apr 2016'!P11/100)*'Vic Apr 2016'!AI11,('Vic Apr 2016'!K11-'Vic Apr 2016'!J11)*('Vic Apr 2016'!P11/100)*'Vic Apr 2016'!AI11))</f>
        <v>0</v>
      </c>
      <c r="G17" s="198">
        <f>IF($C$5*'Vic Apr 2016'!AK11/'Vic Apr 2016'!AI11&lt;'Vic Apr 2016'!K11,0,IF($C$5*'Vic Apr 2016'!AK11/'Vic Apr 2016'!AI11&lt;='Vic Apr 2016'!L11,($C$5*'Vic Apr 2016'!AK11/'Vic Apr 2016'!AI11-'Vic Apr 2016'!K11)*('Vic Apr 2016'!Q11/100)*'Vic Apr 2016'!AI11,('Vic Apr 2016'!L11-'Vic Apr 2016'!K11)*('Vic Apr 2016'!Q11/100)*'Vic Apr 2016'!AI11))</f>
        <v>0</v>
      </c>
      <c r="H17" s="199">
        <f>IF($C$5*'Vic Apr 2016'!AK11/'Vic Apr 2016'!AI11&lt;'Vic Apr 2016'!L11,0,IF($C$5*'Vic Apr 2016'!AK11/'Vic Apr 2016'!AI11&lt;='Vic Apr 2016'!M11,($C$5*'Vic Apr 2016'!AK11/'Vic Apr 2016'!AI11-'Vic Apr 2016'!L11)*('Vic Apr 2016'!R11/100)*'Vic Apr 2016'!AI11,('Vic Apr 2016'!M11-'Vic Apr 2016'!L11)*('Vic Apr 2016'!R11/100)*'Vic Apr 2016'!AI11))</f>
        <v>0</v>
      </c>
      <c r="I17" s="198">
        <f>IF(($C$5*'Vic Apr 2016'!AK11/'Vic Apr 2016'!AI11&gt;'Vic Apr 2016'!M11),($C$5*'Vic Apr 2016'!AK11/'Vic Apr 2016'!AI11-'Vic Apr 2016'!M11)*'Vic Apr 2016'!S11/100*'Vic Apr 2016'!AI11,0)</f>
        <v>0</v>
      </c>
      <c r="J17" s="198">
        <f>IF($C$5*'Vic Apr 2016'!AL11/'Vic Apr 2016'!AJ11&gt;='Vic Apr 2016'!J11,('Vic Apr 2016'!J11*'Vic Apr 2016'!U11/100)*'Vic Apr 2016'!AJ11,($C$5*'Vic Apr 2016'!AL11/'Vic Apr 2016'!AJ11*'Vic Apr 2016'!U11/100)*'Vic Apr 2016'!AJ11)</f>
        <v>660.5</v>
      </c>
      <c r="K17" s="198">
        <f>IF($C$5*'Vic Apr 2016'!AL11/'Vic Apr 2016'!AJ11&lt;'Vic Apr 2016'!J11,0,IF($C$5*'Vic Apr 2016'!AL11/'Vic Apr 2016'!AJ11&lt;='Vic Apr 2016'!K11,($C$5*'Vic Apr 2016'!AL11/'Vic Apr 2016'!AJ11-'Vic Apr 2016'!J11)*('Vic Apr 2016'!V11/100)*'Vic Apr 2016'!AJ11,('Vic Apr 2016'!K11-'Vic Apr 2016'!J11)*('Vic Apr 2016'!V11/100)*'Vic Apr 2016'!AJ11))</f>
        <v>0</v>
      </c>
      <c r="L17" s="198">
        <f>IF($C$5*'Vic Apr 2016'!AL11/'Vic Apr 2016'!AJ11&lt;'Vic Apr 2016'!K11,0,IF($C$5*'Vic Apr 2016'!AL11/'Vic Apr 2016'!AJ11&lt;='Vic Apr 2016'!L11,($C$5*'Vic Apr 2016'!AL11/'Vic Apr 2016'!AJ11-'Vic Apr 2016'!K11)*('Vic Apr 2016'!W11/100)*'Vic Apr 2016'!AJ11,('Vic Apr 2016'!L11-'Vic Apr 2016'!K11)*('Vic Apr 2016'!W11/100)*'Vic Apr 2016'!AJ11))</f>
        <v>0</v>
      </c>
      <c r="M17" s="198">
        <f>IF($C$5*'Vic Apr 2016'!AL11/'Vic Apr 2016'!AJ11&lt;'Vic Apr 2016'!L11,0,IF($C$5*'Vic Apr 2016'!AL11/'Vic Apr 2016'!AJ11&lt;='Vic Apr 2016'!M11,($C$5*'Vic Apr 2016'!AL11/'Vic Apr 2016'!AJ11-'Vic Apr 2016'!L11)*('Vic Apr 2016'!X11/100)*'Vic Apr 2016'!AJ11,('Vic Apr 2016'!M11-'Vic Apr 2016'!L11)*('Vic Apr 2016'!X11/100)*'Vic Apr 2016'!AJ11))</f>
        <v>0</v>
      </c>
      <c r="N17" s="198">
        <f>IF(($C$5*'Vic Apr 2016'!AL11/'Vic Apr 2016'!AJ11&gt;'Vic Apr 2016'!M11),($C$5*'Vic Apr 2016'!AL11/'Vic Apr 2016'!AJ11-'Vic Apr 2016'!M11)*'Vic Apr 2016'!Y11/100*'Vic Apr 2016'!AJ11,0)</f>
        <v>0</v>
      </c>
      <c r="O17" s="201">
        <f t="shared" si="0"/>
        <v>1756.0820000000001</v>
      </c>
      <c r="P17" s="202">
        <f>'Vic Apr 2016'!AM11</f>
        <v>0</v>
      </c>
      <c r="Q17" s="202">
        <f>'Vic Apr 2016'!AN11</f>
        <v>19</v>
      </c>
      <c r="R17" s="202">
        <f>'Vic Apr 2016'!AO11</f>
        <v>0</v>
      </c>
      <c r="S17" s="202">
        <f>'Vic Apr 2016'!AP11</f>
        <v>0</v>
      </c>
      <c r="T17" s="201">
        <f>(O17-(O17-D17)*Q17/100)</f>
        <v>1488.087</v>
      </c>
      <c r="U17" s="201">
        <f>T17</f>
        <v>1488.087</v>
      </c>
      <c r="V17" s="201">
        <f t="shared" si="1"/>
        <v>1636.8957</v>
      </c>
      <c r="W17" s="201">
        <f t="shared" si="2"/>
        <v>1636.8957</v>
      </c>
      <c r="X17" s="203">
        <f>'Vic Apr 2016'!AW11</f>
        <v>0</v>
      </c>
      <c r="Y17" s="204" t="str">
        <f>'Vic Apr 2016'!AX11</f>
        <v>n</v>
      </c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</row>
    <row r="18" spans="1:140" s="58" customFormat="1" ht="17" customHeight="1">
      <c r="A18" s="241"/>
      <c r="B18" s="116" t="str">
        <f>'Vic Apr 2016'!F12</f>
        <v>Click Energy</v>
      </c>
      <c r="C18" s="116" t="str">
        <f>'Vic Apr 2016'!G12</f>
        <v>Business Prime Gas</v>
      </c>
      <c r="D18" s="198">
        <f>365*'Vic Apr 2016'!H12/100</f>
        <v>279.22500000000002</v>
      </c>
      <c r="E18" s="199">
        <f>IF($C$5*'Vic Apr 2016'!AK12/'Vic Apr 2016'!AI12&gt;='Vic Apr 2016'!J12,('Vic Apr 2016'!J12*'Vic Apr 2016'!O12/100)*'Vic Apr 2016'!AI12,($C$5*'Vic Apr 2016'!AK12/'Vic Apr 2016'!AI12*'Vic Apr 2016'!O12/100)*'Vic Apr 2016'!AI12)</f>
        <v>639</v>
      </c>
      <c r="F18" s="200">
        <f>IF($C$5*'Vic Apr 2016'!AK12/'Vic Apr 2016'!AI12&lt;'Vic Apr 2016'!J12,0,IF($C$5*'Vic Apr 2016'!AK12/'Vic Apr 2016'!AI12&lt;='Vic Apr 2016'!K12,($C$5*'Vic Apr 2016'!AK12/'Vic Apr 2016'!AI12-'Vic Apr 2016'!J12)*('Vic Apr 2016'!P12/100)*'Vic Apr 2016'!AI12,('Vic Apr 2016'!K12-'Vic Apr 2016'!J12)*('Vic Apr 2016'!P12/100)*'Vic Apr 2016'!AI12))</f>
        <v>63.500000000000043</v>
      </c>
      <c r="G18" s="198">
        <f>IF($C$5*'Vic Apr 2016'!AK12/'Vic Apr 2016'!AI12&lt;'Vic Apr 2016'!K12,0,IF($C$5*'Vic Apr 2016'!AK12/'Vic Apr 2016'!AI12&lt;='Vic Apr 2016'!L12,($C$5*'Vic Apr 2016'!AK12/'Vic Apr 2016'!AI12-'Vic Apr 2016'!K12)*('Vic Apr 2016'!Q12/100)*'Vic Apr 2016'!AI12,('Vic Apr 2016'!L12-'Vic Apr 2016'!K12)*('Vic Apr 2016'!Q12/100)*'Vic Apr 2016'!AI12))</f>
        <v>0</v>
      </c>
      <c r="H18" s="199">
        <f>IF($C$5*'Vic Apr 2016'!AK12/'Vic Apr 2016'!AI12&lt;'Vic Apr 2016'!L12,0,IF($C$5*'Vic Apr 2016'!AK12/'Vic Apr 2016'!AI12&lt;='Vic Apr 2016'!M12,($C$5*'Vic Apr 2016'!AK12/'Vic Apr 2016'!AI12-'Vic Apr 2016'!L12)*('Vic Apr 2016'!R12/100)*'Vic Apr 2016'!AI12,('Vic Apr 2016'!M12-'Vic Apr 2016'!L12)*('Vic Apr 2016'!R12/100)*'Vic Apr 2016'!AI12))</f>
        <v>0</v>
      </c>
      <c r="I18" s="198">
        <f>IF(($C$5*'Vic Apr 2016'!AK12/'Vic Apr 2016'!AI12&gt;'Vic Apr 2016'!M12),($C$5*'Vic Apr 2016'!AK12/'Vic Apr 2016'!AI12-'Vic Apr 2016'!M12)*'Vic Apr 2016'!S12/100*'Vic Apr 2016'!AI12,0)</f>
        <v>0</v>
      </c>
      <c r="J18" s="198">
        <f>IF($C$5*'Vic Apr 2016'!AL12/'Vic Apr 2016'!AJ12&gt;='Vic Apr 2016'!J12,('Vic Apr 2016'!J12*'Vic Apr 2016'!U12/100)*'Vic Apr 2016'!AJ12,($C$5*'Vic Apr 2016'!AL12/'Vic Apr 2016'!AJ12*'Vic Apr 2016'!U12/100)*'Vic Apr 2016'!AJ12)</f>
        <v>607.5</v>
      </c>
      <c r="K18" s="198">
        <f>IF($C$5*'Vic Apr 2016'!AL12/'Vic Apr 2016'!AJ12&lt;'Vic Apr 2016'!J12,0,IF($C$5*'Vic Apr 2016'!AL12/'Vic Apr 2016'!AJ12&lt;='Vic Apr 2016'!K12,($C$5*'Vic Apr 2016'!AL12/'Vic Apr 2016'!AJ12-'Vic Apr 2016'!J12)*('Vic Apr 2016'!V12/100)*'Vic Apr 2016'!AJ12,('Vic Apr 2016'!K12-'Vic Apr 2016'!J12)*('Vic Apr 2016'!V12/100)*'Vic Apr 2016'!AJ12))</f>
        <v>62.000000000000043</v>
      </c>
      <c r="L18" s="198">
        <f>IF($C$5*'Vic Apr 2016'!AL12/'Vic Apr 2016'!AJ12&lt;'Vic Apr 2016'!K12,0,IF($C$5*'Vic Apr 2016'!AL12/'Vic Apr 2016'!AJ12&lt;='Vic Apr 2016'!L12,($C$5*'Vic Apr 2016'!AL12/'Vic Apr 2016'!AJ12-'Vic Apr 2016'!K12)*('Vic Apr 2016'!W12/100)*'Vic Apr 2016'!AJ12,('Vic Apr 2016'!L12-'Vic Apr 2016'!K12)*('Vic Apr 2016'!W12/100)*'Vic Apr 2016'!AJ12))</f>
        <v>0</v>
      </c>
      <c r="M18" s="198">
        <f>IF($C$5*'Vic Apr 2016'!AL12/'Vic Apr 2016'!AJ12&lt;'Vic Apr 2016'!L12,0,IF($C$5*'Vic Apr 2016'!AL12/'Vic Apr 2016'!AJ12&lt;='Vic Apr 2016'!M12,($C$5*'Vic Apr 2016'!AL12/'Vic Apr 2016'!AJ12-'Vic Apr 2016'!L12)*('Vic Apr 2016'!X12/100)*'Vic Apr 2016'!AJ12,('Vic Apr 2016'!M12-'Vic Apr 2016'!L12)*('Vic Apr 2016'!X12/100)*'Vic Apr 2016'!AJ12))</f>
        <v>0</v>
      </c>
      <c r="N18" s="198">
        <f>IF(($C$5*'Vic Apr 2016'!AL12/'Vic Apr 2016'!AJ12&gt;'Vic Apr 2016'!M12),($C$5*'Vic Apr 2016'!AL12/'Vic Apr 2016'!AJ12-'Vic Apr 2016'!M12)*'Vic Apr 2016'!Y12/100*'Vic Apr 2016'!AJ12,0)</f>
        <v>0</v>
      </c>
      <c r="O18" s="201">
        <f t="shared" si="0"/>
        <v>1651.2249999999999</v>
      </c>
      <c r="P18" s="202">
        <f>'Vic Apr 2016'!AM12</f>
        <v>0</v>
      </c>
      <c r="Q18" s="202">
        <f>'Vic Apr 2016'!AN12</f>
        <v>0</v>
      </c>
      <c r="R18" s="202">
        <f>'Vic Apr 2016'!AO12</f>
        <v>10</v>
      </c>
      <c r="S18" s="202">
        <f>'Vic Apr 2016'!AP12</f>
        <v>0</v>
      </c>
      <c r="T18" s="201">
        <f>O18</f>
        <v>1651.2249999999999</v>
      </c>
      <c r="U18" s="201">
        <f>T18-(T18*R18/100)</f>
        <v>1486.1025</v>
      </c>
      <c r="V18" s="201">
        <f t="shared" si="1"/>
        <v>1816.3475000000001</v>
      </c>
      <c r="W18" s="201">
        <f t="shared" si="2"/>
        <v>1634.7127500000001</v>
      </c>
      <c r="X18" s="203">
        <f>'Vic Apr 2016'!AW12</f>
        <v>0</v>
      </c>
      <c r="Y18" s="204" t="str">
        <f>'Vic Apr 2016'!AX12</f>
        <v>n</v>
      </c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</row>
    <row r="19" spans="1:140" s="112" customFormat="1" ht="17" customHeight="1">
      <c r="A19" s="241"/>
      <c r="B19" s="116" t="str">
        <f>'Vic Apr 2016'!F13</f>
        <v>Covau</v>
      </c>
      <c r="C19" s="116" t="str">
        <f>'Vic Apr 2016'!G13</f>
        <v>Market offer</v>
      </c>
      <c r="D19" s="198">
        <f>365*'Vic Apr 2016'!H13/100</f>
        <v>310.25</v>
      </c>
      <c r="E19" s="199">
        <f>IF($C$5*'Vic Apr 2016'!AK13/'Vic Apr 2016'!AI13&gt;='Vic Apr 2016'!J13,('Vic Apr 2016'!J13*'Vic Apr 2016'!O13/100)*'Vic Apr 2016'!AI13,($C$5*'Vic Apr 2016'!AK13/'Vic Apr 2016'!AI13*'Vic Apr 2016'!O13/100)*'Vic Apr 2016'!AI13)</f>
        <v>787.5</v>
      </c>
      <c r="F19" s="200">
        <f>IF($C$5*'Vic Apr 2016'!AK13/'Vic Apr 2016'!AI13&lt;'Vic Apr 2016'!J13,0,IF($C$5*'Vic Apr 2016'!AK13/'Vic Apr 2016'!AI13&lt;='Vic Apr 2016'!K13,($C$5*'Vic Apr 2016'!AK13/'Vic Apr 2016'!AI13-'Vic Apr 2016'!J13)*('Vic Apr 2016'!P13/100)*'Vic Apr 2016'!AI13,('Vic Apr 2016'!K13-'Vic Apr 2016'!J13)*('Vic Apr 2016'!P13/100)*'Vic Apr 2016'!AI13))</f>
        <v>77.000000000000057</v>
      </c>
      <c r="G19" s="198">
        <f>IF($C$5*'Vic Apr 2016'!AK13/'Vic Apr 2016'!AI13&lt;'Vic Apr 2016'!K13,0,IF($C$5*'Vic Apr 2016'!AK13/'Vic Apr 2016'!AI13&lt;='Vic Apr 2016'!L13,($C$5*'Vic Apr 2016'!AK13/'Vic Apr 2016'!AI13-'Vic Apr 2016'!K13)*('Vic Apr 2016'!Q13/100)*'Vic Apr 2016'!AI13,('Vic Apr 2016'!L13-'Vic Apr 2016'!K13)*('Vic Apr 2016'!Q13/100)*'Vic Apr 2016'!AI13))</f>
        <v>0</v>
      </c>
      <c r="H19" s="199">
        <f>IF($C$5*'Vic Apr 2016'!AK13/'Vic Apr 2016'!AI13&lt;'Vic Apr 2016'!L13,0,IF($C$5*'Vic Apr 2016'!AK13/'Vic Apr 2016'!AI13&lt;='Vic Apr 2016'!M13,($C$5*'Vic Apr 2016'!AK13/'Vic Apr 2016'!AI13-'Vic Apr 2016'!L13)*('Vic Apr 2016'!R13/100)*'Vic Apr 2016'!AI13,('Vic Apr 2016'!M13-'Vic Apr 2016'!L13)*('Vic Apr 2016'!R13/100)*'Vic Apr 2016'!AI13))</f>
        <v>0</v>
      </c>
      <c r="I19" s="198">
        <f>IF(($C$5*'Vic Apr 2016'!AK13/'Vic Apr 2016'!AI13&gt;'Vic Apr 2016'!M13),($C$5*'Vic Apr 2016'!AK13/'Vic Apr 2016'!AI13-'Vic Apr 2016'!M13)*'Vic Apr 2016'!S13/100*'Vic Apr 2016'!AI13,0)</f>
        <v>0</v>
      </c>
      <c r="J19" s="198">
        <f>IF($C$5*'Vic Apr 2016'!AL13/'Vic Apr 2016'!AJ13&gt;='Vic Apr 2016'!J13,('Vic Apr 2016'!J13*'Vic Apr 2016'!U13/100)*'Vic Apr 2016'!AJ13,($C$5*'Vic Apr 2016'!AL13/'Vic Apr 2016'!AJ13*'Vic Apr 2016'!U13/100)*'Vic Apr 2016'!AJ13)</f>
        <v>666</v>
      </c>
      <c r="K19" s="198">
        <f>IF($C$5*'Vic Apr 2016'!AL13/'Vic Apr 2016'!AJ13&lt;'Vic Apr 2016'!J13,0,IF($C$5*'Vic Apr 2016'!AL13/'Vic Apr 2016'!AJ13&lt;='Vic Apr 2016'!K13,($C$5*'Vic Apr 2016'!AL13/'Vic Apr 2016'!AJ13-'Vic Apr 2016'!J13)*('Vic Apr 2016'!V13/100)*'Vic Apr 2016'!AJ13,('Vic Apr 2016'!K13-'Vic Apr 2016'!J13)*('Vic Apr 2016'!V13/100)*'Vic Apr 2016'!AJ13))</f>
        <v>66.500000000000057</v>
      </c>
      <c r="L19" s="198">
        <f>IF($C$5*'Vic Apr 2016'!AL13/'Vic Apr 2016'!AJ13&lt;'Vic Apr 2016'!K13,0,IF($C$5*'Vic Apr 2016'!AL13/'Vic Apr 2016'!AJ13&lt;='Vic Apr 2016'!L13,($C$5*'Vic Apr 2016'!AL13/'Vic Apr 2016'!AJ13-'Vic Apr 2016'!K13)*('Vic Apr 2016'!W13/100)*'Vic Apr 2016'!AJ13,('Vic Apr 2016'!L13-'Vic Apr 2016'!K13)*('Vic Apr 2016'!W13/100)*'Vic Apr 2016'!AJ13))</f>
        <v>0</v>
      </c>
      <c r="M19" s="198">
        <f>IF($C$5*'Vic Apr 2016'!AL13/'Vic Apr 2016'!AJ13&lt;'Vic Apr 2016'!L13,0,IF($C$5*'Vic Apr 2016'!AL13/'Vic Apr 2016'!AJ13&lt;='Vic Apr 2016'!M13,($C$5*'Vic Apr 2016'!AL13/'Vic Apr 2016'!AJ13-'Vic Apr 2016'!L13)*('Vic Apr 2016'!X13/100)*'Vic Apr 2016'!AJ13,('Vic Apr 2016'!M13-'Vic Apr 2016'!L13)*('Vic Apr 2016'!X13/100)*'Vic Apr 2016'!AJ13))</f>
        <v>0</v>
      </c>
      <c r="N19" s="198">
        <f>IF(($C$5*'Vic Apr 2016'!AL13/'Vic Apr 2016'!AJ13&gt;'Vic Apr 2016'!M13),($C$5*'Vic Apr 2016'!AL13/'Vic Apr 2016'!AJ13-'Vic Apr 2016'!M13)*'Vic Apr 2016'!Y13/100*'Vic Apr 2016'!AJ13,0)</f>
        <v>0</v>
      </c>
      <c r="O19" s="201">
        <f t="shared" si="0"/>
        <v>1907.25</v>
      </c>
      <c r="P19" s="202">
        <f>'Vic Apr 2016'!AM13</f>
        <v>0</v>
      </c>
      <c r="Q19" s="202">
        <f>'Vic Apr 2016'!AN13</f>
        <v>0</v>
      </c>
      <c r="R19" s="202">
        <f>'Vic Apr 2016'!AO13</f>
        <v>0</v>
      </c>
      <c r="S19" s="202">
        <f>'Vic Apr 2016'!AP13</f>
        <v>16</v>
      </c>
      <c r="T19" s="201">
        <f>O19</f>
        <v>1907.25</v>
      </c>
      <c r="U19" s="201">
        <f>(T19-(T19-D19)*S19/100)</f>
        <v>1651.73</v>
      </c>
      <c r="V19" s="201">
        <f t="shared" si="1"/>
        <v>2097.9750000000004</v>
      </c>
      <c r="W19" s="201">
        <f t="shared" si="2"/>
        <v>1816.9030000000002</v>
      </c>
      <c r="X19" s="203">
        <f>'Vic Apr 2016'!AW13</f>
        <v>12</v>
      </c>
      <c r="Y19" s="204" t="str">
        <f>'Vic Apr 2016'!AX13</f>
        <v>y</v>
      </c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</row>
    <row r="20" spans="1:140" s="58" customFormat="1" ht="17" customHeight="1">
      <c r="A20" s="241"/>
      <c r="B20" s="116" t="str">
        <f>'Vic Apr 2016'!F14</f>
        <v>EnergyAustralia</v>
      </c>
      <c r="C20" s="116" t="str">
        <f>'Vic Apr 2016'!G14</f>
        <v>Everyday Saver Business</v>
      </c>
      <c r="D20" s="198">
        <f>365*'Vic Apr 2016'!H14/100</f>
        <v>357.7</v>
      </c>
      <c r="E20" s="199">
        <f>IF($C$5*'Vic Apr 2016'!AK14/'Vic Apr 2016'!AI14&gt;='Vic Apr 2016'!J14,('Vic Apr 2016'!J14*'Vic Apr 2016'!O14/100)*'Vic Apr 2016'!AI14,($C$5*'Vic Apr 2016'!AK14/'Vic Apr 2016'!AI14*'Vic Apr 2016'!O14/100)*'Vic Apr 2016'!AI14)</f>
        <v>690.3</v>
      </c>
      <c r="F20" s="200">
        <f>IF($C$5*'Vic Apr 2016'!AK14/'Vic Apr 2016'!AI14&lt;'Vic Apr 2016'!J14,0,IF($C$5*'Vic Apr 2016'!AK14/'Vic Apr 2016'!AI14&lt;='Vic Apr 2016'!K14,($C$5*'Vic Apr 2016'!AK14/'Vic Apr 2016'!AI14-'Vic Apr 2016'!J14)*('Vic Apr 2016'!P14/100)*'Vic Apr 2016'!AI14,('Vic Apr 2016'!K14-'Vic Apr 2016'!J14)*('Vic Apr 2016'!P14/100)*'Vic Apr 2016'!AI14))</f>
        <v>67.750000000000057</v>
      </c>
      <c r="G20" s="198">
        <f>IF($C$5*'Vic Apr 2016'!AK14/'Vic Apr 2016'!AI14&lt;'Vic Apr 2016'!K14,0,IF($C$5*'Vic Apr 2016'!AK14/'Vic Apr 2016'!AI14&lt;='Vic Apr 2016'!L14,($C$5*'Vic Apr 2016'!AK14/'Vic Apr 2016'!AI14-'Vic Apr 2016'!K14)*('Vic Apr 2016'!Q14/100)*'Vic Apr 2016'!AI14,('Vic Apr 2016'!L14-'Vic Apr 2016'!K14)*('Vic Apr 2016'!Q14/100)*'Vic Apr 2016'!AI14))</f>
        <v>0</v>
      </c>
      <c r="H20" s="199">
        <f>IF($C$5*'Vic Apr 2016'!AK14/'Vic Apr 2016'!AI14&lt;'Vic Apr 2016'!L14,0,IF($C$5*'Vic Apr 2016'!AK14/'Vic Apr 2016'!AI14&lt;='Vic Apr 2016'!M14,($C$5*'Vic Apr 2016'!AK14/'Vic Apr 2016'!AI14-'Vic Apr 2016'!L14)*('Vic Apr 2016'!R14/100)*'Vic Apr 2016'!AI14,('Vic Apr 2016'!M14-'Vic Apr 2016'!L14)*('Vic Apr 2016'!R14/100)*'Vic Apr 2016'!AI14))</f>
        <v>0</v>
      </c>
      <c r="I20" s="198">
        <f>IF(($C$5*'Vic Apr 2016'!AK14/'Vic Apr 2016'!AI14&gt;'Vic Apr 2016'!M14),($C$5*'Vic Apr 2016'!AK14/'Vic Apr 2016'!AI14-'Vic Apr 2016'!M14)*'Vic Apr 2016'!S14/100*'Vic Apr 2016'!AI14,0)</f>
        <v>0</v>
      </c>
      <c r="J20" s="198">
        <f>IF($C$5*'Vic Apr 2016'!AL14/'Vic Apr 2016'!AJ14&gt;='Vic Apr 2016'!J14,('Vic Apr 2016'!J14*'Vic Apr 2016'!U14/100)*'Vic Apr 2016'!AJ14,($C$5*'Vic Apr 2016'!AL14/'Vic Apr 2016'!AJ14*'Vic Apr 2016'!U14/100)*'Vic Apr 2016'!AJ14)</f>
        <v>657.90000000000009</v>
      </c>
      <c r="K20" s="198">
        <f>IF($C$5*'Vic Apr 2016'!AL14/'Vic Apr 2016'!AJ14&lt;'Vic Apr 2016'!J14,0,IF($C$5*'Vic Apr 2016'!AL14/'Vic Apr 2016'!AJ14&lt;='Vic Apr 2016'!K14,($C$5*'Vic Apr 2016'!AL14/'Vic Apr 2016'!AJ14-'Vic Apr 2016'!J14)*('Vic Apr 2016'!V14/100)*'Vic Apr 2016'!AJ14,('Vic Apr 2016'!K14-'Vic Apr 2016'!J14)*('Vic Apr 2016'!V14/100)*'Vic Apr 2016'!AJ14))</f>
        <v>66.100000000000051</v>
      </c>
      <c r="L20" s="198">
        <f>IF($C$5*'Vic Apr 2016'!AL14/'Vic Apr 2016'!AJ14&lt;'Vic Apr 2016'!K14,0,IF($C$5*'Vic Apr 2016'!AL14/'Vic Apr 2016'!AJ14&lt;='Vic Apr 2016'!L14,($C$5*'Vic Apr 2016'!AL14/'Vic Apr 2016'!AJ14-'Vic Apr 2016'!K14)*('Vic Apr 2016'!W14/100)*'Vic Apr 2016'!AJ14,('Vic Apr 2016'!L14-'Vic Apr 2016'!K14)*('Vic Apr 2016'!W14/100)*'Vic Apr 2016'!AJ14))</f>
        <v>0</v>
      </c>
      <c r="M20" s="198">
        <f>IF($C$5*'Vic Apr 2016'!AL14/'Vic Apr 2016'!AJ14&lt;'Vic Apr 2016'!L14,0,IF($C$5*'Vic Apr 2016'!AL14/'Vic Apr 2016'!AJ14&lt;='Vic Apr 2016'!M14,($C$5*'Vic Apr 2016'!AL14/'Vic Apr 2016'!AJ14-'Vic Apr 2016'!L14)*('Vic Apr 2016'!X14/100)*'Vic Apr 2016'!AJ14,('Vic Apr 2016'!M14-'Vic Apr 2016'!L14)*('Vic Apr 2016'!X14/100)*'Vic Apr 2016'!AJ14))</f>
        <v>0</v>
      </c>
      <c r="N20" s="198">
        <f>IF(($C$5*'Vic Apr 2016'!AL14/'Vic Apr 2016'!AJ14&gt;'Vic Apr 2016'!M14),($C$5*'Vic Apr 2016'!AL14/'Vic Apr 2016'!AJ14-'Vic Apr 2016'!M14)*'Vic Apr 2016'!Y14/100*'Vic Apr 2016'!AJ14,0)</f>
        <v>0</v>
      </c>
      <c r="O20" s="201">
        <f t="shared" si="0"/>
        <v>1839.7500000000002</v>
      </c>
      <c r="P20" s="202">
        <f>'Vic Apr 2016'!AM14</f>
        <v>0</v>
      </c>
      <c r="Q20" s="202">
        <f>'Vic Apr 2016'!AN14</f>
        <v>22</v>
      </c>
      <c r="R20" s="202">
        <f>'Vic Apr 2016'!AO14</f>
        <v>0</v>
      </c>
      <c r="S20" s="202">
        <f>'Vic Apr 2016'!AP14</f>
        <v>0</v>
      </c>
      <c r="T20" s="201">
        <f>(O20-(O20-D20)*Q20/100)</f>
        <v>1513.6990000000001</v>
      </c>
      <c r="U20" s="201">
        <f>T20</f>
        <v>1513.6990000000001</v>
      </c>
      <c r="V20" s="201">
        <f t="shared" si="1"/>
        <v>1665.0689000000002</v>
      </c>
      <c r="W20" s="201">
        <f t="shared" si="2"/>
        <v>1665.0689000000002</v>
      </c>
      <c r="X20" s="203">
        <f>'Vic Apr 2016'!AW14</f>
        <v>24</v>
      </c>
      <c r="Y20" s="204" t="str">
        <f>'Vic Apr 2016'!AX14</f>
        <v>y</v>
      </c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</row>
    <row r="21" spans="1:140" s="112" customFormat="1" ht="17" customHeight="1">
      <c r="A21" s="241"/>
      <c r="B21" s="116" t="str">
        <f>'Vic Apr 2016'!F15</f>
        <v>Lumo Energy</v>
      </c>
      <c r="C21" s="116" t="str">
        <f>'Vic Apr 2016'!G15</f>
        <v>Business Premium</v>
      </c>
      <c r="D21" s="198">
        <f>365*'Vic Apr 2016'!H15/100</f>
        <v>265.13599999999997</v>
      </c>
      <c r="E21" s="199">
        <f>IF($C$5*'Vic Apr 2016'!AK15/'Vic Apr 2016'!AI15&gt;='Vic Apr 2016'!J15,('Vic Apr 2016'!J15*'Vic Apr 2016'!O15/100)*'Vic Apr 2016'!AI15,($C$5*'Vic Apr 2016'!AK15/'Vic Apr 2016'!AI15*'Vic Apr 2016'!O15/100)*'Vic Apr 2016'!AI15)</f>
        <v>570.29999999999995</v>
      </c>
      <c r="F21" s="200">
        <f>IF($C$5*'Vic Apr 2016'!AK15/'Vic Apr 2016'!AI15&lt;'Vic Apr 2016'!J15,0,IF($C$5*'Vic Apr 2016'!AK15/'Vic Apr 2016'!AI15&lt;='Vic Apr 2016'!K15,($C$5*'Vic Apr 2016'!AK15/'Vic Apr 2016'!AI15-'Vic Apr 2016'!J15)*('Vic Apr 2016'!P15/100)*'Vic Apr 2016'!AI15,('Vic Apr 2016'!K15-'Vic Apr 2016'!J15)*('Vic Apr 2016'!P15/100)*'Vic Apr 2016'!AI15))</f>
        <v>49.011200000000045</v>
      </c>
      <c r="G21" s="198">
        <f>IF($C$5*'Vic Apr 2016'!AK15/'Vic Apr 2016'!AI15&lt;'Vic Apr 2016'!K15,0,IF($C$5*'Vic Apr 2016'!AK15/'Vic Apr 2016'!AI15&lt;='Vic Apr 2016'!L15,($C$5*'Vic Apr 2016'!AK15/'Vic Apr 2016'!AI15-'Vic Apr 2016'!K15)*('Vic Apr 2016'!Q15/100)*'Vic Apr 2016'!AI15,('Vic Apr 2016'!L15-'Vic Apr 2016'!K15)*('Vic Apr 2016'!Q15/100)*'Vic Apr 2016'!AI15))</f>
        <v>0</v>
      </c>
      <c r="H21" s="199">
        <f>IF($C$5*'Vic Apr 2016'!AK15/'Vic Apr 2016'!AI15&lt;'Vic Apr 2016'!L15,0,IF($C$5*'Vic Apr 2016'!AK15/'Vic Apr 2016'!AI15&lt;='Vic Apr 2016'!M15,($C$5*'Vic Apr 2016'!AK15/'Vic Apr 2016'!AI15-'Vic Apr 2016'!L15)*('Vic Apr 2016'!R15/100)*'Vic Apr 2016'!AI15,('Vic Apr 2016'!M15-'Vic Apr 2016'!L15)*('Vic Apr 2016'!R15/100)*'Vic Apr 2016'!AI15))</f>
        <v>0</v>
      </c>
      <c r="I21" s="198">
        <f>IF(($C$5*'Vic Apr 2016'!AK15/'Vic Apr 2016'!AI15&gt;'Vic Apr 2016'!M15),($C$5*'Vic Apr 2016'!AK15/'Vic Apr 2016'!AI15-'Vic Apr 2016'!M15)*'Vic Apr 2016'!S15/100*'Vic Apr 2016'!AI15,0)</f>
        <v>0</v>
      </c>
      <c r="J21" s="198">
        <f>IF($C$5*'Vic Apr 2016'!AL15/'Vic Apr 2016'!AJ15&gt;='Vic Apr 2016'!J15,('Vic Apr 2016'!J15*'Vic Apr 2016'!U15/100)*'Vic Apr 2016'!AJ15,($C$5*'Vic Apr 2016'!AL15/'Vic Apr 2016'!AJ15*'Vic Apr 2016'!U15/100)*'Vic Apr 2016'!AJ15)</f>
        <v>547.48799999999994</v>
      </c>
      <c r="K21" s="198">
        <f>IF($C$5*'Vic Apr 2016'!AL15/'Vic Apr 2016'!AJ15&lt;'Vic Apr 2016'!J15,0,IF($C$5*'Vic Apr 2016'!AL15/'Vic Apr 2016'!AJ15&lt;='Vic Apr 2016'!K15,($C$5*'Vic Apr 2016'!AL15/'Vic Apr 2016'!AJ15-'Vic Apr 2016'!J15)*('Vic Apr 2016'!V15/100)*'Vic Apr 2016'!AJ15,('Vic Apr 2016'!K15-'Vic Apr 2016'!J15)*('Vic Apr 2016'!V15/100)*'Vic Apr 2016'!AJ15))</f>
        <v>48.136000000000053</v>
      </c>
      <c r="L21" s="198">
        <f>IF($C$5*'Vic Apr 2016'!AL15/'Vic Apr 2016'!AJ15&lt;'Vic Apr 2016'!K15,0,IF($C$5*'Vic Apr 2016'!AL15/'Vic Apr 2016'!AJ15&lt;='Vic Apr 2016'!L15,($C$5*'Vic Apr 2016'!AL15/'Vic Apr 2016'!AJ15-'Vic Apr 2016'!K15)*('Vic Apr 2016'!W15/100)*'Vic Apr 2016'!AJ15,('Vic Apr 2016'!L15-'Vic Apr 2016'!K15)*('Vic Apr 2016'!W15/100)*'Vic Apr 2016'!AJ15))</f>
        <v>0</v>
      </c>
      <c r="M21" s="198">
        <f>IF($C$5*'Vic Apr 2016'!AL15/'Vic Apr 2016'!AJ15&lt;'Vic Apr 2016'!L15,0,IF($C$5*'Vic Apr 2016'!AL15/'Vic Apr 2016'!AJ15&lt;='Vic Apr 2016'!M15,($C$5*'Vic Apr 2016'!AL15/'Vic Apr 2016'!AJ15-'Vic Apr 2016'!L15)*('Vic Apr 2016'!X15/100)*'Vic Apr 2016'!AJ15,('Vic Apr 2016'!M15-'Vic Apr 2016'!L15)*('Vic Apr 2016'!X15/100)*'Vic Apr 2016'!AJ15))</f>
        <v>0</v>
      </c>
      <c r="N21" s="198">
        <f>IF(($C$5*'Vic Apr 2016'!AL15/'Vic Apr 2016'!AJ15&gt;'Vic Apr 2016'!M15),($C$5*'Vic Apr 2016'!AL15/'Vic Apr 2016'!AJ15-'Vic Apr 2016'!M15)*'Vic Apr 2016'!Y15/100*'Vic Apr 2016'!AJ15,0)</f>
        <v>0</v>
      </c>
      <c r="O21" s="201">
        <f t="shared" si="0"/>
        <v>1480.0711999999999</v>
      </c>
      <c r="P21" s="202">
        <f>'Vic Apr 2016'!AM15</f>
        <v>0</v>
      </c>
      <c r="Q21" s="202">
        <f>'Vic Apr 2016'!AN15</f>
        <v>0</v>
      </c>
      <c r="R21" s="202">
        <f>'Vic Apr 2016'!AO15</f>
        <v>0</v>
      </c>
      <c r="S21" s="202">
        <f>'Vic Apr 2016'!AP15</f>
        <v>0</v>
      </c>
      <c r="T21" s="201">
        <f>O21</f>
        <v>1480.0711999999999</v>
      </c>
      <c r="U21" s="201">
        <f>T21</f>
        <v>1480.0711999999999</v>
      </c>
      <c r="V21" s="201">
        <f t="shared" si="1"/>
        <v>1628.0783200000001</v>
      </c>
      <c r="W21" s="201">
        <f t="shared" si="2"/>
        <v>1628.0783200000001</v>
      </c>
      <c r="X21" s="203">
        <f>'Vic Apr 2016'!AW15</f>
        <v>36</v>
      </c>
      <c r="Y21" s="204" t="str">
        <f>'Vic Apr 2016'!AX15</f>
        <v>n</v>
      </c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</row>
    <row r="22" spans="1:140" s="58" customFormat="1" ht="17" customHeight="1">
      <c r="A22" s="241"/>
      <c r="B22" s="116" t="str">
        <f>'Vic Apr 2016'!F16</f>
        <v>Momentum Energy</v>
      </c>
      <c r="C22" s="116" t="str">
        <f>'Vic Apr 2016'!G16</f>
        <v>Market offer</v>
      </c>
      <c r="D22" s="198">
        <f>365*'Vic Apr 2016'!H16/100</f>
        <v>319.48450000000003</v>
      </c>
      <c r="E22" s="199">
        <f>IF($C$5*'Vic Apr 2016'!AK16/'Vic Apr 2016'!AI16&gt;='Vic Apr 2016'!J16,('Vic Apr 2016'!J16*'Vic Apr 2016'!O16/100)*'Vic Apr 2016'!AI16,($C$5*'Vic Apr 2016'!AK16/'Vic Apr 2016'!AI16*'Vic Apr 2016'!O16/100)*'Vic Apr 2016'!AI16)</f>
        <v>547.65000000000009</v>
      </c>
      <c r="F22" s="200">
        <f>IF($C$5*'Vic Apr 2016'!AK16/'Vic Apr 2016'!AI16&lt;'Vic Apr 2016'!J16,0,IF($C$5*'Vic Apr 2016'!AK16/'Vic Apr 2016'!AI16&lt;='Vic Apr 2016'!K16,($C$5*'Vic Apr 2016'!AK16/'Vic Apr 2016'!AI16-'Vic Apr 2016'!J16)*('Vic Apr 2016'!P16/100)*'Vic Apr 2016'!AI16,('Vic Apr 2016'!K16-'Vic Apr 2016'!J16)*('Vic Apr 2016'!P16/100)*'Vic Apr 2016'!AI16))</f>
        <v>54.550000000000033</v>
      </c>
      <c r="G22" s="198">
        <f>IF($C$5*'Vic Apr 2016'!AK16/'Vic Apr 2016'!AI16&lt;'Vic Apr 2016'!K16,0,IF($C$5*'Vic Apr 2016'!AK16/'Vic Apr 2016'!AI16&lt;='Vic Apr 2016'!L16,($C$5*'Vic Apr 2016'!AK16/'Vic Apr 2016'!AI16-'Vic Apr 2016'!K16)*('Vic Apr 2016'!Q16/100)*'Vic Apr 2016'!AI16,('Vic Apr 2016'!L16-'Vic Apr 2016'!K16)*('Vic Apr 2016'!Q16/100)*'Vic Apr 2016'!AI16))</f>
        <v>0</v>
      </c>
      <c r="H22" s="199">
        <f>IF($C$5*'Vic Apr 2016'!AK16/'Vic Apr 2016'!AI16&lt;'Vic Apr 2016'!L16,0,IF($C$5*'Vic Apr 2016'!AK16/'Vic Apr 2016'!AI16&lt;='Vic Apr 2016'!M16,($C$5*'Vic Apr 2016'!AK16/'Vic Apr 2016'!AI16-'Vic Apr 2016'!L16)*('Vic Apr 2016'!R16/100)*'Vic Apr 2016'!AI16,('Vic Apr 2016'!M16-'Vic Apr 2016'!L16)*('Vic Apr 2016'!R16/100)*'Vic Apr 2016'!AI16))</f>
        <v>0</v>
      </c>
      <c r="I22" s="198">
        <f>IF(($C$5*'Vic Apr 2016'!AK16/'Vic Apr 2016'!AI16&gt;'Vic Apr 2016'!M16),($C$5*'Vic Apr 2016'!AK16/'Vic Apr 2016'!AI16-'Vic Apr 2016'!M16)*'Vic Apr 2016'!S16/100*'Vic Apr 2016'!AI16,0)</f>
        <v>0</v>
      </c>
      <c r="J22" s="198">
        <f>IF($C$5*'Vic Apr 2016'!AL16/'Vic Apr 2016'!AJ16&gt;='Vic Apr 2016'!J16,('Vic Apr 2016'!J16*'Vic Apr 2016'!U16/100)*'Vic Apr 2016'!AJ16,($C$5*'Vic Apr 2016'!AL16/'Vic Apr 2016'!AJ16*'Vic Apr 2016'!U16/100)*'Vic Apr 2016'!AJ16)</f>
        <v>497.25</v>
      </c>
      <c r="K22" s="198">
        <f>IF($C$5*'Vic Apr 2016'!AL16/'Vic Apr 2016'!AJ16&lt;'Vic Apr 2016'!J16,0,IF($C$5*'Vic Apr 2016'!AL16/'Vic Apr 2016'!AJ16&lt;='Vic Apr 2016'!K16,($C$5*'Vic Apr 2016'!AL16/'Vic Apr 2016'!AJ16-'Vic Apr 2016'!J16)*('Vic Apr 2016'!V16/100)*'Vic Apr 2016'!AJ16,('Vic Apr 2016'!K16-'Vic Apr 2016'!J16)*('Vic Apr 2016'!V16/100)*'Vic Apr 2016'!AJ16))</f>
        <v>50.400000000000034</v>
      </c>
      <c r="L22" s="198">
        <f>IF($C$5*'Vic Apr 2016'!AL16/'Vic Apr 2016'!AJ16&lt;'Vic Apr 2016'!K16,0,IF($C$5*'Vic Apr 2016'!AL16/'Vic Apr 2016'!AJ16&lt;='Vic Apr 2016'!L16,($C$5*'Vic Apr 2016'!AL16/'Vic Apr 2016'!AJ16-'Vic Apr 2016'!K16)*('Vic Apr 2016'!W16/100)*'Vic Apr 2016'!AJ16,('Vic Apr 2016'!L16-'Vic Apr 2016'!K16)*('Vic Apr 2016'!W16/100)*'Vic Apr 2016'!AJ16))</f>
        <v>0</v>
      </c>
      <c r="M22" s="198">
        <f>IF($C$5*'Vic Apr 2016'!AL16/'Vic Apr 2016'!AJ16&lt;'Vic Apr 2016'!L16,0,IF($C$5*'Vic Apr 2016'!AL16/'Vic Apr 2016'!AJ16&lt;='Vic Apr 2016'!M16,($C$5*'Vic Apr 2016'!AL16/'Vic Apr 2016'!AJ16-'Vic Apr 2016'!L16)*('Vic Apr 2016'!X16/100)*'Vic Apr 2016'!AJ16,('Vic Apr 2016'!M16-'Vic Apr 2016'!L16)*('Vic Apr 2016'!X16/100)*'Vic Apr 2016'!AJ16))</f>
        <v>0</v>
      </c>
      <c r="N22" s="198">
        <f>IF(($C$5*'Vic Apr 2016'!AL16/'Vic Apr 2016'!AJ16&gt;'Vic Apr 2016'!M16),($C$5*'Vic Apr 2016'!AL16/'Vic Apr 2016'!AJ16-'Vic Apr 2016'!M16)*'Vic Apr 2016'!Y16/100*'Vic Apr 2016'!AJ16,0)</f>
        <v>0</v>
      </c>
      <c r="O22" s="201">
        <f t="shared" si="0"/>
        <v>1469.3345000000004</v>
      </c>
      <c r="P22" s="202">
        <f>'Vic Apr 2016'!AM16</f>
        <v>0</v>
      </c>
      <c r="Q22" s="202">
        <f>'Vic Apr 2016'!AN16</f>
        <v>0</v>
      </c>
      <c r="R22" s="202">
        <f>'Vic Apr 2016'!AO16</f>
        <v>0</v>
      </c>
      <c r="S22" s="202">
        <f>'Vic Apr 2016'!AP16</f>
        <v>0</v>
      </c>
      <c r="T22" s="201">
        <f>O22</f>
        <v>1469.3345000000004</v>
      </c>
      <c r="U22" s="201">
        <f>T22</f>
        <v>1469.3345000000004</v>
      </c>
      <c r="V22" s="201">
        <f t="shared" si="1"/>
        <v>1616.2679500000006</v>
      </c>
      <c r="W22" s="201">
        <f t="shared" si="2"/>
        <v>1616.2679500000006</v>
      </c>
      <c r="X22" s="203">
        <f>'Vic Apr 2016'!AW16</f>
        <v>0</v>
      </c>
      <c r="Y22" s="204" t="str">
        <f>'Vic Apr 2016'!AX16</f>
        <v>n</v>
      </c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111"/>
      <c r="DD22" s="111"/>
      <c r="DE22" s="111"/>
      <c r="DF22" s="111"/>
      <c r="DG22" s="111"/>
      <c r="DH22" s="111"/>
      <c r="DI22" s="111"/>
      <c r="DJ22" s="111"/>
      <c r="DK22" s="111"/>
      <c r="DL22" s="111"/>
      <c r="DM22" s="111"/>
      <c r="DN22" s="111"/>
      <c r="DO22" s="111"/>
      <c r="DP22" s="111"/>
      <c r="DQ22" s="111"/>
      <c r="DR22" s="111"/>
      <c r="DS22" s="111"/>
      <c r="DT22" s="111"/>
      <c r="DU22" s="111"/>
      <c r="DV22" s="111"/>
      <c r="DW22" s="111"/>
      <c r="DX22" s="111"/>
      <c r="DY22" s="111"/>
      <c r="DZ22" s="111"/>
      <c r="EA22" s="111"/>
      <c r="EB22" s="111"/>
      <c r="EC22" s="111"/>
      <c r="ED22" s="111"/>
      <c r="EE22" s="111"/>
      <c r="EF22" s="111"/>
      <c r="EG22" s="111"/>
      <c r="EH22" s="111"/>
      <c r="EI22" s="111"/>
      <c r="EJ22" s="111"/>
    </row>
    <row r="23" spans="1:140" s="112" customFormat="1" ht="17" customHeight="1">
      <c r="A23" s="241"/>
      <c r="B23" s="116" t="str">
        <f>'Vic Apr 2016'!F17</f>
        <v>Origin Energy</v>
      </c>
      <c r="C23" s="116" t="str">
        <f>'Vic Apr 2016'!G17</f>
        <v>Business Saver</v>
      </c>
      <c r="D23" s="198">
        <f>365*'Vic Apr 2016'!H17/100</f>
        <v>310.10399999999998</v>
      </c>
      <c r="E23" s="199">
        <f>IF($C$5*'Vic Apr 2016'!AK17/'Vic Apr 2016'!AI17&gt;='Vic Apr 2016'!J17,('Vic Apr 2016'!J17*'Vic Apr 2016'!O17/100)*'Vic Apr 2016'!AI17,($C$5*'Vic Apr 2016'!AK17/'Vic Apr 2016'!AI17*'Vic Apr 2016'!O17/100)*'Vic Apr 2016'!AI17)</f>
        <v>719.10720000000003</v>
      </c>
      <c r="F23" s="200">
        <f>IF($C$5*'Vic Apr 2016'!AK17/'Vic Apr 2016'!AI17&lt;'Vic Apr 2016'!J17,0,IF($C$5*'Vic Apr 2016'!AK17/'Vic Apr 2016'!AI17&lt;='Vic Apr 2016'!K17,($C$5*'Vic Apr 2016'!AK17/'Vic Apr 2016'!AI17-'Vic Apr 2016'!J17)*('Vic Apr 2016'!P17/100)*'Vic Apr 2016'!AI17,('Vic Apr 2016'!K17-'Vic Apr 2016'!J17)*('Vic Apr 2016'!P17/100)*'Vic Apr 2016'!AI17))</f>
        <v>75.389600000000044</v>
      </c>
      <c r="G23" s="198">
        <f>IF($C$5*'Vic Apr 2016'!AK17/'Vic Apr 2016'!AI17&lt;'Vic Apr 2016'!K17,0,IF($C$5*'Vic Apr 2016'!AK17/'Vic Apr 2016'!AI17&lt;='Vic Apr 2016'!L17,($C$5*'Vic Apr 2016'!AK17/'Vic Apr 2016'!AI17-'Vic Apr 2016'!K17)*('Vic Apr 2016'!Q17/100)*'Vic Apr 2016'!AI17,('Vic Apr 2016'!L17-'Vic Apr 2016'!K17)*('Vic Apr 2016'!Q17/100)*'Vic Apr 2016'!AI17))</f>
        <v>0</v>
      </c>
      <c r="H23" s="199">
        <f>IF($C$5*'Vic Apr 2016'!AK17/'Vic Apr 2016'!AI17&lt;'Vic Apr 2016'!L17,0,IF($C$5*'Vic Apr 2016'!AK17/'Vic Apr 2016'!AI17&lt;='Vic Apr 2016'!M17,($C$5*'Vic Apr 2016'!AK17/'Vic Apr 2016'!AI17-'Vic Apr 2016'!L17)*('Vic Apr 2016'!R17/100)*'Vic Apr 2016'!AI17,('Vic Apr 2016'!M17-'Vic Apr 2016'!L17)*('Vic Apr 2016'!R17/100)*'Vic Apr 2016'!AI17))</f>
        <v>0</v>
      </c>
      <c r="I23" s="198">
        <f>IF(($C$5*'Vic Apr 2016'!AK17/'Vic Apr 2016'!AI17&gt;'Vic Apr 2016'!M17),($C$5*'Vic Apr 2016'!AK17/'Vic Apr 2016'!AI17-'Vic Apr 2016'!M17)*'Vic Apr 2016'!S17/100*'Vic Apr 2016'!AI17,0)</f>
        <v>0</v>
      </c>
      <c r="J23" s="198">
        <f>IF($C$5*'Vic Apr 2016'!AL17/'Vic Apr 2016'!AJ17&gt;='Vic Apr 2016'!J17,('Vic Apr 2016'!J17*'Vic Apr 2016'!U17/100)*'Vic Apr 2016'!AJ17,($C$5*'Vic Apr 2016'!AL17/'Vic Apr 2016'!AJ17*'Vic Apr 2016'!U17/100)*'Vic Apr 2016'!AJ17)</f>
        <v>713.35080000000005</v>
      </c>
      <c r="K23" s="198">
        <f>IF($C$5*'Vic Apr 2016'!AL17/'Vic Apr 2016'!AJ17&lt;'Vic Apr 2016'!J17,0,IF($C$5*'Vic Apr 2016'!AL17/'Vic Apr 2016'!AJ17&lt;='Vic Apr 2016'!K17,($C$5*'Vic Apr 2016'!AL17/'Vic Apr 2016'!AJ17-'Vic Apr 2016'!J17)*('Vic Apr 2016'!V17/100)*'Vic Apr 2016'!AJ17,('Vic Apr 2016'!K17-'Vic Apr 2016'!J17)*('Vic Apr 2016'!V17/100)*'Vic Apr 2016'!AJ17))</f>
        <v>75.046400000000048</v>
      </c>
      <c r="L23" s="198">
        <f>IF($C$5*'Vic Apr 2016'!AL17/'Vic Apr 2016'!AJ17&lt;'Vic Apr 2016'!K17,0,IF($C$5*'Vic Apr 2016'!AL17/'Vic Apr 2016'!AJ17&lt;='Vic Apr 2016'!L17,($C$5*'Vic Apr 2016'!AL17/'Vic Apr 2016'!AJ17-'Vic Apr 2016'!K17)*('Vic Apr 2016'!W17/100)*'Vic Apr 2016'!AJ17,('Vic Apr 2016'!L17-'Vic Apr 2016'!K17)*('Vic Apr 2016'!W17/100)*'Vic Apr 2016'!AJ17))</f>
        <v>0</v>
      </c>
      <c r="M23" s="198">
        <f>IF($C$5*'Vic Apr 2016'!AL17/'Vic Apr 2016'!AJ17&lt;'Vic Apr 2016'!L17,0,IF($C$5*'Vic Apr 2016'!AL17/'Vic Apr 2016'!AJ17&lt;='Vic Apr 2016'!M17,($C$5*'Vic Apr 2016'!AL17/'Vic Apr 2016'!AJ17-'Vic Apr 2016'!L17)*('Vic Apr 2016'!X17/100)*'Vic Apr 2016'!AJ17,('Vic Apr 2016'!M17-'Vic Apr 2016'!L17)*('Vic Apr 2016'!X17/100)*'Vic Apr 2016'!AJ17))</f>
        <v>0</v>
      </c>
      <c r="N23" s="198">
        <f>IF(($C$5*'Vic Apr 2016'!AL17/'Vic Apr 2016'!AJ17&gt;'Vic Apr 2016'!M17),($C$5*'Vic Apr 2016'!AL17/'Vic Apr 2016'!AJ17-'Vic Apr 2016'!M17)*'Vic Apr 2016'!Y17/100*'Vic Apr 2016'!AJ17,0)</f>
        <v>0</v>
      </c>
      <c r="O23" s="201">
        <f t="shared" si="0"/>
        <v>1892.9979999999998</v>
      </c>
      <c r="P23" s="202">
        <f>'Vic Apr 2016'!AM17</f>
        <v>0</v>
      </c>
      <c r="Q23" s="202">
        <f>'Vic Apr 2016'!AN17</f>
        <v>15</v>
      </c>
      <c r="R23" s="202">
        <f>'Vic Apr 2016'!AO17</f>
        <v>0</v>
      </c>
      <c r="S23" s="202">
        <f>'Vic Apr 2016'!AP17</f>
        <v>0</v>
      </c>
      <c r="T23" s="201">
        <f>(O23-(O23-D23)*Q23/100)</f>
        <v>1655.5638999999999</v>
      </c>
      <c r="U23" s="201">
        <f>T23</f>
        <v>1655.5638999999999</v>
      </c>
      <c r="V23" s="201">
        <f t="shared" si="1"/>
        <v>1821.1202900000001</v>
      </c>
      <c r="W23" s="201">
        <f t="shared" si="2"/>
        <v>1821.1202900000001</v>
      </c>
      <c r="X23" s="203">
        <f>'Vic Apr 2016'!AW17</f>
        <v>12</v>
      </c>
      <c r="Y23" s="204" t="str">
        <f>'Vic Apr 2016'!AX17</f>
        <v>y</v>
      </c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</row>
    <row r="24" spans="1:140" s="58" customFormat="1" ht="17" customHeight="1" thickBot="1">
      <c r="A24" s="242"/>
      <c r="B24" s="221" t="str">
        <f>'Vic Apr 2016'!F18</f>
        <v>Simply Energy</v>
      </c>
      <c r="C24" s="221" t="str">
        <f>'Vic Apr 2016'!G18</f>
        <v>Small Office Plus Online</v>
      </c>
      <c r="D24" s="115">
        <f>365*'Vic Apr 2016'!H18/100</f>
        <v>203.48750000000001</v>
      </c>
      <c r="E24" s="113">
        <f>IF($C$5*'Vic Apr 2016'!AK18/'Vic Apr 2016'!AI18&gt;='Vic Apr 2016'!J18,('Vic Apr 2016'!J18*'Vic Apr 2016'!O18/100)*'Vic Apr 2016'!AI18,($C$5*'Vic Apr 2016'!AK18/'Vic Apr 2016'!AI18*'Vic Apr 2016'!O18/100)*'Vic Apr 2016'!AI18)</f>
        <v>186.71796000000001</v>
      </c>
      <c r="F24" s="114">
        <f>IF($C$5*'Vic Apr 2016'!AK18/'Vic Apr 2016'!AI18&lt;'Vic Apr 2016'!J18,0,IF($C$5*'Vic Apr 2016'!AK18/'Vic Apr 2016'!AI18&lt;='Vic Apr 2016'!K18,($C$5*'Vic Apr 2016'!AK18/'Vic Apr 2016'!AI18-'Vic Apr 2016'!J18)*('Vic Apr 2016'!P18/100)*'Vic Apr 2016'!AI18,('Vic Apr 2016'!K18-'Vic Apr 2016'!J18)*('Vic Apr 2016'!P18/100)*'Vic Apr 2016'!AI18))</f>
        <v>166.95089999999999</v>
      </c>
      <c r="G24" s="115">
        <f>IF($C$5*'Vic Apr 2016'!AK18/'Vic Apr 2016'!AI18&lt;'Vic Apr 2016'!K18,0,IF($C$5*'Vic Apr 2016'!AK18/'Vic Apr 2016'!AI18&lt;='Vic Apr 2016'!L18,($C$5*'Vic Apr 2016'!AK18/'Vic Apr 2016'!AI18-'Vic Apr 2016'!K18)*('Vic Apr 2016'!Q18/100)*'Vic Apr 2016'!AI18,('Vic Apr 2016'!L18-'Vic Apr 2016'!K18)*('Vic Apr 2016'!Q18/100)*'Vic Apr 2016'!AI18))</f>
        <v>142.63937999999999</v>
      </c>
      <c r="H24" s="113">
        <f>IF($C$5*'Vic Apr 2016'!AK18/'Vic Apr 2016'!AI18&lt;'Vic Apr 2016'!L18,0,IF($C$5*'Vic Apr 2016'!AK18/'Vic Apr 2016'!AI18&lt;='Vic Apr 2016'!M18,($C$5*'Vic Apr 2016'!AK18/'Vic Apr 2016'!AI18-'Vic Apr 2016'!L18)*('Vic Apr 2016'!R18/100)*'Vic Apr 2016'!AI18,('Vic Apr 2016'!M18-'Vic Apr 2016'!L18)*('Vic Apr 2016'!R18/100)*'Vic Apr 2016'!AI18))</f>
        <v>260.23073999999997</v>
      </c>
      <c r="I24" s="115">
        <f>IF(($C$5*'Vic Apr 2016'!AK18/'Vic Apr 2016'!AI18&gt;'Vic Apr 2016'!M18),($C$5*'Vic Apr 2016'!AK18/'Vic Apr 2016'!AI18-'Vic Apr 2016'!M18)*'Vic Apr 2016'!S18/100*'Vic Apr 2016'!AI18,0)</f>
        <v>60.826400000000042</v>
      </c>
      <c r="J24" s="115">
        <f>IF($C$5*'Vic Apr 2016'!AL18/'Vic Apr 2016'!AJ18&gt;='Vic Apr 2016'!J18,('Vic Apr 2016'!J18*'Vic Apr 2016'!U18/100)*'Vic Apr 2016'!AJ18,($C$5*'Vic Apr 2016'!AL18/'Vic Apr 2016'!AJ18*'Vic Apr 2016'!U18/100)*'Vic Apr 2016'!AJ18)</f>
        <v>177.0444</v>
      </c>
      <c r="K24" s="115">
        <f>IF($C$5*'Vic Apr 2016'!AL18/'Vic Apr 2016'!AJ18&lt;'Vic Apr 2016'!J18,0,IF($C$5*'Vic Apr 2016'!AL18/'Vic Apr 2016'!AJ18&lt;='Vic Apr 2016'!K18,($C$5*'Vic Apr 2016'!AL18/'Vic Apr 2016'!AJ18-'Vic Apr 2016'!J18)*('Vic Apr 2016'!V18/100)*'Vic Apr 2016'!AJ18,('Vic Apr 2016'!K18-'Vic Apr 2016'!J18)*('Vic Apr 2016'!V18/100)*'Vic Apr 2016'!AJ18))</f>
        <v>159.65250000000003</v>
      </c>
      <c r="L24" s="115">
        <f>IF($C$5*'Vic Apr 2016'!AL18/'Vic Apr 2016'!AJ18&lt;'Vic Apr 2016'!K18,0,IF($C$5*'Vic Apr 2016'!AL18/'Vic Apr 2016'!AJ18&lt;='Vic Apr 2016'!L18,($C$5*'Vic Apr 2016'!AL18/'Vic Apr 2016'!AJ18-'Vic Apr 2016'!K18)*('Vic Apr 2016'!W18/100)*'Vic Apr 2016'!AJ18,('Vic Apr 2016'!L18-'Vic Apr 2016'!K18)*('Vic Apr 2016'!W18/100)*'Vic Apr 2016'!AJ18))</f>
        <v>139.62780000000001</v>
      </c>
      <c r="M24" s="115">
        <f>IF($C$5*'Vic Apr 2016'!AL18/'Vic Apr 2016'!AJ18&lt;'Vic Apr 2016'!L18,0,IF($C$5*'Vic Apr 2016'!AL18/'Vic Apr 2016'!AJ18&lt;='Vic Apr 2016'!M18,($C$5*'Vic Apr 2016'!AL18/'Vic Apr 2016'!AJ18-'Vic Apr 2016'!L18)*('Vic Apr 2016'!X18/100)*'Vic Apr 2016'!AJ18,('Vic Apr 2016'!M18-'Vic Apr 2016'!L18)*('Vic Apr 2016'!X18/100)*'Vic Apr 2016'!AJ18))</f>
        <v>255.48599999999999</v>
      </c>
      <c r="N24" s="115">
        <f>IF(($C$5*'Vic Apr 2016'!AL18/'Vic Apr 2016'!AJ18&gt;'Vic Apr 2016'!M18),($C$5*'Vic Apr 2016'!AL18/'Vic Apr 2016'!AJ18-'Vic Apr 2016'!M18)*'Vic Apr 2016'!Y18/100*'Vic Apr 2016'!AJ18,0)</f>
        <v>59.951200000000057</v>
      </c>
      <c r="O24" s="222">
        <f t="shared" si="0"/>
        <v>1812.6147799999999</v>
      </c>
      <c r="P24" s="223">
        <f>'Vic Apr 2016'!AM18</f>
        <v>0</v>
      </c>
      <c r="Q24" s="223">
        <f>'Vic Apr 2016'!AN18</f>
        <v>15</v>
      </c>
      <c r="R24" s="223">
        <f>'Vic Apr 2016'!AO18</f>
        <v>0</v>
      </c>
      <c r="S24" s="223">
        <f>'Vic Apr 2016'!AP18</f>
        <v>5</v>
      </c>
      <c r="T24" s="222">
        <f>(O24-(O24-D24)*Q24/100)</f>
        <v>1571.245688</v>
      </c>
      <c r="U24" s="222">
        <f>(T24-(T24-D24)*S24/100)</f>
        <v>1502.8577786000001</v>
      </c>
      <c r="V24" s="222">
        <f t="shared" si="1"/>
        <v>1728.3702568000001</v>
      </c>
      <c r="W24" s="222">
        <f t="shared" si="2"/>
        <v>1653.1435564600001</v>
      </c>
      <c r="X24" s="224">
        <f>'Vic Apr 2016'!AW18</f>
        <v>24</v>
      </c>
      <c r="Y24" s="225" t="str">
        <f>'Vic Apr 2016'!AX18</f>
        <v>n</v>
      </c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</row>
    <row r="25" spans="1:140" s="112" customFormat="1" ht="17" customHeight="1" thickTop="1">
      <c r="A25" s="240" t="str">
        <f>'Vic Apr 2016'!D19</f>
        <v>Ausnet Central 1</v>
      </c>
      <c r="B25" s="116" t="str">
        <f>'Vic Apr 2016'!F19</f>
        <v>AGL</v>
      </c>
      <c r="C25" s="116" t="str">
        <f>'Vic Apr 2016'!G19</f>
        <v>Business Savers</v>
      </c>
      <c r="D25" s="198">
        <f>365*'Vic Apr 2016'!H19/100</f>
        <v>281.45150000000001</v>
      </c>
      <c r="E25" s="199">
        <f>IF($C$5*'Vic Apr 2016'!AK19/'Vic Apr 2016'!AI19&gt;='Vic Apr 2016'!J19,('Vic Apr 2016'!J19*'Vic Apr 2016'!O19/100)*'Vic Apr 2016'!AI19,($C$5*'Vic Apr 2016'!AK19/'Vic Apr 2016'!AI19*'Vic Apr 2016'!O19/100)*'Vic Apr 2016'!AI19)</f>
        <v>499.95</v>
      </c>
      <c r="F25" s="200">
        <f>IF($C$5*'Vic Apr 2016'!AK19/'Vic Apr 2016'!AI19&lt;'Vic Apr 2016'!J19,0,IF($C$5*'Vic Apr 2016'!AK19/'Vic Apr 2016'!AI19&lt;='Vic Apr 2016'!K19,($C$5*'Vic Apr 2016'!AK19/'Vic Apr 2016'!AI19-'Vic Apr 2016'!J19)*('Vic Apr 2016'!P19/100)*'Vic Apr 2016'!AI19,('Vic Apr 2016'!K19-'Vic Apr 2016'!J19)*('Vic Apr 2016'!P19/100)*'Vic Apr 2016'!AI19))</f>
        <v>0</v>
      </c>
      <c r="G25" s="198">
        <f>IF($C$5*'Vic Apr 2016'!AK19/'Vic Apr 2016'!AI19&lt;'Vic Apr 2016'!K19,0,IF($C$5*'Vic Apr 2016'!AK19/'Vic Apr 2016'!AI19&lt;='Vic Apr 2016'!L19,($C$5*'Vic Apr 2016'!AK19/'Vic Apr 2016'!AI19-'Vic Apr 2016'!K19)*('Vic Apr 2016'!Q19/100)*'Vic Apr 2016'!AI19,('Vic Apr 2016'!L19-'Vic Apr 2016'!K19)*('Vic Apr 2016'!Q19/100)*'Vic Apr 2016'!AI19))</f>
        <v>0</v>
      </c>
      <c r="H25" s="199">
        <f>IF($C$5*'Vic Apr 2016'!AK19/'Vic Apr 2016'!AI19&lt;'Vic Apr 2016'!L19,0,IF($C$5*'Vic Apr 2016'!AK19/'Vic Apr 2016'!AI19&lt;='Vic Apr 2016'!M19,($C$5*'Vic Apr 2016'!AK19/'Vic Apr 2016'!AI19-'Vic Apr 2016'!L19)*('Vic Apr 2016'!R19/100)*'Vic Apr 2016'!AI19,('Vic Apr 2016'!M19-'Vic Apr 2016'!L19)*('Vic Apr 2016'!R19/100)*'Vic Apr 2016'!AI19))</f>
        <v>0</v>
      </c>
      <c r="I25" s="198">
        <f>IF(($C$5*'Vic Apr 2016'!AK19/'Vic Apr 2016'!AI19&gt;'Vic Apr 2016'!M19),($C$5*'Vic Apr 2016'!AK19/'Vic Apr 2016'!AI19-'Vic Apr 2016'!M19)*'Vic Apr 2016'!S19/100*'Vic Apr 2016'!AI19,0)</f>
        <v>0</v>
      </c>
      <c r="J25" s="198">
        <f>IF($C$5*'Vic Apr 2016'!AL19/'Vic Apr 2016'!AJ19&gt;='Vic Apr 2016'!J19,('Vic Apr 2016'!J19*'Vic Apr 2016'!U19/100)*'Vic Apr 2016'!AJ19,($C$5*'Vic Apr 2016'!AL19/'Vic Apr 2016'!AJ19*'Vic Apr 2016'!U19/100)*'Vic Apr 2016'!AJ19)</f>
        <v>994.56719999999996</v>
      </c>
      <c r="K25" s="198">
        <f>IF($C$5*'Vic Apr 2016'!AL19/'Vic Apr 2016'!AJ19&lt;'Vic Apr 2016'!J19,0,IF($C$5*'Vic Apr 2016'!AL19/'Vic Apr 2016'!AJ19&lt;='Vic Apr 2016'!K19,($C$5*'Vic Apr 2016'!AL19/'Vic Apr 2016'!AJ19-'Vic Apr 2016'!J19)*('Vic Apr 2016'!V19/100)*'Vic Apr 2016'!AJ19,('Vic Apr 2016'!K19-'Vic Apr 2016'!J19)*('Vic Apr 2016'!V19/100)*'Vic Apr 2016'!AJ19))</f>
        <v>0</v>
      </c>
      <c r="L25" s="198">
        <f>IF($C$5*'Vic Apr 2016'!AL19/'Vic Apr 2016'!AJ19&lt;'Vic Apr 2016'!K19,0,IF($C$5*'Vic Apr 2016'!AL19/'Vic Apr 2016'!AJ19&lt;='Vic Apr 2016'!L19,($C$5*'Vic Apr 2016'!AL19/'Vic Apr 2016'!AJ19-'Vic Apr 2016'!K19)*('Vic Apr 2016'!W19/100)*'Vic Apr 2016'!AJ19,('Vic Apr 2016'!L19-'Vic Apr 2016'!K19)*('Vic Apr 2016'!W19/100)*'Vic Apr 2016'!AJ19))</f>
        <v>0</v>
      </c>
      <c r="M25" s="198">
        <f>IF($C$5*'Vic Apr 2016'!AL19/'Vic Apr 2016'!AJ19&lt;'Vic Apr 2016'!L19,0,IF($C$5*'Vic Apr 2016'!AL19/'Vic Apr 2016'!AJ19&lt;='Vic Apr 2016'!M19,($C$5*'Vic Apr 2016'!AL19/'Vic Apr 2016'!AJ19-'Vic Apr 2016'!L19)*('Vic Apr 2016'!X19/100)*'Vic Apr 2016'!AJ19,('Vic Apr 2016'!M19-'Vic Apr 2016'!L19)*('Vic Apr 2016'!X19/100)*'Vic Apr 2016'!AJ19))</f>
        <v>0</v>
      </c>
      <c r="N25" s="198">
        <f>IF(($C$5*'Vic Apr 2016'!AL19/'Vic Apr 2016'!AJ19&gt;'Vic Apr 2016'!M19),($C$5*'Vic Apr 2016'!AL19/'Vic Apr 2016'!AJ19-'Vic Apr 2016'!M19)*'Vic Apr 2016'!Y19/100*'Vic Apr 2016'!AJ19,0)</f>
        <v>0</v>
      </c>
      <c r="O25" s="201">
        <f t="shared" si="0"/>
        <v>1775.9686999999999</v>
      </c>
      <c r="P25" s="202">
        <f>'Vic Apr 2016'!AM19</f>
        <v>0</v>
      </c>
      <c r="Q25" s="202">
        <f>'Vic Apr 2016'!AN19</f>
        <v>19</v>
      </c>
      <c r="R25" s="202">
        <f>'Vic Apr 2016'!AO19</f>
        <v>0</v>
      </c>
      <c r="S25" s="202">
        <f>'Vic Apr 2016'!AP19</f>
        <v>0</v>
      </c>
      <c r="T25" s="201">
        <f>(O25-(O25-D25)*Q25/100)</f>
        <v>1492.010432</v>
      </c>
      <c r="U25" s="201">
        <f>T25</f>
        <v>1492.010432</v>
      </c>
      <c r="V25" s="201">
        <f t="shared" si="1"/>
        <v>1641.2114752000002</v>
      </c>
      <c r="W25" s="201">
        <f t="shared" si="2"/>
        <v>1641.2114752000002</v>
      </c>
      <c r="X25" s="203">
        <f>'Vic Apr 2016'!AW19</f>
        <v>0</v>
      </c>
      <c r="Y25" s="204" t="str">
        <f>'Vic Apr 2016'!AX19</f>
        <v>n</v>
      </c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</row>
    <row r="26" spans="1:140" s="58" customFormat="1" ht="17" customHeight="1">
      <c r="A26" s="241"/>
      <c r="B26" s="116" t="str">
        <f>'Vic Apr 2016'!F20</f>
        <v>Click Energy</v>
      </c>
      <c r="C26" s="116" t="str">
        <f>'Vic Apr 2016'!G20</f>
        <v>Business Prime Gas</v>
      </c>
      <c r="D26" s="198">
        <f>365*'Vic Apr 2016'!H20/100</f>
        <v>279.22500000000002</v>
      </c>
      <c r="E26" s="199">
        <f>IF($C$5*'Vic Apr 2016'!AK20/'Vic Apr 2016'!AI20&gt;='Vic Apr 2016'!J20,('Vic Apr 2016'!J20*'Vic Apr 2016'!O20/100)*'Vic Apr 2016'!AI20,($C$5*'Vic Apr 2016'!AK20/'Vic Apr 2016'!AI20*'Vic Apr 2016'!O20/100)*'Vic Apr 2016'!AI20)</f>
        <v>154.80000000000001</v>
      </c>
      <c r="F26" s="200">
        <f>IF($C$5*'Vic Apr 2016'!AK20/'Vic Apr 2016'!AI20&lt;'Vic Apr 2016'!J20,0,IF($C$5*'Vic Apr 2016'!AK20/'Vic Apr 2016'!AI20&lt;='Vic Apr 2016'!K20,($C$5*'Vic Apr 2016'!AK20/'Vic Apr 2016'!AI20-'Vic Apr 2016'!J20)*('Vic Apr 2016'!P20/100)*'Vic Apr 2016'!AI20,('Vic Apr 2016'!K20-'Vic Apr 2016'!J20)*('Vic Apr 2016'!P20/100)*'Vic Apr 2016'!AI20))</f>
        <v>152.4</v>
      </c>
      <c r="G26" s="198">
        <f>IF($C$5*'Vic Apr 2016'!AK20/'Vic Apr 2016'!AI20&lt;'Vic Apr 2016'!K20,0,IF($C$5*'Vic Apr 2016'!AK20/'Vic Apr 2016'!AI20&lt;='Vic Apr 2016'!L20,($C$5*'Vic Apr 2016'!AK20/'Vic Apr 2016'!AI20-'Vic Apr 2016'!K20)*('Vic Apr 2016'!Q20/100)*'Vic Apr 2016'!AI20,('Vic Apr 2016'!L20-'Vic Apr 2016'!K20)*('Vic Apr 2016'!Q20/100)*'Vic Apr 2016'!AI20))</f>
        <v>116.625</v>
      </c>
      <c r="H26" s="199">
        <f>IF($C$5*'Vic Apr 2016'!AK20/'Vic Apr 2016'!AI20&lt;'Vic Apr 2016'!L20,0,IF($C$5*'Vic Apr 2016'!AK20/'Vic Apr 2016'!AI20&lt;='Vic Apr 2016'!M20,($C$5*'Vic Apr 2016'!AK20/'Vic Apr 2016'!AI20-'Vic Apr 2016'!L20)*('Vic Apr 2016'!R20/100)*'Vic Apr 2016'!AI20,('Vic Apr 2016'!M20-'Vic Apr 2016'!L20)*('Vic Apr 2016'!R20/100)*'Vic Apr 2016'!AI20))</f>
        <v>0</v>
      </c>
      <c r="I26" s="198">
        <f>IF(($C$5*'Vic Apr 2016'!AK20/'Vic Apr 2016'!AI20&gt;'Vic Apr 2016'!M20),($C$5*'Vic Apr 2016'!AK20/'Vic Apr 2016'!AI20-'Vic Apr 2016'!M20)*'Vic Apr 2016'!S20/100*'Vic Apr 2016'!AI20,0)</f>
        <v>0</v>
      </c>
      <c r="J26" s="198">
        <f>IF($C$5*'Vic Apr 2016'!AL20/'Vic Apr 2016'!AJ20&gt;='Vic Apr 2016'!J20,('Vic Apr 2016'!J20*'Vic Apr 2016'!U20/100)*'Vic Apr 2016'!AJ20,($C$5*'Vic Apr 2016'!AL20/'Vic Apr 2016'!AJ20*'Vic Apr 2016'!U20/100)*'Vic Apr 2016'!AJ20)</f>
        <v>307.2</v>
      </c>
      <c r="K26" s="198">
        <f>IF($C$5*'Vic Apr 2016'!AL20/'Vic Apr 2016'!AJ20&lt;'Vic Apr 2016'!J20,0,IF($C$5*'Vic Apr 2016'!AL20/'Vic Apr 2016'!AJ20&lt;='Vic Apr 2016'!K20,($C$5*'Vic Apr 2016'!AL20/'Vic Apr 2016'!AJ20-'Vic Apr 2016'!J20)*('Vic Apr 2016'!V20/100)*'Vic Apr 2016'!AJ20,('Vic Apr 2016'!K20-'Vic Apr 2016'!J20)*('Vic Apr 2016'!V20/100)*'Vic Apr 2016'!AJ20))</f>
        <v>288</v>
      </c>
      <c r="L26" s="198">
        <f>IF($C$5*'Vic Apr 2016'!AL20/'Vic Apr 2016'!AJ20&lt;'Vic Apr 2016'!K20,0,IF($C$5*'Vic Apr 2016'!AL20/'Vic Apr 2016'!AJ20&lt;='Vic Apr 2016'!L20,($C$5*'Vic Apr 2016'!AL20/'Vic Apr 2016'!AJ20-'Vic Apr 2016'!K20)*('Vic Apr 2016'!W20/100)*'Vic Apr 2016'!AJ20,('Vic Apr 2016'!L20-'Vic Apr 2016'!K20)*('Vic Apr 2016'!W20/100)*'Vic Apr 2016'!AJ20))</f>
        <v>218.32199999999997</v>
      </c>
      <c r="M26" s="198">
        <f>IF($C$5*'Vic Apr 2016'!AL20/'Vic Apr 2016'!AJ20&lt;'Vic Apr 2016'!L20,0,IF($C$5*'Vic Apr 2016'!AL20/'Vic Apr 2016'!AJ20&lt;='Vic Apr 2016'!M20,($C$5*'Vic Apr 2016'!AL20/'Vic Apr 2016'!AJ20-'Vic Apr 2016'!L20)*('Vic Apr 2016'!X20/100)*'Vic Apr 2016'!AJ20,('Vic Apr 2016'!M20-'Vic Apr 2016'!L20)*('Vic Apr 2016'!X20/100)*'Vic Apr 2016'!AJ20))</f>
        <v>0</v>
      </c>
      <c r="N26" s="198">
        <f>IF(($C$5*'Vic Apr 2016'!AL20/'Vic Apr 2016'!AJ20&gt;'Vic Apr 2016'!M20),($C$5*'Vic Apr 2016'!AL20/'Vic Apr 2016'!AJ20-'Vic Apr 2016'!M20)*'Vic Apr 2016'!Y20/100*'Vic Apr 2016'!AJ20,0)</f>
        <v>0</v>
      </c>
      <c r="O26" s="201">
        <f t="shared" si="0"/>
        <v>1516.5719999999999</v>
      </c>
      <c r="P26" s="202">
        <f>'Vic Apr 2016'!AM20</f>
        <v>0</v>
      </c>
      <c r="Q26" s="202">
        <f>'Vic Apr 2016'!AN20</f>
        <v>0</v>
      </c>
      <c r="R26" s="202">
        <f>'Vic Apr 2016'!AO20</f>
        <v>10</v>
      </c>
      <c r="S26" s="202">
        <f>'Vic Apr 2016'!AP20</f>
        <v>0</v>
      </c>
      <c r="T26" s="201">
        <f>O26</f>
        <v>1516.5719999999999</v>
      </c>
      <c r="U26" s="201">
        <f>T26-(T26*R26/100)</f>
        <v>1364.9148</v>
      </c>
      <c r="V26" s="201">
        <f t="shared" si="1"/>
        <v>1668.2292</v>
      </c>
      <c r="W26" s="201">
        <f t="shared" si="2"/>
        <v>1501.4062800000002</v>
      </c>
      <c r="X26" s="203">
        <f>'Vic Apr 2016'!AW20</f>
        <v>0</v>
      </c>
      <c r="Y26" s="204" t="str">
        <f>'Vic Apr 2016'!AX20</f>
        <v>n</v>
      </c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</row>
    <row r="27" spans="1:140" s="112" customFormat="1" ht="17" customHeight="1">
      <c r="A27" s="241"/>
      <c r="B27" s="116" t="str">
        <f>'Vic Apr 2016'!F21</f>
        <v>Covau</v>
      </c>
      <c r="C27" s="116" t="str">
        <f>'Vic Apr 2016'!G21</f>
        <v>Market offer</v>
      </c>
      <c r="D27" s="198">
        <f>365*'Vic Apr 2016'!H21/100</f>
        <v>284.7</v>
      </c>
      <c r="E27" s="199">
        <f>IF($C$5*'Vic Apr 2016'!AK21/'Vic Apr 2016'!AI21&gt;='Vic Apr 2016'!J21,('Vic Apr 2016'!J21*'Vic Apr 2016'!O21/100)*'Vic Apr 2016'!AI21,($C$5*'Vic Apr 2016'!AK21/'Vic Apr 2016'!AI21*'Vic Apr 2016'!O21/100)*'Vic Apr 2016'!AI21)</f>
        <v>282.60000000000002</v>
      </c>
      <c r="F27" s="200">
        <f>IF($C$5*'Vic Apr 2016'!AK21/'Vic Apr 2016'!AI21&lt;'Vic Apr 2016'!J21,0,IF($C$5*'Vic Apr 2016'!AK21/'Vic Apr 2016'!AI21&lt;='Vic Apr 2016'!K21,($C$5*'Vic Apr 2016'!AK21/'Vic Apr 2016'!AI21-'Vic Apr 2016'!J21)*('Vic Apr 2016'!P21/100)*'Vic Apr 2016'!AI21,('Vic Apr 2016'!K21-'Vic Apr 2016'!J21)*('Vic Apr 2016'!P21/100)*'Vic Apr 2016'!AI21))</f>
        <v>275.40000000000003</v>
      </c>
      <c r="G27" s="198">
        <f>IF($C$5*'Vic Apr 2016'!AK21/'Vic Apr 2016'!AI21&lt;'Vic Apr 2016'!K21,0,IF($C$5*'Vic Apr 2016'!AK21/'Vic Apr 2016'!AI21&lt;='Vic Apr 2016'!L21,($C$5*'Vic Apr 2016'!AK21/'Vic Apr 2016'!AI21-'Vic Apr 2016'!K21)*('Vic Apr 2016'!Q21/100)*'Vic Apr 2016'!AI21,('Vic Apr 2016'!L21-'Vic Apr 2016'!K21)*('Vic Apr 2016'!Q21/100)*'Vic Apr 2016'!AI21))</f>
        <v>212.80000000000007</v>
      </c>
      <c r="H27" s="199">
        <f>IF($C$5*'Vic Apr 2016'!AK21/'Vic Apr 2016'!AI21&lt;'Vic Apr 2016'!L21,0,IF($C$5*'Vic Apr 2016'!AK21/'Vic Apr 2016'!AI21&lt;='Vic Apr 2016'!M21,($C$5*'Vic Apr 2016'!AK21/'Vic Apr 2016'!AI21-'Vic Apr 2016'!L21)*('Vic Apr 2016'!R21/100)*'Vic Apr 2016'!AI21,('Vic Apr 2016'!M21-'Vic Apr 2016'!L21)*('Vic Apr 2016'!R21/100)*'Vic Apr 2016'!AI21))</f>
        <v>0</v>
      </c>
      <c r="I27" s="198">
        <f>IF(($C$5*'Vic Apr 2016'!AK21/'Vic Apr 2016'!AI21&gt;'Vic Apr 2016'!M21),($C$5*'Vic Apr 2016'!AK21/'Vic Apr 2016'!AI21-'Vic Apr 2016'!M21)*'Vic Apr 2016'!S21/100*'Vic Apr 2016'!AI21,0)</f>
        <v>0</v>
      </c>
      <c r="J27" s="198">
        <f>IF($C$5*'Vic Apr 2016'!AL21/'Vic Apr 2016'!AJ21&gt;='Vic Apr 2016'!J21,('Vic Apr 2016'!J21*'Vic Apr 2016'!U21/100)*'Vic Apr 2016'!AJ21,($C$5*'Vic Apr 2016'!AL21/'Vic Apr 2016'!AJ21*'Vic Apr 2016'!U21/100)*'Vic Apr 2016'!AJ21)</f>
        <v>248.39999999999998</v>
      </c>
      <c r="K27" s="198">
        <f>IF($C$5*'Vic Apr 2016'!AL21/'Vic Apr 2016'!AJ21&lt;'Vic Apr 2016'!J21,0,IF($C$5*'Vic Apr 2016'!AL21/'Vic Apr 2016'!AJ21&lt;='Vic Apr 2016'!K21,($C$5*'Vic Apr 2016'!AL21/'Vic Apr 2016'!AJ21-'Vic Apr 2016'!J21)*('Vic Apr 2016'!V21/100)*'Vic Apr 2016'!AJ21,('Vic Apr 2016'!K21-'Vic Apr 2016'!J21)*('Vic Apr 2016'!V21/100)*'Vic Apr 2016'!AJ21))</f>
        <v>230.39999999999998</v>
      </c>
      <c r="L27" s="198">
        <f>IF($C$5*'Vic Apr 2016'!AL21/'Vic Apr 2016'!AJ21&lt;'Vic Apr 2016'!K21,0,IF($C$5*'Vic Apr 2016'!AL21/'Vic Apr 2016'!AJ21&lt;='Vic Apr 2016'!L21,($C$5*'Vic Apr 2016'!AL21/'Vic Apr 2016'!AJ21-'Vic Apr 2016'!K21)*('Vic Apr 2016'!W21/100)*'Vic Apr 2016'!AJ21,('Vic Apr 2016'!L21-'Vic Apr 2016'!K21)*('Vic Apr 2016'!W21/100)*'Vic Apr 2016'!AJ21))</f>
        <v>172.20000000000005</v>
      </c>
      <c r="M27" s="198">
        <f>IF($C$5*'Vic Apr 2016'!AL21/'Vic Apr 2016'!AJ21&lt;'Vic Apr 2016'!L21,0,IF($C$5*'Vic Apr 2016'!AL21/'Vic Apr 2016'!AJ21&lt;='Vic Apr 2016'!M21,($C$5*'Vic Apr 2016'!AL21/'Vic Apr 2016'!AJ21-'Vic Apr 2016'!L21)*('Vic Apr 2016'!X21/100)*'Vic Apr 2016'!AJ21,('Vic Apr 2016'!M21-'Vic Apr 2016'!L21)*('Vic Apr 2016'!X21/100)*'Vic Apr 2016'!AJ21))</f>
        <v>0</v>
      </c>
      <c r="N27" s="198">
        <f>IF(($C$5*'Vic Apr 2016'!AL21/'Vic Apr 2016'!AJ21&gt;'Vic Apr 2016'!M21),($C$5*'Vic Apr 2016'!AL21/'Vic Apr 2016'!AJ21-'Vic Apr 2016'!M21)*'Vic Apr 2016'!Y21/100*'Vic Apr 2016'!AJ21,0)</f>
        <v>0</v>
      </c>
      <c r="O27" s="201">
        <f t="shared" si="0"/>
        <v>1706.5000000000002</v>
      </c>
      <c r="P27" s="202">
        <f>'Vic Apr 2016'!AM21</f>
        <v>0</v>
      </c>
      <c r="Q27" s="202">
        <f>'Vic Apr 2016'!AN21</f>
        <v>0</v>
      </c>
      <c r="R27" s="202">
        <f>'Vic Apr 2016'!AO21</f>
        <v>0</v>
      </c>
      <c r="S27" s="202">
        <f>'Vic Apr 2016'!AP21</f>
        <v>16</v>
      </c>
      <c r="T27" s="201">
        <f>O27</f>
        <v>1706.5000000000002</v>
      </c>
      <c r="U27" s="201">
        <f>(T27-(T27-D27)*S27/100)</f>
        <v>1479.0120000000002</v>
      </c>
      <c r="V27" s="201">
        <f t="shared" si="1"/>
        <v>1877.1500000000003</v>
      </c>
      <c r="W27" s="201">
        <f t="shared" si="2"/>
        <v>1626.9132000000004</v>
      </c>
      <c r="X27" s="203">
        <f>'Vic Apr 2016'!AW21</f>
        <v>12</v>
      </c>
      <c r="Y27" s="204" t="str">
        <f>'Vic Apr 2016'!AX21</f>
        <v>y</v>
      </c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11"/>
      <c r="BB27" s="111"/>
      <c r="BC27" s="111"/>
      <c r="BD27" s="111"/>
      <c r="BE27" s="111"/>
      <c r="BF27" s="111"/>
      <c r="BG27" s="111"/>
      <c r="BH27" s="111"/>
      <c r="BI27" s="111"/>
      <c r="BJ27" s="111"/>
      <c r="BK27" s="111"/>
      <c r="BL27" s="111"/>
      <c r="BM27" s="111"/>
      <c r="BN27" s="111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1"/>
      <c r="BZ27" s="111"/>
      <c r="CA27" s="111"/>
      <c r="CB27" s="111"/>
      <c r="CC27" s="111"/>
      <c r="CD27" s="111"/>
      <c r="CE27" s="111"/>
      <c r="CF27" s="111"/>
      <c r="CG27" s="111"/>
      <c r="CH27" s="111"/>
      <c r="CI27" s="111"/>
      <c r="CJ27" s="111"/>
      <c r="CK27" s="111"/>
      <c r="CL27" s="111"/>
      <c r="CM27" s="111"/>
      <c r="CN27" s="111"/>
      <c r="CO27" s="111"/>
      <c r="CP27" s="111"/>
      <c r="CQ27" s="111"/>
      <c r="CR27" s="111"/>
      <c r="CS27" s="111"/>
      <c r="CT27" s="111"/>
      <c r="CU27" s="111"/>
      <c r="CV27" s="111"/>
      <c r="CW27" s="111"/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</row>
    <row r="28" spans="1:140" s="58" customFormat="1" ht="17" customHeight="1">
      <c r="A28" s="241"/>
      <c r="B28" s="116" t="str">
        <f>'Vic Apr 2016'!F22</f>
        <v>EnergyAustralia</v>
      </c>
      <c r="C28" s="116" t="str">
        <f>'Vic Apr 2016'!G22</f>
        <v>Everyday Saver Business</v>
      </c>
      <c r="D28" s="198">
        <f>365*'Vic Apr 2016'!H22/100</f>
        <v>310.25</v>
      </c>
      <c r="E28" s="199">
        <f>IF($C$5*'Vic Apr 2016'!AK22/'Vic Apr 2016'!AI22&gt;='Vic Apr 2016'!J22,('Vic Apr 2016'!J22*'Vic Apr 2016'!O22/100)*'Vic Apr 2016'!AI22,($C$5*'Vic Apr 2016'!AK22/'Vic Apr 2016'!AI22*'Vic Apr 2016'!O22/100)*'Vic Apr 2016'!AI22)</f>
        <v>183.6</v>
      </c>
      <c r="F28" s="200">
        <f>IF($C$5*'Vic Apr 2016'!AK22/'Vic Apr 2016'!AI22&lt;'Vic Apr 2016'!J22,0,IF($C$5*'Vic Apr 2016'!AK22/'Vic Apr 2016'!AI22&lt;='Vic Apr 2016'!K22,($C$5*'Vic Apr 2016'!AK22/'Vic Apr 2016'!AI22-'Vic Apr 2016'!J22)*('Vic Apr 2016'!P22/100)*'Vic Apr 2016'!AI22,('Vic Apr 2016'!K22-'Vic Apr 2016'!J22)*('Vic Apr 2016'!P22/100)*'Vic Apr 2016'!AI22))</f>
        <v>176.4</v>
      </c>
      <c r="G28" s="198">
        <f>IF($C$5*'Vic Apr 2016'!AK22/'Vic Apr 2016'!AI22&lt;'Vic Apr 2016'!K22,0,IF($C$5*'Vic Apr 2016'!AK22/'Vic Apr 2016'!AI22&lt;='Vic Apr 2016'!L22,($C$5*'Vic Apr 2016'!AK22/'Vic Apr 2016'!AI22-'Vic Apr 2016'!K22)*('Vic Apr 2016'!Q22/100)*'Vic Apr 2016'!AI22,('Vic Apr 2016'!L22-'Vic Apr 2016'!K22)*('Vic Apr 2016'!Q22/100)*'Vic Apr 2016'!AI22))</f>
        <v>136.21799999999999</v>
      </c>
      <c r="H28" s="199">
        <f>IF($C$5*'Vic Apr 2016'!AK22/'Vic Apr 2016'!AI22&lt;'Vic Apr 2016'!L22,0,IF($C$5*'Vic Apr 2016'!AK22/'Vic Apr 2016'!AI22&lt;='Vic Apr 2016'!M22,($C$5*'Vic Apr 2016'!AK22/'Vic Apr 2016'!AI22-'Vic Apr 2016'!L22)*('Vic Apr 2016'!R22/100)*'Vic Apr 2016'!AI22,('Vic Apr 2016'!M22-'Vic Apr 2016'!L22)*('Vic Apr 2016'!R22/100)*'Vic Apr 2016'!AI22))</f>
        <v>0</v>
      </c>
      <c r="I28" s="198">
        <f>IF(($C$5*'Vic Apr 2016'!AK22/'Vic Apr 2016'!AI22&gt;'Vic Apr 2016'!M22),($C$5*'Vic Apr 2016'!AK22/'Vic Apr 2016'!AI22-'Vic Apr 2016'!M22)*'Vic Apr 2016'!S22/100*'Vic Apr 2016'!AI22,0)</f>
        <v>0</v>
      </c>
      <c r="J28" s="198">
        <f>IF($C$5*'Vic Apr 2016'!AL22/'Vic Apr 2016'!AJ22&gt;='Vic Apr 2016'!J22,('Vic Apr 2016'!J22*'Vic Apr 2016'!U22/100)*'Vic Apr 2016'!AJ22,($C$5*'Vic Apr 2016'!AL22/'Vic Apr 2016'!AJ22*'Vic Apr 2016'!U22/100)*'Vic Apr 2016'!AJ22)</f>
        <v>364.8</v>
      </c>
      <c r="K28" s="198">
        <f>IF($C$5*'Vic Apr 2016'!AL22/'Vic Apr 2016'!AJ22&lt;'Vic Apr 2016'!J22,0,IF($C$5*'Vic Apr 2016'!AL22/'Vic Apr 2016'!AJ22&lt;='Vic Apr 2016'!K22,($C$5*'Vic Apr 2016'!AL22/'Vic Apr 2016'!AJ22-'Vic Apr 2016'!J22)*('Vic Apr 2016'!V22/100)*'Vic Apr 2016'!AJ22,('Vic Apr 2016'!K22-'Vic Apr 2016'!J22)*('Vic Apr 2016'!V22/100)*'Vic Apr 2016'!AJ22))</f>
        <v>340.79999999999995</v>
      </c>
      <c r="L28" s="198">
        <f>IF($C$5*'Vic Apr 2016'!AL22/'Vic Apr 2016'!AJ22&lt;'Vic Apr 2016'!K22,0,IF($C$5*'Vic Apr 2016'!AL22/'Vic Apr 2016'!AJ22&lt;='Vic Apr 2016'!L22,($C$5*'Vic Apr 2016'!AL22/'Vic Apr 2016'!AJ22-'Vic Apr 2016'!K22)*('Vic Apr 2016'!W22/100)*'Vic Apr 2016'!AJ22,('Vic Apr 2016'!L22-'Vic Apr 2016'!K22)*('Vic Apr 2016'!W22/100)*'Vic Apr 2016'!AJ22))</f>
        <v>253.77600000000001</v>
      </c>
      <c r="M28" s="198">
        <f>IF($C$5*'Vic Apr 2016'!AL22/'Vic Apr 2016'!AJ22&lt;'Vic Apr 2016'!L22,0,IF($C$5*'Vic Apr 2016'!AL22/'Vic Apr 2016'!AJ22&lt;='Vic Apr 2016'!M22,($C$5*'Vic Apr 2016'!AL22/'Vic Apr 2016'!AJ22-'Vic Apr 2016'!L22)*('Vic Apr 2016'!X22/100)*'Vic Apr 2016'!AJ22,('Vic Apr 2016'!M22-'Vic Apr 2016'!L22)*('Vic Apr 2016'!X22/100)*'Vic Apr 2016'!AJ22))</f>
        <v>0</v>
      </c>
      <c r="N28" s="198">
        <f>IF(($C$5*'Vic Apr 2016'!AL22/'Vic Apr 2016'!AJ22&gt;'Vic Apr 2016'!M22),($C$5*'Vic Apr 2016'!AL22/'Vic Apr 2016'!AJ22-'Vic Apr 2016'!M22)*'Vic Apr 2016'!Y22/100*'Vic Apr 2016'!AJ22,0)</f>
        <v>0</v>
      </c>
      <c r="O28" s="201">
        <f t="shared" si="0"/>
        <v>1765.8440000000001</v>
      </c>
      <c r="P28" s="202">
        <f>'Vic Apr 2016'!AM22</f>
        <v>0</v>
      </c>
      <c r="Q28" s="202">
        <f>'Vic Apr 2016'!AN22</f>
        <v>22</v>
      </c>
      <c r="R28" s="202">
        <f>'Vic Apr 2016'!AO22</f>
        <v>0</v>
      </c>
      <c r="S28" s="202">
        <f>'Vic Apr 2016'!AP22</f>
        <v>0</v>
      </c>
      <c r="T28" s="201">
        <f>(O28-(O28-D28)*Q28/100)</f>
        <v>1445.6133199999999</v>
      </c>
      <c r="U28" s="201">
        <f>T28</f>
        <v>1445.6133199999999</v>
      </c>
      <c r="V28" s="201">
        <f t="shared" si="1"/>
        <v>1590.1746520000002</v>
      </c>
      <c r="W28" s="201">
        <f t="shared" si="2"/>
        <v>1590.1746520000002</v>
      </c>
      <c r="X28" s="203">
        <f>'Vic Apr 2016'!AW22</f>
        <v>24</v>
      </c>
      <c r="Y28" s="204" t="str">
        <f>'Vic Apr 2016'!AX22</f>
        <v>y</v>
      </c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1"/>
      <c r="BM28" s="111"/>
      <c r="BN28" s="111"/>
      <c r="BO28" s="111"/>
      <c r="BP28" s="111"/>
      <c r="BQ28" s="111"/>
      <c r="BR28" s="111"/>
      <c r="BS28" s="111"/>
      <c r="BT28" s="111"/>
      <c r="BU28" s="111"/>
      <c r="BV28" s="111"/>
      <c r="BW28" s="111"/>
      <c r="BX28" s="111"/>
      <c r="BY28" s="111"/>
      <c r="BZ28" s="111"/>
      <c r="CA28" s="111"/>
      <c r="CB28" s="111"/>
      <c r="CC28" s="111"/>
      <c r="CD28" s="111"/>
      <c r="CE28" s="111"/>
      <c r="CF28" s="111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</row>
    <row r="29" spans="1:140" s="112" customFormat="1" ht="17" customHeight="1">
      <c r="A29" s="241"/>
      <c r="B29" s="116" t="str">
        <f>'Vic Apr 2016'!F23</f>
        <v>Lumo Energy</v>
      </c>
      <c r="C29" s="116" t="str">
        <f>'Vic Apr 2016'!G23</f>
        <v>Business Premium</v>
      </c>
      <c r="D29" s="198">
        <f>365*'Vic Apr 2016'!H23/100</f>
        <v>231.77500000000001</v>
      </c>
      <c r="E29" s="199">
        <f>IF($C$5*'Vic Apr 2016'!AK23/'Vic Apr 2016'!AI23&gt;='Vic Apr 2016'!J23,('Vic Apr 2016'!J23*'Vic Apr 2016'!O23/100)*'Vic Apr 2016'!AI23,($C$5*'Vic Apr 2016'!AK23/'Vic Apr 2016'!AI23*'Vic Apr 2016'!O23/100)*'Vic Apr 2016'!AI23)</f>
        <v>139.90899999999999</v>
      </c>
      <c r="F29" s="200">
        <f>IF($C$5*'Vic Apr 2016'!AK23/'Vic Apr 2016'!AI23&lt;'Vic Apr 2016'!J23,0,IF($C$5*'Vic Apr 2016'!AK23/'Vic Apr 2016'!AI23&lt;='Vic Apr 2016'!K23,($C$5*'Vic Apr 2016'!AK23/'Vic Apr 2016'!AI23-'Vic Apr 2016'!J23)*('Vic Apr 2016'!P23/100)*'Vic Apr 2016'!AI23,('Vic Apr 2016'!K23-'Vic Apr 2016'!J23)*('Vic Apr 2016'!P23/100)*'Vic Apr 2016'!AI23))</f>
        <v>137.47579999999999</v>
      </c>
      <c r="G29" s="198">
        <f>IF($C$5*'Vic Apr 2016'!AK23/'Vic Apr 2016'!AI23&lt;'Vic Apr 2016'!K23,0,IF($C$5*'Vic Apr 2016'!AK23/'Vic Apr 2016'!AI23&lt;='Vic Apr 2016'!L23,($C$5*'Vic Apr 2016'!AK23/'Vic Apr 2016'!AI23-'Vic Apr 2016'!K23)*('Vic Apr 2016'!Q23/100)*'Vic Apr 2016'!AI23,('Vic Apr 2016'!L23-'Vic Apr 2016'!K23)*('Vic Apr 2016'!Q23/100)*'Vic Apr 2016'!AI23))</f>
        <v>100.77760000000002</v>
      </c>
      <c r="H29" s="199">
        <f>IF($C$5*'Vic Apr 2016'!AK23/'Vic Apr 2016'!AI23&lt;'Vic Apr 2016'!L23,0,IF($C$5*'Vic Apr 2016'!AK23/'Vic Apr 2016'!AI23&lt;='Vic Apr 2016'!M23,($C$5*'Vic Apr 2016'!AK23/'Vic Apr 2016'!AI23-'Vic Apr 2016'!L23)*('Vic Apr 2016'!R23/100)*'Vic Apr 2016'!AI23,('Vic Apr 2016'!M23-'Vic Apr 2016'!L23)*('Vic Apr 2016'!R23/100)*'Vic Apr 2016'!AI23))</f>
        <v>0</v>
      </c>
      <c r="I29" s="198">
        <f>IF(($C$5*'Vic Apr 2016'!AK23/'Vic Apr 2016'!AI23&gt;'Vic Apr 2016'!M23),($C$5*'Vic Apr 2016'!AK23/'Vic Apr 2016'!AI23-'Vic Apr 2016'!M23)*'Vic Apr 2016'!S23/100*'Vic Apr 2016'!AI23,0)</f>
        <v>0</v>
      </c>
      <c r="J29" s="198">
        <f>IF($C$5*'Vic Apr 2016'!AL23/'Vic Apr 2016'!AJ23&gt;='Vic Apr 2016'!J23,('Vic Apr 2016'!J23*'Vic Apr 2016'!U23/100)*'Vic Apr 2016'!AJ23,($C$5*'Vic Apr 2016'!AL23/'Vic Apr 2016'!AJ23*'Vic Apr 2016'!U23/100)*'Vic Apr 2016'!AJ23)</f>
        <v>277.38479999999998</v>
      </c>
      <c r="K29" s="198">
        <f>IF($C$5*'Vic Apr 2016'!AL23/'Vic Apr 2016'!AJ23&lt;'Vic Apr 2016'!J23,0,IF($C$5*'Vic Apr 2016'!AL23/'Vic Apr 2016'!AJ23&lt;='Vic Apr 2016'!K23,($C$5*'Vic Apr 2016'!AL23/'Vic Apr 2016'!AJ23-'Vic Apr 2016'!J23)*('Vic Apr 2016'!V23/100)*'Vic Apr 2016'!AJ23,('Vic Apr 2016'!K23-'Vic Apr 2016'!J23)*('Vic Apr 2016'!V23/100)*'Vic Apr 2016'!AJ23))</f>
        <v>260.35240000000005</v>
      </c>
      <c r="L29" s="198">
        <f>IF($C$5*'Vic Apr 2016'!AL23/'Vic Apr 2016'!AJ23&lt;'Vic Apr 2016'!K23,0,IF($C$5*'Vic Apr 2016'!AL23/'Vic Apr 2016'!AJ23&lt;='Vic Apr 2016'!L23,($C$5*'Vic Apr 2016'!AL23/'Vic Apr 2016'!AJ23-'Vic Apr 2016'!K23)*('Vic Apr 2016'!W23/100)*'Vic Apr 2016'!AJ23,('Vic Apr 2016'!L23-'Vic Apr 2016'!K23)*('Vic Apr 2016'!W23/100)*'Vic Apr 2016'!AJ23))</f>
        <v>188.958</v>
      </c>
      <c r="M29" s="198">
        <f>IF($C$5*'Vic Apr 2016'!AL23/'Vic Apr 2016'!AJ23&lt;'Vic Apr 2016'!L23,0,IF($C$5*'Vic Apr 2016'!AL23/'Vic Apr 2016'!AJ23&lt;='Vic Apr 2016'!M23,($C$5*'Vic Apr 2016'!AL23/'Vic Apr 2016'!AJ23-'Vic Apr 2016'!L23)*('Vic Apr 2016'!X23/100)*'Vic Apr 2016'!AJ23,('Vic Apr 2016'!M23-'Vic Apr 2016'!L23)*('Vic Apr 2016'!X23/100)*'Vic Apr 2016'!AJ23))</f>
        <v>0</v>
      </c>
      <c r="N29" s="198">
        <f>IF(($C$5*'Vic Apr 2016'!AL23/'Vic Apr 2016'!AJ23&gt;'Vic Apr 2016'!M23),($C$5*'Vic Apr 2016'!AL23/'Vic Apr 2016'!AJ23-'Vic Apr 2016'!M23)*'Vic Apr 2016'!Y23/100*'Vic Apr 2016'!AJ23,0)</f>
        <v>0</v>
      </c>
      <c r="O29" s="201">
        <f t="shared" si="0"/>
        <v>1336.6326000000001</v>
      </c>
      <c r="P29" s="202">
        <f>'Vic Apr 2016'!AM23</f>
        <v>0</v>
      </c>
      <c r="Q29" s="202">
        <f>'Vic Apr 2016'!AN23</f>
        <v>0</v>
      </c>
      <c r="R29" s="202">
        <f>'Vic Apr 2016'!AO23</f>
        <v>0</v>
      </c>
      <c r="S29" s="202">
        <f>'Vic Apr 2016'!AP23</f>
        <v>0</v>
      </c>
      <c r="T29" s="201">
        <f>O29</f>
        <v>1336.6326000000001</v>
      </c>
      <c r="U29" s="201">
        <f>T29</f>
        <v>1336.6326000000001</v>
      </c>
      <c r="V29" s="201">
        <f t="shared" si="1"/>
        <v>1470.2958600000002</v>
      </c>
      <c r="W29" s="201">
        <f t="shared" si="2"/>
        <v>1470.2958600000002</v>
      </c>
      <c r="X29" s="203">
        <f>'Vic Apr 2016'!AW23</f>
        <v>36</v>
      </c>
      <c r="Y29" s="204" t="str">
        <f>'Vic Apr 2016'!AX23</f>
        <v>n</v>
      </c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11"/>
      <c r="BB29" s="111"/>
      <c r="BC29" s="111"/>
      <c r="BD29" s="111"/>
      <c r="BE29" s="111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11"/>
      <c r="BV29" s="111"/>
      <c r="BW29" s="111"/>
      <c r="BX29" s="111"/>
      <c r="BY29" s="111"/>
      <c r="BZ29" s="111"/>
      <c r="CA29" s="111"/>
      <c r="CB29" s="111"/>
      <c r="CC29" s="111"/>
      <c r="CD29" s="111"/>
      <c r="CE29" s="111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111"/>
      <c r="DD29" s="111"/>
      <c r="DE29" s="111"/>
      <c r="DF29" s="111"/>
      <c r="DG29" s="111"/>
      <c r="DH29" s="111"/>
      <c r="DI29" s="111"/>
      <c r="DJ29" s="111"/>
      <c r="DK29" s="111"/>
      <c r="DL29" s="111"/>
      <c r="DM29" s="111"/>
      <c r="DN29" s="111"/>
      <c r="DO29" s="111"/>
      <c r="DP29" s="111"/>
      <c r="DQ29" s="111"/>
      <c r="DR29" s="111"/>
      <c r="DS29" s="111"/>
      <c r="DT29" s="111"/>
      <c r="DU29" s="111"/>
      <c r="DV29" s="111"/>
      <c r="DW29" s="111"/>
      <c r="DX29" s="111"/>
      <c r="DY29" s="111"/>
      <c r="DZ29" s="111"/>
      <c r="EA29" s="111"/>
      <c r="EB29" s="111"/>
      <c r="EC29" s="111"/>
      <c r="ED29" s="111"/>
      <c r="EE29" s="111"/>
      <c r="EF29" s="111"/>
      <c r="EG29" s="111"/>
      <c r="EH29" s="111"/>
      <c r="EI29" s="111"/>
      <c r="EJ29" s="111"/>
    </row>
    <row r="30" spans="1:140" s="58" customFormat="1" ht="17" customHeight="1">
      <c r="A30" s="241"/>
      <c r="B30" s="116" t="str">
        <f>'Vic Apr 2016'!F24</f>
        <v>Momentum Energy</v>
      </c>
      <c r="C30" s="116" t="str">
        <f>'Vic Apr 2016'!G24</f>
        <v>Market offer</v>
      </c>
      <c r="D30" s="198">
        <f>365*'Vic Apr 2016'!H24/100</f>
        <v>299.48250000000002</v>
      </c>
      <c r="E30" s="199">
        <f>IF($C$5*'Vic Apr 2016'!AK24/'Vic Apr 2016'!AI24&gt;='Vic Apr 2016'!J24,('Vic Apr 2016'!J24*'Vic Apr 2016'!O24/100)*'Vic Apr 2016'!AI24,($C$5*'Vic Apr 2016'!AK24/'Vic Apr 2016'!AI24*'Vic Apr 2016'!O24/100)*'Vic Apr 2016'!AI24)</f>
        <v>133.80000000000001</v>
      </c>
      <c r="F30" s="200">
        <f>IF($C$5*'Vic Apr 2016'!AK24/'Vic Apr 2016'!AI24&lt;'Vic Apr 2016'!J24,0,IF($C$5*'Vic Apr 2016'!AK24/'Vic Apr 2016'!AI24&lt;='Vic Apr 2016'!K24,($C$5*'Vic Apr 2016'!AK24/'Vic Apr 2016'!AI24-'Vic Apr 2016'!J24)*('Vic Apr 2016'!P24/100)*'Vic Apr 2016'!AI24,('Vic Apr 2016'!K24-'Vic Apr 2016'!J24)*('Vic Apr 2016'!P24/100)*'Vic Apr 2016'!AI24))</f>
        <v>130.80000000000001</v>
      </c>
      <c r="G30" s="198">
        <f>IF($C$5*'Vic Apr 2016'!AK24/'Vic Apr 2016'!AI24&lt;'Vic Apr 2016'!K24,0,IF($C$5*'Vic Apr 2016'!AK24/'Vic Apr 2016'!AI24&lt;='Vic Apr 2016'!L24,($C$5*'Vic Apr 2016'!AK24/'Vic Apr 2016'!AI24-'Vic Apr 2016'!K24)*('Vic Apr 2016'!Q24/100)*'Vic Apr 2016'!AI24,('Vic Apr 2016'!L24-'Vic Apr 2016'!K24)*('Vic Apr 2016'!Q24/100)*'Vic Apr 2016'!AI24))</f>
        <v>100.8573</v>
      </c>
      <c r="H30" s="199">
        <f>IF($C$5*'Vic Apr 2016'!AK24/'Vic Apr 2016'!AI24&lt;'Vic Apr 2016'!L24,0,IF($C$5*'Vic Apr 2016'!AK24/'Vic Apr 2016'!AI24&lt;='Vic Apr 2016'!M24,($C$5*'Vic Apr 2016'!AK24/'Vic Apr 2016'!AI24-'Vic Apr 2016'!L24)*('Vic Apr 2016'!R24/100)*'Vic Apr 2016'!AI24,('Vic Apr 2016'!M24-'Vic Apr 2016'!L24)*('Vic Apr 2016'!R24/100)*'Vic Apr 2016'!AI24))</f>
        <v>0</v>
      </c>
      <c r="I30" s="198">
        <f>IF(($C$5*'Vic Apr 2016'!AK24/'Vic Apr 2016'!AI24&gt;'Vic Apr 2016'!M24),($C$5*'Vic Apr 2016'!AK24/'Vic Apr 2016'!AI24-'Vic Apr 2016'!M24)*'Vic Apr 2016'!S24/100*'Vic Apr 2016'!AI24,0)</f>
        <v>0</v>
      </c>
      <c r="J30" s="198">
        <f>IF($C$5*'Vic Apr 2016'!AL24/'Vic Apr 2016'!AJ24&gt;='Vic Apr 2016'!J24,('Vic Apr 2016'!J24*'Vic Apr 2016'!U24/100)*'Vic Apr 2016'!AJ24,($C$5*'Vic Apr 2016'!AL24/'Vic Apr 2016'!AJ24*'Vic Apr 2016'!U24/100)*'Vic Apr 2016'!AJ24)</f>
        <v>251.52</v>
      </c>
      <c r="K30" s="198">
        <f>IF($C$5*'Vic Apr 2016'!AL24/'Vic Apr 2016'!AJ24&lt;'Vic Apr 2016'!J24,0,IF($C$5*'Vic Apr 2016'!AL24/'Vic Apr 2016'!AJ24&lt;='Vic Apr 2016'!K24,($C$5*'Vic Apr 2016'!AL24/'Vic Apr 2016'!AJ24-'Vic Apr 2016'!J24)*('Vic Apr 2016'!V24/100)*'Vic Apr 2016'!AJ24,('Vic Apr 2016'!K24-'Vic Apr 2016'!J24)*('Vic Apr 2016'!V24/100)*'Vic Apr 2016'!AJ24))</f>
        <v>235.92000000000002</v>
      </c>
      <c r="L30" s="198">
        <f>IF($C$5*'Vic Apr 2016'!AL24/'Vic Apr 2016'!AJ24&lt;'Vic Apr 2016'!K24,0,IF($C$5*'Vic Apr 2016'!AL24/'Vic Apr 2016'!AJ24&lt;='Vic Apr 2016'!L24,($C$5*'Vic Apr 2016'!AL24/'Vic Apr 2016'!AJ24-'Vic Apr 2016'!K24)*('Vic Apr 2016'!W24/100)*'Vic Apr 2016'!AJ24,('Vic Apr 2016'!L24-'Vic Apr 2016'!K24)*('Vic Apr 2016'!W24/100)*'Vic Apr 2016'!AJ24))</f>
        <v>178.5762</v>
      </c>
      <c r="M30" s="198">
        <f>IF($C$5*'Vic Apr 2016'!AL24/'Vic Apr 2016'!AJ24&lt;'Vic Apr 2016'!L24,0,IF($C$5*'Vic Apr 2016'!AL24/'Vic Apr 2016'!AJ24&lt;='Vic Apr 2016'!M24,($C$5*'Vic Apr 2016'!AL24/'Vic Apr 2016'!AJ24-'Vic Apr 2016'!L24)*('Vic Apr 2016'!X24/100)*'Vic Apr 2016'!AJ24,('Vic Apr 2016'!M24-'Vic Apr 2016'!L24)*('Vic Apr 2016'!X24/100)*'Vic Apr 2016'!AJ24))</f>
        <v>0</v>
      </c>
      <c r="N30" s="198">
        <f>IF(($C$5*'Vic Apr 2016'!AL24/'Vic Apr 2016'!AJ24&gt;'Vic Apr 2016'!M24),($C$5*'Vic Apr 2016'!AL24/'Vic Apr 2016'!AJ24-'Vic Apr 2016'!M24)*'Vic Apr 2016'!Y24/100*'Vic Apr 2016'!AJ24,0)</f>
        <v>0</v>
      </c>
      <c r="O30" s="201">
        <f t="shared" si="0"/>
        <v>1330.9559999999999</v>
      </c>
      <c r="P30" s="202">
        <f>'Vic Apr 2016'!AM24</f>
        <v>0</v>
      </c>
      <c r="Q30" s="202">
        <f>'Vic Apr 2016'!AN24</f>
        <v>0</v>
      </c>
      <c r="R30" s="202">
        <f>'Vic Apr 2016'!AO24</f>
        <v>0</v>
      </c>
      <c r="S30" s="202">
        <f>'Vic Apr 2016'!AP24</f>
        <v>0</v>
      </c>
      <c r="T30" s="201">
        <f>O30</f>
        <v>1330.9559999999999</v>
      </c>
      <c r="U30" s="201">
        <f>T30</f>
        <v>1330.9559999999999</v>
      </c>
      <c r="V30" s="201">
        <f t="shared" si="1"/>
        <v>1464.0516</v>
      </c>
      <c r="W30" s="201">
        <f t="shared" si="2"/>
        <v>1464.0516</v>
      </c>
      <c r="X30" s="203">
        <f>'Vic Apr 2016'!AW24</f>
        <v>0</v>
      </c>
      <c r="Y30" s="204" t="str">
        <f>'Vic Apr 2016'!AX24</f>
        <v>n</v>
      </c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/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/>
      <c r="EI30" s="111"/>
      <c r="EJ30" s="111"/>
    </row>
    <row r="31" spans="1:140" s="112" customFormat="1" ht="17" customHeight="1">
      <c r="A31" s="241"/>
      <c r="B31" s="116" t="str">
        <f>'Vic Apr 2016'!F25</f>
        <v>Origin Energy</v>
      </c>
      <c r="C31" s="116" t="str">
        <f>'Vic Apr 2016'!G25</f>
        <v>Business Saver</v>
      </c>
      <c r="D31" s="198">
        <f>365*'Vic Apr 2016'!H25/100</f>
        <v>271.92500000000001</v>
      </c>
      <c r="E31" s="199">
        <f>IF($C$5*'Vic Apr 2016'!AK25/'Vic Apr 2016'!AI25&gt;='Vic Apr 2016'!J25,('Vic Apr 2016'!J25*'Vic Apr 2016'!O25/100)*'Vic Apr 2016'!AI25,($C$5*'Vic Apr 2016'!AK25/'Vic Apr 2016'!AI25*'Vic Apr 2016'!O25/100)*'Vic Apr 2016'!AI25)</f>
        <v>547.9452</v>
      </c>
      <c r="F31" s="200">
        <f>IF($C$5*'Vic Apr 2016'!AK25/'Vic Apr 2016'!AI25&lt;'Vic Apr 2016'!J25,0,IF($C$5*'Vic Apr 2016'!AK25/'Vic Apr 2016'!AI25&lt;='Vic Apr 2016'!K25,($C$5*'Vic Apr 2016'!AK25/'Vic Apr 2016'!AI25-'Vic Apr 2016'!J25)*('Vic Apr 2016'!P25/100)*'Vic Apr 2016'!AI25,('Vic Apr 2016'!K25-'Vic Apr 2016'!J25)*('Vic Apr 2016'!P25/100)*'Vic Apr 2016'!AI25))</f>
        <v>0</v>
      </c>
      <c r="G31" s="198">
        <f>IF($C$5*'Vic Apr 2016'!AK25/'Vic Apr 2016'!AI25&lt;'Vic Apr 2016'!K25,0,IF($C$5*'Vic Apr 2016'!AK25/'Vic Apr 2016'!AI25&lt;='Vic Apr 2016'!L25,($C$5*'Vic Apr 2016'!AK25/'Vic Apr 2016'!AI25-'Vic Apr 2016'!K25)*('Vic Apr 2016'!Q25/100)*'Vic Apr 2016'!AI25,('Vic Apr 2016'!L25-'Vic Apr 2016'!K25)*('Vic Apr 2016'!Q25/100)*'Vic Apr 2016'!AI25))</f>
        <v>0</v>
      </c>
      <c r="H31" s="199">
        <f>IF($C$5*'Vic Apr 2016'!AK25/'Vic Apr 2016'!AI25&lt;'Vic Apr 2016'!L25,0,IF($C$5*'Vic Apr 2016'!AK25/'Vic Apr 2016'!AI25&lt;='Vic Apr 2016'!M25,($C$5*'Vic Apr 2016'!AK25/'Vic Apr 2016'!AI25-'Vic Apr 2016'!L25)*('Vic Apr 2016'!R25/100)*'Vic Apr 2016'!AI25,('Vic Apr 2016'!M25-'Vic Apr 2016'!L25)*('Vic Apr 2016'!R25/100)*'Vic Apr 2016'!AI25))</f>
        <v>0</v>
      </c>
      <c r="I31" s="198">
        <f>IF(($C$5*'Vic Apr 2016'!AK25/'Vic Apr 2016'!AI25&gt;'Vic Apr 2016'!M25),($C$5*'Vic Apr 2016'!AK25/'Vic Apr 2016'!AI25-'Vic Apr 2016'!M25)*'Vic Apr 2016'!S25/100*'Vic Apr 2016'!AI25,0)</f>
        <v>0</v>
      </c>
      <c r="J31" s="198">
        <f>IF($C$5*'Vic Apr 2016'!AL25/'Vic Apr 2016'!AJ25&gt;='Vic Apr 2016'!J25,('Vic Apr 2016'!J25*'Vic Apr 2016'!U25/100)*'Vic Apr 2016'!AJ25,($C$5*'Vic Apr 2016'!AL25/'Vic Apr 2016'!AJ25*'Vic Apr 2016'!U25/100)*'Vic Apr 2016'!AJ25)</f>
        <v>799.92</v>
      </c>
      <c r="K31" s="198">
        <f>IF($C$5*'Vic Apr 2016'!AL25/'Vic Apr 2016'!AJ25&lt;'Vic Apr 2016'!J25,0,IF($C$5*'Vic Apr 2016'!AL25/'Vic Apr 2016'!AJ25&lt;='Vic Apr 2016'!K25,($C$5*'Vic Apr 2016'!AL25/'Vic Apr 2016'!AJ25-'Vic Apr 2016'!J25)*('Vic Apr 2016'!V25/100)*'Vic Apr 2016'!AJ25,('Vic Apr 2016'!K25-'Vic Apr 2016'!J25)*('Vic Apr 2016'!V25/100)*'Vic Apr 2016'!AJ25))</f>
        <v>0</v>
      </c>
      <c r="L31" s="198">
        <f>IF($C$5*'Vic Apr 2016'!AL25/'Vic Apr 2016'!AJ25&lt;'Vic Apr 2016'!K25,0,IF($C$5*'Vic Apr 2016'!AL25/'Vic Apr 2016'!AJ25&lt;='Vic Apr 2016'!L25,($C$5*'Vic Apr 2016'!AL25/'Vic Apr 2016'!AJ25-'Vic Apr 2016'!K25)*('Vic Apr 2016'!W25/100)*'Vic Apr 2016'!AJ25,('Vic Apr 2016'!L25-'Vic Apr 2016'!K25)*('Vic Apr 2016'!W25/100)*'Vic Apr 2016'!AJ25))</f>
        <v>0</v>
      </c>
      <c r="M31" s="198">
        <f>IF($C$5*'Vic Apr 2016'!AL25/'Vic Apr 2016'!AJ25&lt;'Vic Apr 2016'!L25,0,IF($C$5*'Vic Apr 2016'!AL25/'Vic Apr 2016'!AJ25&lt;='Vic Apr 2016'!M25,($C$5*'Vic Apr 2016'!AL25/'Vic Apr 2016'!AJ25-'Vic Apr 2016'!L25)*('Vic Apr 2016'!X25/100)*'Vic Apr 2016'!AJ25,('Vic Apr 2016'!M25-'Vic Apr 2016'!L25)*('Vic Apr 2016'!X25/100)*'Vic Apr 2016'!AJ25))</f>
        <v>0</v>
      </c>
      <c r="N31" s="198">
        <f>IF(($C$5*'Vic Apr 2016'!AL25/'Vic Apr 2016'!AJ25&gt;'Vic Apr 2016'!M25),($C$5*'Vic Apr 2016'!AL25/'Vic Apr 2016'!AJ25-'Vic Apr 2016'!M25)*'Vic Apr 2016'!Y25/100*'Vic Apr 2016'!AJ25,0)</f>
        <v>0</v>
      </c>
      <c r="O31" s="201">
        <f t="shared" si="0"/>
        <v>1619.7901999999999</v>
      </c>
      <c r="P31" s="202">
        <f>'Vic Apr 2016'!AM25</f>
        <v>0</v>
      </c>
      <c r="Q31" s="202">
        <f>'Vic Apr 2016'!AN25</f>
        <v>15</v>
      </c>
      <c r="R31" s="202">
        <f>'Vic Apr 2016'!AO25</f>
        <v>0</v>
      </c>
      <c r="S31" s="202">
        <f>'Vic Apr 2016'!AP25</f>
        <v>0</v>
      </c>
      <c r="T31" s="201">
        <f>(O31-(O31-D31)*Q31/100)</f>
        <v>1417.61042</v>
      </c>
      <c r="U31" s="201">
        <f>T31</f>
        <v>1417.61042</v>
      </c>
      <c r="V31" s="201">
        <f t="shared" si="1"/>
        <v>1559.3714620000001</v>
      </c>
      <c r="W31" s="201">
        <f t="shared" si="2"/>
        <v>1559.3714620000001</v>
      </c>
      <c r="X31" s="203">
        <f>'Vic Apr 2016'!AW25</f>
        <v>12</v>
      </c>
      <c r="Y31" s="204" t="str">
        <f>'Vic Apr 2016'!AX25</f>
        <v>y</v>
      </c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1"/>
      <c r="BB31" s="111"/>
      <c r="BC31" s="111"/>
      <c r="BD31" s="111"/>
      <c r="BE31" s="111"/>
      <c r="BF31" s="111"/>
      <c r="BG31" s="111"/>
      <c r="BH31" s="111"/>
      <c r="BI31" s="111"/>
      <c r="BJ31" s="111"/>
      <c r="BK31" s="111"/>
      <c r="BL31" s="111"/>
      <c r="BM31" s="111"/>
      <c r="BN31" s="111"/>
      <c r="BO31" s="111"/>
      <c r="BP31" s="111"/>
      <c r="BQ31" s="111"/>
      <c r="BR31" s="111"/>
      <c r="BS31" s="111"/>
      <c r="BT31" s="111"/>
      <c r="BU31" s="111"/>
      <c r="BV31" s="111"/>
      <c r="BW31" s="111"/>
      <c r="BX31" s="111"/>
      <c r="BY31" s="111"/>
      <c r="BZ31" s="111"/>
      <c r="CA31" s="111"/>
      <c r="CB31" s="111"/>
      <c r="CC31" s="111"/>
      <c r="CD31" s="111"/>
      <c r="CE31" s="111"/>
      <c r="CF31" s="111"/>
      <c r="CG31" s="111"/>
      <c r="CH31" s="111"/>
      <c r="CI31" s="111"/>
      <c r="CJ31" s="111"/>
      <c r="CK31" s="111"/>
      <c r="CL31" s="111"/>
      <c r="CM31" s="111"/>
      <c r="CN31" s="111"/>
      <c r="CO31" s="111"/>
      <c r="CP31" s="111"/>
      <c r="CQ31" s="111"/>
      <c r="CR31" s="111"/>
      <c r="CS31" s="111"/>
      <c r="CT31" s="111"/>
      <c r="CU31" s="111"/>
      <c r="CV31" s="111"/>
      <c r="CW31" s="111"/>
      <c r="CX31" s="111"/>
      <c r="CY31" s="111"/>
      <c r="CZ31" s="111"/>
      <c r="DA31" s="111"/>
      <c r="DB31" s="111"/>
      <c r="DC31" s="111"/>
      <c r="DD31" s="111"/>
      <c r="DE31" s="111"/>
      <c r="DF31" s="111"/>
      <c r="DG31" s="111"/>
      <c r="DH31" s="111"/>
      <c r="DI31" s="111"/>
      <c r="DJ31" s="111"/>
      <c r="DK31" s="111"/>
      <c r="DL31" s="111"/>
      <c r="DM31" s="111"/>
      <c r="DN31" s="111"/>
      <c r="DO31" s="111"/>
      <c r="DP31" s="111"/>
      <c r="DQ31" s="111"/>
      <c r="DR31" s="111"/>
      <c r="DS31" s="111"/>
      <c r="DT31" s="111"/>
      <c r="DU31" s="111"/>
      <c r="DV31" s="111"/>
      <c r="DW31" s="111"/>
      <c r="DX31" s="111"/>
      <c r="DY31" s="111"/>
      <c r="DZ31" s="111"/>
      <c r="EA31" s="111"/>
      <c r="EB31" s="111"/>
      <c r="EC31" s="111"/>
      <c r="ED31" s="111"/>
      <c r="EE31" s="111"/>
      <c r="EF31" s="111"/>
      <c r="EG31" s="111"/>
      <c r="EH31" s="111"/>
      <c r="EI31" s="111"/>
      <c r="EJ31" s="111"/>
    </row>
    <row r="32" spans="1:140" s="58" customFormat="1" ht="17" customHeight="1" thickBot="1">
      <c r="A32" s="242"/>
      <c r="B32" s="221" t="str">
        <f>'Vic Apr 2016'!F26</f>
        <v>Simply Energy</v>
      </c>
      <c r="C32" s="221" t="str">
        <f>'Vic Apr 2016'!G26</f>
        <v>Small Office Plus Online</v>
      </c>
      <c r="D32" s="115">
        <f>365*'Vic Apr 2016'!H26/100</f>
        <v>207.5025</v>
      </c>
      <c r="E32" s="113">
        <f>IF($C$5*'Vic Apr 2016'!AK26/'Vic Apr 2016'!AI26&gt;='Vic Apr 2016'!J26,('Vic Apr 2016'!J26*'Vic Apr 2016'!O26/100)*'Vic Apr 2016'!AI26,($C$5*'Vic Apr 2016'!AK26/'Vic Apr 2016'!AI26*'Vic Apr 2016'!O26/100)*'Vic Apr 2016'!AI26)</f>
        <v>261.56899999999996</v>
      </c>
      <c r="F32" s="114">
        <f>IF($C$5*'Vic Apr 2016'!AK26/'Vic Apr 2016'!AI26&lt;'Vic Apr 2016'!J26,0,IF($C$5*'Vic Apr 2016'!AK26/'Vic Apr 2016'!AI26&lt;='Vic Apr 2016'!K26,($C$5*'Vic Apr 2016'!AK26/'Vic Apr 2016'!AI26-'Vic Apr 2016'!J26)*('Vic Apr 2016'!P26/100)*'Vic Apr 2016'!AI26,('Vic Apr 2016'!K26-'Vic Apr 2016'!J26)*('Vic Apr 2016'!P26/100)*'Vic Apr 2016'!AI26))</f>
        <v>256.74479999999994</v>
      </c>
      <c r="G32" s="115">
        <f>IF($C$5*'Vic Apr 2016'!AK26/'Vic Apr 2016'!AI26&lt;'Vic Apr 2016'!K26,0,IF($C$5*'Vic Apr 2016'!AK26/'Vic Apr 2016'!AI26&lt;='Vic Apr 2016'!L26,($C$5*'Vic Apr 2016'!AK26/'Vic Apr 2016'!AI26-'Vic Apr 2016'!K26)*('Vic Apr 2016'!Q26/100)*'Vic Apr 2016'!AI26,('Vic Apr 2016'!L26-'Vic Apr 2016'!K26)*('Vic Apr 2016'!Q26/100)*'Vic Apr 2016'!AI26))</f>
        <v>128.64279999999999</v>
      </c>
      <c r="H32" s="113">
        <f>IF($C$5*'Vic Apr 2016'!AK26/'Vic Apr 2016'!AI26&lt;'Vic Apr 2016'!L26,0,IF($C$5*'Vic Apr 2016'!AK26/'Vic Apr 2016'!AI26&lt;='Vic Apr 2016'!M26,($C$5*'Vic Apr 2016'!AK26/'Vic Apr 2016'!AI26-'Vic Apr 2016'!L26)*('Vic Apr 2016'!R26/100)*'Vic Apr 2016'!AI26,('Vic Apr 2016'!M26-'Vic Apr 2016'!L26)*('Vic Apr 2016'!R26/100)*'Vic Apr 2016'!AI26))</f>
        <v>0</v>
      </c>
      <c r="I32" s="115">
        <f>IF(($C$5*'Vic Apr 2016'!AK26/'Vic Apr 2016'!AI26&gt;'Vic Apr 2016'!M26),($C$5*'Vic Apr 2016'!AK26/'Vic Apr 2016'!AI26-'Vic Apr 2016'!M26)*'Vic Apr 2016'!S26/100*'Vic Apr 2016'!AI26,0)</f>
        <v>0</v>
      </c>
      <c r="J32" s="115">
        <f>IF($C$5*'Vic Apr 2016'!AL26/'Vic Apr 2016'!AJ26&gt;='Vic Apr 2016'!J26,('Vic Apr 2016'!J26*'Vic Apr 2016'!U26/100)*'Vic Apr 2016'!AJ26,($C$5*'Vic Apr 2016'!AL26/'Vic Apr 2016'!AJ26*'Vic Apr 2016'!U26/100)*'Vic Apr 2016'!AJ26)</f>
        <v>399.04479999999995</v>
      </c>
      <c r="K32" s="115">
        <f>IF($C$5*'Vic Apr 2016'!AL26/'Vic Apr 2016'!AJ26&lt;'Vic Apr 2016'!J26,0,IF($C$5*'Vic Apr 2016'!AL26/'Vic Apr 2016'!AJ26&lt;='Vic Apr 2016'!K26,($C$5*'Vic Apr 2016'!AL26/'Vic Apr 2016'!AJ26-'Vic Apr 2016'!J26)*('Vic Apr 2016'!V26/100)*'Vic Apr 2016'!AJ26,('Vic Apr 2016'!K26-'Vic Apr 2016'!J26)*('Vic Apr 2016'!V26/100)*'Vic Apr 2016'!AJ26))</f>
        <v>384.50880000000006</v>
      </c>
      <c r="L32" s="115">
        <f>IF($C$5*'Vic Apr 2016'!AL26/'Vic Apr 2016'!AJ26&lt;'Vic Apr 2016'!K26,0,IF($C$5*'Vic Apr 2016'!AL26/'Vic Apr 2016'!AJ26&lt;='Vic Apr 2016'!L26,($C$5*'Vic Apr 2016'!AL26/'Vic Apr 2016'!AJ26-'Vic Apr 2016'!K26)*('Vic Apr 2016'!W26/100)*'Vic Apr 2016'!AJ26,('Vic Apr 2016'!L26-'Vic Apr 2016'!K26)*('Vic Apr 2016'!W26/100)*'Vic Apr 2016'!AJ26))</f>
        <v>255.48639999999997</v>
      </c>
      <c r="M32" s="115">
        <f>IF($C$5*'Vic Apr 2016'!AL26/'Vic Apr 2016'!AJ26&lt;'Vic Apr 2016'!L26,0,IF($C$5*'Vic Apr 2016'!AL26/'Vic Apr 2016'!AJ26&lt;='Vic Apr 2016'!M26,($C$5*'Vic Apr 2016'!AL26/'Vic Apr 2016'!AJ26-'Vic Apr 2016'!L26)*('Vic Apr 2016'!X26/100)*'Vic Apr 2016'!AJ26,('Vic Apr 2016'!M26-'Vic Apr 2016'!L26)*('Vic Apr 2016'!X26/100)*'Vic Apr 2016'!AJ26))</f>
        <v>0</v>
      </c>
      <c r="N32" s="115">
        <f>IF(($C$5*'Vic Apr 2016'!AL26/'Vic Apr 2016'!AJ26&gt;'Vic Apr 2016'!M26),($C$5*'Vic Apr 2016'!AL26/'Vic Apr 2016'!AJ26-'Vic Apr 2016'!M26)*'Vic Apr 2016'!Y26/100*'Vic Apr 2016'!AJ26,0)</f>
        <v>0</v>
      </c>
      <c r="O32" s="222">
        <f t="shared" si="0"/>
        <v>1893.4991</v>
      </c>
      <c r="P32" s="223">
        <f>'Vic Apr 2016'!AM26</f>
        <v>0</v>
      </c>
      <c r="Q32" s="223">
        <f>'Vic Apr 2016'!AN26</f>
        <v>15</v>
      </c>
      <c r="R32" s="223">
        <f>'Vic Apr 2016'!AO26</f>
        <v>0</v>
      </c>
      <c r="S32" s="223">
        <f>'Vic Apr 2016'!AP26</f>
        <v>5</v>
      </c>
      <c r="T32" s="222">
        <f>(O32-(O32-D32)*Q32/100)</f>
        <v>1640.59961</v>
      </c>
      <c r="U32" s="222">
        <f>(T32-(T32-D32)*S32/100)</f>
        <v>1568.9447545</v>
      </c>
      <c r="V32" s="222">
        <f t="shared" si="1"/>
        <v>1804.6595710000001</v>
      </c>
      <c r="W32" s="222">
        <f t="shared" si="2"/>
        <v>1725.8392299500001</v>
      </c>
      <c r="X32" s="224">
        <f>'Vic Apr 2016'!AW26</f>
        <v>24</v>
      </c>
      <c r="Y32" s="225" t="str">
        <f>'Vic Apr 2016'!AX26</f>
        <v>n</v>
      </c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/>
      <c r="BK32" s="111"/>
      <c r="BL32" s="111"/>
      <c r="BM32" s="111"/>
      <c r="BN32" s="111"/>
      <c r="BO32" s="111"/>
      <c r="BP32" s="111"/>
      <c r="BQ32" s="111"/>
      <c r="BR32" s="111"/>
      <c r="BS32" s="111"/>
      <c r="BT32" s="111"/>
      <c r="BU32" s="111"/>
      <c r="BV32" s="111"/>
      <c r="BW32" s="111"/>
      <c r="BX32" s="111"/>
      <c r="BY32" s="111"/>
      <c r="BZ32" s="111"/>
      <c r="CA32" s="111"/>
      <c r="CB32" s="111"/>
      <c r="CC32" s="111"/>
      <c r="CD32" s="111"/>
      <c r="CE32" s="111"/>
      <c r="CF32" s="111"/>
      <c r="CG32" s="111"/>
      <c r="CH32" s="111"/>
      <c r="CI32" s="111"/>
      <c r="CJ32" s="111"/>
      <c r="CK32" s="111"/>
      <c r="CL32" s="111"/>
      <c r="CM32" s="111"/>
      <c r="CN32" s="111"/>
      <c r="CO32" s="111"/>
      <c r="CP32" s="111"/>
      <c r="CQ32" s="111"/>
      <c r="CR32" s="111"/>
      <c r="CS32" s="111"/>
      <c r="CT32" s="111"/>
      <c r="CU32" s="111"/>
      <c r="CV32" s="111"/>
      <c r="CW32" s="111"/>
      <c r="CX32" s="111"/>
      <c r="CY32" s="111"/>
      <c r="CZ32" s="111"/>
      <c r="DA32" s="111"/>
      <c r="DB32" s="111"/>
      <c r="DC32" s="111"/>
      <c r="DD32" s="111"/>
      <c r="DE32" s="111"/>
      <c r="DF32" s="111"/>
      <c r="DG32" s="111"/>
      <c r="DH32" s="111"/>
      <c r="DI32" s="111"/>
      <c r="DJ32" s="111"/>
      <c r="DK32" s="111"/>
      <c r="DL32" s="111"/>
      <c r="DM32" s="11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</row>
    <row r="33" spans="1:140" s="112" customFormat="1" ht="17" customHeight="1" thickTop="1">
      <c r="A33" s="240" t="str">
        <f>'Vic Apr 2016'!D27</f>
        <v>Ausnet Central 2</v>
      </c>
      <c r="B33" s="116" t="str">
        <f>'Vic Apr 2016'!F27</f>
        <v>AGL</v>
      </c>
      <c r="C33" s="116" t="str">
        <f>'Vic Apr 2016'!G27</f>
        <v>Business Savers</v>
      </c>
      <c r="D33" s="198">
        <f>365*'Vic Apr 2016'!H27/100</f>
        <v>278.16649999999998</v>
      </c>
      <c r="E33" s="199">
        <f>IF($C$5*'Vic Apr 2016'!AK27/'Vic Apr 2016'!AI27&gt;='Vic Apr 2016'!J27,('Vic Apr 2016'!J27*'Vic Apr 2016'!O27/100)*'Vic Apr 2016'!AI27,($C$5*'Vic Apr 2016'!AK27/'Vic Apr 2016'!AI27*'Vic Apr 2016'!O27/100)*'Vic Apr 2016'!AI27)</f>
        <v>485.95139999999998</v>
      </c>
      <c r="F33" s="200">
        <f>IF($C$5*'Vic Apr 2016'!AK27/'Vic Apr 2016'!AI27&lt;'Vic Apr 2016'!J27,0,IF($C$5*'Vic Apr 2016'!AK27/'Vic Apr 2016'!AI27&lt;='Vic Apr 2016'!K27,($C$5*'Vic Apr 2016'!AK27/'Vic Apr 2016'!AI27-'Vic Apr 2016'!J27)*('Vic Apr 2016'!P27/100)*'Vic Apr 2016'!AI27,('Vic Apr 2016'!K27-'Vic Apr 2016'!J27)*('Vic Apr 2016'!P27/100)*'Vic Apr 2016'!AI27))</f>
        <v>0</v>
      </c>
      <c r="G33" s="198">
        <f>IF($C$5*'Vic Apr 2016'!AK27/'Vic Apr 2016'!AI27&lt;'Vic Apr 2016'!K27,0,IF($C$5*'Vic Apr 2016'!AK27/'Vic Apr 2016'!AI27&lt;='Vic Apr 2016'!L27,($C$5*'Vic Apr 2016'!AK27/'Vic Apr 2016'!AI27-'Vic Apr 2016'!K27)*('Vic Apr 2016'!Q27/100)*'Vic Apr 2016'!AI27,('Vic Apr 2016'!L27-'Vic Apr 2016'!K27)*('Vic Apr 2016'!Q27/100)*'Vic Apr 2016'!AI27))</f>
        <v>0</v>
      </c>
      <c r="H33" s="199">
        <f>IF($C$5*'Vic Apr 2016'!AK27/'Vic Apr 2016'!AI27&lt;'Vic Apr 2016'!L27,0,IF($C$5*'Vic Apr 2016'!AK27/'Vic Apr 2016'!AI27&lt;='Vic Apr 2016'!M27,($C$5*'Vic Apr 2016'!AK27/'Vic Apr 2016'!AI27-'Vic Apr 2016'!L27)*('Vic Apr 2016'!R27/100)*'Vic Apr 2016'!AI27,('Vic Apr 2016'!M27-'Vic Apr 2016'!L27)*('Vic Apr 2016'!R27/100)*'Vic Apr 2016'!AI27))</f>
        <v>0</v>
      </c>
      <c r="I33" s="198">
        <f>IF(($C$5*'Vic Apr 2016'!AK27/'Vic Apr 2016'!AI27&gt;'Vic Apr 2016'!M27),($C$5*'Vic Apr 2016'!AK27/'Vic Apr 2016'!AI27-'Vic Apr 2016'!M27)*'Vic Apr 2016'!S27/100*'Vic Apr 2016'!AI27,0)</f>
        <v>0</v>
      </c>
      <c r="J33" s="198">
        <f>IF($C$5*'Vic Apr 2016'!AL27/'Vic Apr 2016'!AJ27&gt;='Vic Apr 2016'!J27,('Vic Apr 2016'!J27*'Vic Apr 2016'!U27/100)*'Vic Apr 2016'!AJ27,($C$5*'Vic Apr 2016'!AL27/'Vic Apr 2016'!AJ27*'Vic Apr 2016'!U27/100)*'Vic Apr 2016'!AJ27)</f>
        <v>937.9061999999999</v>
      </c>
      <c r="K33" s="198">
        <f>IF($C$5*'Vic Apr 2016'!AL27/'Vic Apr 2016'!AJ27&lt;'Vic Apr 2016'!J27,0,IF($C$5*'Vic Apr 2016'!AL27/'Vic Apr 2016'!AJ27&lt;='Vic Apr 2016'!K27,($C$5*'Vic Apr 2016'!AL27/'Vic Apr 2016'!AJ27-'Vic Apr 2016'!J27)*('Vic Apr 2016'!V27/100)*'Vic Apr 2016'!AJ27,('Vic Apr 2016'!K27-'Vic Apr 2016'!J27)*('Vic Apr 2016'!V27/100)*'Vic Apr 2016'!AJ27))</f>
        <v>0</v>
      </c>
      <c r="L33" s="198">
        <f>IF($C$5*'Vic Apr 2016'!AL27/'Vic Apr 2016'!AJ27&lt;'Vic Apr 2016'!K27,0,IF($C$5*'Vic Apr 2016'!AL27/'Vic Apr 2016'!AJ27&lt;='Vic Apr 2016'!L27,($C$5*'Vic Apr 2016'!AL27/'Vic Apr 2016'!AJ27-'Vic Apr 2016'!K27)*('Vic Apr 2016'!W27/100)*'Vic Apr 2016'!AJ27,('Vic Apr 2016'!L27-'Vic Apr 2016'!K27)*('Vic Apr 2016'!W27/100)*'Vic Apr 2016'!AJ27))</f>
        <v>0</v>
      </c>
      <c r="M33" s="198">
        <f>IF($C$5*'Vic Apr 2016'!AL27/'Vic Apr 2016'!AJ27&lt;'Vic Apr 2016'!L27,0,IF($C$5*'Vic Apr 2016'!AL27/'Vic Apr 2016'!AJ27&lt;='Vic Apr 2016'!M27,($C$5*'Vic Apr 2016'!AL27/'Vic Apr 2016'!AJ27-'Vic Apr 2016'!L27)*('Vic Apr 2016'!X27/100)*'Vic Apr 2016'!AJ27,('Vic Apr 2016'!M27-'Vic Apr 2016'!L27)*('Vic Apr 2016'!X27/100)*'Vic Apr 2016'!AJ27))</f>
        <v>0</v>
      </c>
      <c r="N33" s="198">
        <f>IF(($C$5*'Vic Apr 2016'!AL27/'Vic Apr 2016'!AJ27&gt;'Vic Apr 2016'!M27),($C$5*'Vic Apr 2016'!AL27/'Vic Apr 2016'!AJ27-'Vic Apr 2016'!M27)*'Vic Apr 2016'!Y27/100*'Vic Apr 2016'!AJ27,0)</f>
        <v>0</v>
      </c>
      <c r="O33" s="201">
        <f t="shared" si="0"/>
        <v>1702.0240999999999</v>
      </c>
      <c r="P33" s="202">
        <f>'Vic Apr 2016'!AM27</f>
        <v>0</v>
      </c>
      <c r="Q33" s="202">
        <f>'Vic Apr 2016'!AN27</f>
        <v>19</v>
      </c>
      <c r="R33" s="202">
        <f>'Vic Apr 2016'!AO27</f>
        <v>0</v>
      </c>
      <c r="S33" s="202">
        <f>'Vic Apr 2016'!AP27</f>
        <v>0</v>
      </c>
      <c r="T33" s="201">
        <f>(O33-(O33-D33)*Q33/100)</f>
        <v>1431.491156</v>
      </c>
      <c r="U33" s="201">
        <f>T33</f>
        <v>1431.491156</v>
      </c>
      <c r="V33" s="201">
        <f t="shared" si="1"/>
        <v>1574.6402716000002</v>
      </c>
      <c r="W33" s="201">
        <f t="shared" si="2"/>
        <v>1574.6402716000002</v>
      </c>
      <c r="X33" s="203">
        <f>'Vic Apr 2016'!AW27</f>
        <v>0</v>
      </c>
      <c r="Y33" s="204" t="str">
        <f>'Vic Apr 2016'!AX27</f>
        <v>n</v>
      </c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1"/>
      <c r="BQ33" s="111"/>
      <c r="BR33" s="111"/>
      <c r="BS33" s="111"/>
      <c r="BT33" s="111"/>
      <c r="BU33" s="111"/>
      <c r="BV33" s="111"/>
      <c r="BW33" s="111"/>
      <c r="BX33" s="111"/>
      <c r="BY33" s="111"/>
      <c r="BZ33" s="111"/>
      <c r="CA33" s="111"/>
      <c r="CB33" s="111"/>
      <c r="CC33" s="111"/>
      <c r="CD33" s="111"/>
      <c r="CE33" s="111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111"/>
      <c r="DD33" s="111"/>
      <c r="DE33" s="111"/>
      <c r="DF33" s="111"/>
      <c r="DG33" s="111"/>
      <c r="DH33" s="111"/>
      <c r="DI33" s="111"/>
      <c r="DJ33" s="111"/>
      <c r="DK33" s="111"/>
      <c r="DL33" s="111"/>
      <c r="DM33" s="111"/>
      <c r="DN33" s="111"/>
      <c r="DO33" s="111"/>
      <c r="DP33" s="111"/>
      <c r="DQ33" s="111"/>
      <c r="DR33" s="111"/>
      <c r="DS33" s="111"/>
      <c r="DT33" s="111"/>
      <c r="DU33" s="111"/>
      <c r="DV33" s="111"/>
      <c r="DW33" s="111"/>
      <c r="DX33" s="111"/>
      <c r="DY33" s="111"/>
      <c r="DZ33" s="111"/>
      <c r="EA33" s="111"/>
      <c r="EB33" s="111"/>
      <c r="EC33" s="111"/>
      <c r="ED33" s="111"/>
      <c r="EE33" s="111"/>
      <c r="EF33" s="111"/>
      <c r="EG33" s="111"/>
      <c r="EH33" s="111"/>
      <c r="EI33" s="111"/>
      <c r="EJ33" s="111"/>
    </row>
    <row r="34" spans="1:140" s="58" customFormat="1" ht="17" customHeight="1">
      <c r="A34" s="241"/>
      <c r="B34" s="116" t="str">
        <f>'Vic Apr 2016'!F28</f>
        <v>Click Energy</v>
      </c>
      <c r="C34" s="116" t="str">
        <f>'Vic Apr 2016'!G28</f>
        <v>Business Prime Gas</v>
      </c>
      <c r="D34" s="198">
        <f>365*'Vic Apr 2016'!H28/100</f>
        <v>279.22500000000002</v>
      </c>
      <c r="E34" s="199">
        <f>IF($C$5*'Vic Apr 2016'!AK28/'Vic Apr 2016'!AI28&gt;='Vic Apr 2016'!J28,('Vic Apr 2016'!J28*'Vic Apr 2016'!O28/100)*'Vic Apr 2016'!AI28,($C$5*'Vic Apr 2016'!AK28/'Vic Apr 2016'!AI28*'Vic Apr 2016'!O28/100)*'Vic Apr 2016'!AI28)</f>
        <v>154.80000000000001</v>
      </c>
      <c r="F34" s="200">
        <f>IF($C$5*'Vic Apr 2016'!AK28/'Vic Apr 2016'!AI28&lt;'Vic Apr 2016'!J28,0,IF($C$5*'Vic Apr 2016'!AK28/'Vic Apr 2016'!AI28&lt;='Vic Apr 2016'!K28,($C$5*'Vic Apr 2016'!AK28/'Vic Apr 2016'!AI28-'Vic Apr 2016'!J28)*('Vic Apr 2016'!P28/100)*'Vic Apr 2016'!AI28,('Vic Apr 2016'!K28-'Vic Apr 2016'!J28)*('Vic Apr 2016'!P28/100)*'Vic Apr 2016'!AI28))</f>
        <v>152.4</v>
      </c>
      <c r="G34" s="198">
        <f>IF($C$5*'Vic Apr 2016'!AK28/'Vic Apr 2016'!AI28&lt;'Vic Apr 2016'!K28,0,IF($C$5*'Vic Apr 2016'!AK28/'Vic Apr 2016'!AI28&lt;='Vic Apr 2016'!L28,($C$5*'Vic Apr 2016'!AK28/'Vic Apr 2016'!AI28-'Vic Apr 2016'!K28)*('Vic Apr 2016'!Q28/100)*'Vic Apr 2016'!AI28,('Vic Apr 2016'!L28-'Vic Apr 2016'!K28)*('Vic Apr 2016'!Q28/100)*'Vic Apr 2016'!AI28))</f>
        <v>116.625</v>
      </c>
      <c r="H34" s="199">
        <f>IF($C$5*'Vic Apr 2016'!AK28/'Vic Apr 2016'!AI28&lt;'Vic Apr 2016'!L28,0,IF($C$5*'Vic Apr 2016'!AK28/'Vic Apr 2016'!AI28&lt;='Vic Apr 2016'!M28,($C$5*'Vic Apr 2016'!AK28/'Vic Apr 2016'!AI28-'Vic Apr 2016'!L28)*('Vic Apr 2016'!R28/100)*'Vic Apr 2016'!AI28,('Vic Apr 2016'!M28-'Vic Apr 2016'!L28)*('Vic Apr 2016'!R28/100)*'Vic Apr 2016'!AI28))</f>
        <v>0</v>
      </c>
      <c r="I34" s="198">
        <f>IF(($C$5*'Vic Apr 2016'!AK28/'Vic Apr 2016'!AI28&gt;'Vic Apr 2016'!M28),($C$5*'Vic Apr 2016'!AK28/'Vic Apr 2016'!AI28-'Vic Apr 2016'!M28)*'Vic Apr 2016'!S28/100*'Vic Apr 2016'!AI28,0)</f>
        <v>0</v>
      </c>
      <c r="J34" s="198">
        <f>IF($C$5*'Vic Apr 2016'!AL28/'Vic Apr 2016'!AJ28&gt;='Vic Apr 2016'!J28,('Vic Apr 2016'!J28*'Vic Apr 2016'!U28/100)*'Vic Apr 2016'!AJ28,($C$5*'Vic Apr 2016'!AL28/'Vic Apr 2016'!AJ28*'Vic Apr 2016'!U28/100)*'Vic Apr 2016'!AJ28)</f>
        <v>307.2</v>
      </c>
      <c r="K34" s="198">
        <f>IF($C$5*'Vic Apr 2016'!AL28/'Vic Apr 2016'!AJ28&lt;'Vic Apr 2016'!J28,0,IF($C$5*'Vic Apr 2016'!AL28/'Vic Apr 2016'!AJ28&lt;='Vic Apr 2016'!K28,($C$5*'Vic Apr 2016'!AL28/'Vic Apr 2016'!AJ28-'Vic Apr 2016'!J28)*('Vic Apr 2016'!V28/100)*'Vic Apr 2016'!AJ28,('Vic Apr 2016'!K28-'Vic Apr 2016'!J28)*('Vic Apr 2016'!V28/100)*'Vic Apr 2016'!AJ28))</f>
        <v>288</v>
      </c>
      <c r="L34" s="198">
        <f>IF($C$5*'Vic Apr 2016'!AL28/'Vic Apr 2016'!AJ28&lt;'Vic Apr 2016'!K28,0,IF($C$5*'Vic Apr 2016'!AL28/'Vic Apr 2016'!AJ28&lt;='Vic Apr 2016'!L28,($C$5*'Vic Apr 2016'!AL28/'Vic Apr 2016'!AJ28-'Vic Apr 2016'!K28)*('Vic Apr 2016'!W28/100)*'Vic Apr 2016'!AJ28,('Vic Apr 2016'!L28-'Vic Apr 2016'!K28)*('Vic Apr 2016'!W28/100)*'Vic Apr 2016'!AJ28))</f>
        <v>218.32199999999997</v>
      </c>
      <c r="M34" s="198">
        <f>IF($C$5*'Vic Apr 2016'!AL28/'Vic Apr 2016'!AJ28&lt;'Vic Apr 2016'!L28,0,IF($C$5*'Vic Apr 2016'!AL28/'Vic Apr 2016'!AJ28&lt;='Vic Apr 2016'!M28,($C$5*'Vic Apr 2016'!AL28/'Vic Apr 2016'!AJ28-'Vic Apr 2016'!L28)*('Vic Apr 2016'!X28/100)*'Vic Apr 2016'!AJ28,('Vic Apr 2016'!M28-'Vic Apr 2016'!L28)*('Vic Apr 2016'!X28/100)*'Vic Apr 2016'!AJ28))</f>
        <v>0</v>
      </c>
      <c r="N34" s="198">
        <f>IF(($C$5*'Vic Apr 2016'!AL28/'Vic Apr 2016'!AJ28&gt;'Vic Apr 2016'!M28),($C$5*'Vic Apr 2016'!AL28/'Vic Apr 2016'!AJ28-'Vic Apr 2016'!M28)*'Vic Apr 2016'!Y28/100*'Vic Apr 2016'!AJ28,0)</f>
        <v>0</v>
      </c>
      <c r="O34" s="201">
        <f t="shared" si="0"/>
        <v>1516.5719999999999</v>
      </c>
      <c r="P34" s="202">
        <f>'Vic Apr 2016'!AM28</f>
        <v>0</v>
      </c>
      <c r="Q34" s="202">
        <f>'Vic Apr 2016'!AN28</f>
        <v>0</v>
      </c>
      <c r="R34" s="202">
        <f>'Vic Apr 2016'!AO28</f>
        <v>10</v>
      </c>
      <c r="S34" s="202">
        <f>'Vic Apr 2016'!AP28</f>
        <v>0</v>
      </c>
      <c r="T34" s="201">
        <f>O34</f>
        <v>1516.5719999999999</v>
      </c>
      <c r="U34" s="201">
        <f>T34-(T34*R34/100)</f>
        <v>1364.9148</v>
      </c>
      <c r="V34" s="201">
        <f t="shared" si="1"/>
        <v>1668.2292</v>
      </c>
      <c r="W34" s="201">
        <f t="shared" si="2"/>
        <v>1501.4062800000002</v>
      </c>
      <c r="X34" s="203">
        <f>'Vic Apr 2016'!AW28</f>
        <v>0</v>
      </c>
      <c r="Y34" s="204" t="str">
        <f>'Vic Apr 2016'!AX28</f>
        <v>n</v>
      </c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</row>
    <row r="35" spans="1:140" s="112" customFormat="1" ht="17" customHeight="1">
      <c r="A35" s="241"/>
      <c r="B35" s="116" t="str">
        <f>'Vic Apr 2016'!F29</f>
        <v>Covau</v>
      </c>
      <c r="C35" s="116" t="str">
        <f>'Vic Apr 2016'!G29</f>
        <v>Market offer</v>
      </c>
      <c r="D35" s="198">
        <f>365*'Vic Apr 2016'!H29/100</f>
        <v>284.7</v>
      </c>
      <c r="E35" s="199">
        <f>IF($C$5*'Vic Apr 2016'!AK29/'Vic Apr 2016'!AI29&gt;='Vic Apr 2016'!J29,('Vic Apr 2016'!J29*'Vic Apr 2016'!O29/100)*'Vic Apr 2016'!AI29,($C$5*'Vic Apr 2016'!AK29/'Vic Apr 2016'!AI29*'Vic Apr 2016'!O29/100)*'Vic Apr 2016'!AI29)</f>
        <v>282.60000000000002</v>
      </c>
      <c r="F35" s="200">
        <f>IF($C$5*'Vic Apr 2016'!AK29/'Vic Apr 2016'!AI29&lt;'Vic Apr 2016'!J29,0,IF($C$5*'Vic Apr 2016'!AK29/'Vic Apr 2016'!AI29&lt;='Vic Apr 2016'!K29,($C$5*'Vic Apr 2016'!AK29/'Vic Apr 2016'!AI29-'Vic Apr 2016'!J29)*('Vic Apr 2016'!P29/100)*'Vic Apr 2016'!AI29,('Vic Apr 2016'!K29-'Vic Apr 2016'!J29)*('Vic Apr 2016'!P29/100)*'Vic Apr 2016'!AI29))</f>
        <v>275.40000000000003</v>
      </c>
      <c r="G35" s="198">
        <f>IF($C$5*'Vic Apr 2016'!AK29/'Vic Apr 2016'!AI29&lt;'Vic Apr 2016'!K29,0,IF($C$5*'Vic Apr 2016'!AK29/'Vic Apr 2016'!AI29&lt;='Vic Apr 2016'!L29,($C$5*'Vic Apr 2016'!AK29/'Vic Apr 2016'!AI29-'Vic Apr 2016'!K29)*('Vic Apr 2016'!Q29/100)*'Vic Apr 2016'!AI29,('Vic Apr 2016'!L29-'Vic Apr 2016'!K29)*('Vic Apr 2016'!Q29/100)*'Vic Apr 2016'!AI29))</f>
        <v>212.80000000000007</v>
      </c>
      <c r="H35" s="199">
        <f>IF($C$5*'Vic Apr 2016'!AK29/'Vic Apr 2016'!AI29&lt;'Vic Apr 2016'!L29,0,IF($C$5*'Vic Apr 2016'!AK29/'Vic Apr 2016'!AI29&lt;='Vic Apr 2016'!M29,($C$5*'Vic Apr 2016'!AK29/'Vic Apr 2016'!AI29-'Vic Apr 2016'!L29)*('Vic Apr 2016'!R29/100)*'Vic Apr 2016'!AI29,('Vic Apr 2016'!M29-'Vic Apr 2016'!L29)*('Vic Apr 2016'!R29/100)*'Vic Apr 2016'!AI29))</f>
        <v>0</v>
      </c>
      <c r="I35" s="198">
        <f>IF(($C$5*'Vic Apr 2016'!AK29/'Vic Apr 2016'!AI29&gt;'Vic Apr 2016'!M29),($C$5*'Vic Apr 2016'!AK29/'Vic Apr 2016'!AI29-'Vic Apr 2016'!M29)*'Vic Apr 2016'!S29/100*'Vic Apr 2016'!AI29,0)</f>
        <v>0</v>
      </c>
      <c r="J35" s="198">
        <f>IF($C$5*'Vic Apr 2016'!AL29/'Vic Apr 2016'!AJ29&gt;='Vic Apr 2016'!J29,('Vic Apr 2016'!J29*'Vic Apr 2016'!U29/100)*'Vic Apr 2016'!AJ29,($C$5*'Vic Apr 2016'!AL29/'Vic Apr 2016'!AJ29*'Vic Apr 2016'!U29/100)*'Vic Apr 2016'!AJ29)</f>
        <v>248.39999999999998</v>
      </c>
      <c r="K35" s="198">
        <f>IF($C$5*'Vic Apr 2016'!AL29/'Vic Apr 2016'!AJ29&lt;'Vic Apr 2016'!J29,0,IF($C$5*'Vic Apr 2016'!AL29/'Vic Apr 2016'!AJ29&lt;='Vic Apr 2016'!K29,($C$5*'Vic Apr 2016'!AL29/'Vic Apr 2016'!AJ29-'Vic Apr 2016'!J29)*('Vic Apr 2016'!V29/100)*'Vic Apr 2016'!AJ29,('Vic Apr 2016'!K29-'Vic Apr 2016'!J29)*('Vic Apr 2016'!V29/100)*'Vic Apr 2016'!AJ29))</f>
        <v>230.39999999999998</v>
      </c>
      <c r="L35" s="198">
        <f>IF($C$5*'Vic Apr 2016'!AL29/'Vic Apr 2016'!AJ29&lt;'Vic Apr 2016'!K29,0,IF($C$5*'Vic Apr 2016'!AL29/'Vic Apr 2016'!AJ29&lt;='Vic Apr 2016'!L29,($C$5*'Vic Apr 2016'!AL29/'Vic Apr 2016'!AJ29-'Vic Apr 2016'!K29)*('Vic Apr 2016'!W29/100)*'Vic Apr 2016'!AJ29,('Vic Apr 2016'!L29-'Vic Apr 2016'!K29)*('Vic Apr 2016'!W29/100)*'Vic Apr 2016'!AJ29))</f>
        <v>172.20000000000005</v>
      </c>
      <c r="M35" s="198">
        <f>IF($C$5*'Vic Apr 2016'!AL29/'Vic Apr 2016'!AJ29&lt;'Vic Apr 2016'!L29,0,IF($C$5*'Vic Apr 2016'!AL29/'Vic Apr 2016'!AJ29&lt;='Vic Apr 2016'!M29,($C$5*'Vic Apr 2016'!AL29/'Vic Apr 2016'!AJ29-'Vic Apr 2016'!L29)*('Vic Apr 2016'!X29/100)*'Vic Apr 2016'!AJ29,('Vic Apr 2016'!M29-'Vic Apr 2016'!L29)*('Vic Apr 2016'!X29/100)*'Vic Apr 2016'!AJ29))</f>
        <v>0</v>
      </c>
      <c r="N35" s="198">
        <f>IF(($C$5*'Vic Apr 2016'!AL29/'Vic Apr 2016'!AJ29&gt;'Vic Apr 2016'!M29),($C$5*'Vic Apr 2016'!AL29/'Vic Apr 2016'!AJ29-'Vic Apr 2016'!M29)*'Vic Apr 2016'!Y29/100*'Vic Apr 2016'!AJ29,0)</f>
        <v>0</v>
      </c>
      <c r="O35" s="201">
        <f t="shared" si="0"/>
        <v>1706.5000000000002</v>
      </c>
      <c r="P35" s="202">
        <f>'Vic Apr 2016'!AM29</f>
        <v>0</v>
      </c>
      <c r="Q35" s="202">
        <f>'Vic Apr 2016'!AN29</f>
        <v>0</v>
      </c>
      <c r="R35" s="202">
        <f>'Vic Apr 2016'!AO29</f>
        <v>0</v>
      </c>
      <c r="S35" s="202">
        <f>'Vic Apr 2016'!AP29</f>
        <v>16</v>
      </c>
      <c r="T35" s="201">
        <f>O35</f>
        <v>1706.5000000000002</v>
      </c>
      <c r="U35" s="201">
        <f>(T35-(T35-D35)*S35/100)</f>
        <v>1479.0120000000002</v>
      </c>
      <c r="V35" s="201">
        <f t="shared" si="1"/>
        <v>1877.1500000000003</v>
      </c>
      <c r="W35" s="201">
        <f t="shared" si="2"/>
        <v>1626.9132000000004</v>
      </c>
      <c r="X35" s="203">
        <f>'Vic Apr 2016'!AW29</f>
        <v>12</v>
      </c>
      <c r="Y35" s="204" t="str">
        <f>'Vic Apr 2016'!AX29</f>
        <v>y</v>
      </c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  <c r="DE35" s="111"/>
      <c r="DF35" s="111"/>
      <c r="DG35" s="111"/>
      <c r="DH35" s="111"/>
      <c r="DI35" s="111"/>
      <c r="DJ35" s="111"/>
      <c r="DK35" s="111"/>
      <c r="DL35" s="111"/>
      <c r="DM35" s="111"/>
      <c r="DN35" s="111"/>
      <c r="DO35" s="111"/>
      <c r="DP35" s="111"/>
      <c r="DQ35" s="111"/>
      <c r="DR35" s="111"/>
      <c r="DS35" s="111"/>
      <c r="DT35" s="111"/>
      <c r="DU35" s="111"/>
      <c r="DV35" s="111"/>
      <c r="DW35" s="111"/>
      <c r="DX35" s="111"/>
      <c r="DY35" s="111"/>
      <c r="DZ35" s="111"/>
      <c r="EA35" s="111"/>
      <c r="EB35" s="111"/>
      <c r="EC35" s="111"/>
      <c r="ED35" s="111"/>
      <c r="EE35" s="111"/>
      <c r="EF35" s="111"/>
      <c r="EG35" s="111"/>
      <c r="EH35" s="111"/>
      <c r="EI35" s="111"/>
      <c r="EJ35" s="111"/>
    </row>
    <row r="36" spans="1:140" s="58" customFormat="1" ht="17" customHeight="1">
      <c r="A36" s="241"/>
      <c r="B36" s="116" t="str">
        <f>'Vic Apr 2016'!F30</f>
        <v>EnergyAustralia</v>
      </c>
      <c r="C36" s="116" t="str">
        <f>'Vic Apr 2016'!G30</f>
        <v>Everyday Saver Business</v>
      </c>
      <c r="D36" s="198">
        <f>365*'Vic Apr 2016'!H30/100</f>
        <v>295.64999999999998</v>
      </c>
      <c r="E36" s="199">
        <f>IF($C$5*'Vic Apr 2016'!AK30/'Vic Apr 2016'!AI30&gt;='Vic Apr 2016'!J30,('Vic Apr 2016'!J30*'Vic Apr 2016'!O30/100)*'Vic Apr 2016'!AI30,($C$5*'Vic Apr 2016'!AK30/'Vic Apr 2016'!AI30*'Vic Apr 2016'!O30/100)*'Vic Apr 2016'!AI30)</f>
        <v>176.64</v>
      </c>
      <c r="F36" s="200">
        <f>IF($C$5*'Vic Apr 2016'!AK30/'Vic Apr 2016'!AI30&lt;'Vic Apr 2016'!J30,0,IF($C$5*'Vic Apr 2016'!AK30/'Vic Apr 2016'!AI30&lt;='Vic Apr 2016'!K30,($C$5*'Vic Apr 2016'!AK30/'Vic Apr 2016'!AI30-'Vic Apr 2016'!J30)*('Vic Apr 2016'!P30/100)*'Vic Apr 2016'!AI30,('Vic Apr 2016'!K30-'Vic Apr 2016'!J30)*('Vic Apr 2016'!P30/100)*'Vic Apr 2016'!AI30))</f>
        <v>171.35999999999999</v>
      </c>
      <c r="G36" s="198">
        <f>IF($C$5*'Vic Apr 2016'!AK30/'Vic Apr 2016'!AI30&lt;'Vic Apr 2016'!K30,0,IF($C$5*'Vic Apr 2016'!AK30/'Vic Apr 2016'!AI30&lt;='Vic Apr 2016'!L30,($C$5*'Vic Apr 2016'!AK30/'Vic Apr 2016'!AI30-'Vic Apr 2016'!K30)*('Vic Apr 2016'!Q30/100)*'Vic Apr 2016'!AI30,('Vic Apr 2016'!L30-'Vic Apr 2016'!K30)*('Vic Apr 2016'!Q30/100)*'Vic Apr 2016'!AI30))</f>
        <v>131.8329</v>
      </c>
      <c r="H36" s="199">
        <f>IF($C$5*'Vic Apr 2016'!AK30/'Vic Apr 2016'!AI30&lt;'Vic Apr 2016'!L30,0,IF($C$5*'Vic Apr 2016'!AK30/'Vic Apr 2016'!AI30&lt;='Vic Apr 2016'!M30,($C$5*'Vic Apr 2016'!AK30/'Vic Apr 2016'!AI30-'Vic Apr 2016'!L30)*('Vic Apr 2016'!R30/100)*'Vic Apr 2016'!AI30,('Vic Apr 2016'!M30-'Vic Apr 2016'!L30)*('Vic Apr 2016'!R30/100)*'Vic Apr 2016'!AI30))</f>
        <v>0</v>
      </c>
      <c r="I36" s="198">
        <f>IF(($C$5*'Vic Apr 2016'!AK30/'Vic Apr 2016'!AI30&gt;'Vic Apr 2016'!M30),($C$5*'Vic Apr 2016'!AK30/'Vic Apr 2016'!AI30-'Vic Apr 2016'!M30)*'Vic Apr 2016'!S30/100*'Vic Apr 2016'!AI30,0)</f>
        <v>0</v>
      </c>
      <c r="J36" s="198">
        <f>IF($C$5*'Vic Apr 2016'!AL30/'Vic Apr 2016'!AJ30&gt;='Vic Apr 2016'!J30,('Vic Apr 2016'!J30*'Vic Apr 2016'!U30/100)*'Vic Apr 2016'!AJ30,($C$5*'Vic Apr 2016'!AL30/'Vic Apr 2016'!AJ30*'Vic Apr 2016'!U30/100)*'Vic Apr 2016'!AJ30)</f>
        <v>351.6</v>
      </c>
      <c r="K36" s="198">
        <f>IF($C$5*'Vic Apr 2016'!AL30/'Vic Apr 2016'!AJ30&lt;'Vic Apr 2016'!J30,0,IF($C$5*'Vic Apr 2016'!AL30/'Vic Apr 2016'!AJ30&lt;='Vic Apr 2016'!K30,($C$5*'Vic Apr 2016'!AL30/'Vic Apr 2016'!AJ30-'Vic Apr 2016'!J30)*('Vic Apr 2016'!V30/100)*'Vic Apr 2016'!AJ30,('Vic Apr 2016'!K30-'Vic Apr 2016'!J30)*('Vic Apr 2016'!V30/100)*'Vic Apr 2016'!AJ30))</f>
        <v>328.8</v>
      </c>
      <c r="L36" s="198">
        <f>IF($C$5*'Vic Apr 2016'!AL30/'Vic Apr 2016'!AJ30&lt;'Vic Apr 2016'!K30,0,IF($C$5*'Vic Apr 2016'!AL30/'Vic Apr 2016'!AJ30&lt;='Vic Apr 2016'!L30,($C$5*'Vic Apr 2016'!AL30/'Vic Apr 2016'!AJ30-'Vic Apr 2016'!K30)*('Vic Apr 2016'!W30/100)*'Vic Apr 2016'!AJ30,('Vic Apr 2016'!L30-'Vic Apr 2016'!K30)*('Vic Apr 2016'!W30/100)*'Vic Apr 2016'!AJ30))</f>
        <v>247.245</v>
      </c>
      <c r="M36" s="198">
        <f>IF($C$5*'Vic Apr 2016'!AL30/'Vic Apr 2016'!AJ30&lt;'Vic Apr 2016'!L30,0,IF($C$5*'Vic Apr 2016'!AL30/'Vic Apr 2016'!AJ30&lt;='Vic Apr 2016'!M30,($C$5*'Vic Apr 2016'!AL30/'Vic Apr 2016'!AJ30-'Vic Apr 2016'!L30)*('Vic Apr 2016'!X30/100)*'Vic Apr 2016'!AJ30,('Vic Apr 2016'!M30-'Vic Apr 2016'!L30)*('Vic Apr 2016'!X30/100)*'Vic Apr 2016'!AJ30))</f>
        <v>0</v>
      </c>
      <c r="N36" s="198">
        <f>IF(($C$5*'Vic Apr 2016'!AL30/'Vic Apr 2016'!AJ30&gt;'Vic Apr 2016'!M30),($C$5*'Vic Apr 2016'!AL30/'Vic Apr 2016'!AJ30-'Vic Apr 2016'!M30)*'Vic Apr 2016'!Y30/100*'Vic Apr 2016'!AJ30,0)</f>
        <v>0</v>
      </c>
      <c r="O36" s="201">
        <f t="shared" si="0"/>
        <v>1703.1279</v>
      </c>
      <c r="P36" s="202">
        <f>'Vic Apr 2016'!AM30</f>
        <v>0</v>
      </c>
      <c r="Q36" s="202">
        <f>'Vic Apr 2016'!AN30</f>
        <v>22</v>
      </c>
      <c r="R36" s="202">
        <f>'Vic Apr 2016'!AO30</f>
        <v>0</v>
      </c>
      <c r="S36" s="202">
        <f>'Vic Apr 2016'!AP30</f>
        <v>0</v>
      </c>
      <c r="T36" s="201">
        <f>(O36-(O36-D36)*Q36/100)</f>
        <v>1393.4827620000001</v>
      </c>
      <c r="U36" s="201">
        <f>T36</f>
        <v>1393.4827620000001</v>
      </c>
      <c r="V36" s="201">
        <f t="shared" si="1"/>
        <v>1532.8310382000002</v>
      </c>
      <c r="W36" s="201">
        <f t="shared" si="2"/>
        <v>1532.8310382000002</v>
      </c>
      <c r="X36" s="203">
        <f>'Vic Apr 2016'!AW30</f>
        <v>24</v>
      </c>
      <c r="Y36" s="204" t="str">
        <f>'Vic Apr 2016'!AX30</f>
        <v>y</v>
      </c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1"/>
      <c r="BZ36" s="111"/>
      <c r="CA36" s="111"/>
      <c r="CB36" s="111"/>
      <c r="CC36" s="111"/>
      <c r="CD36" s="111"/>
      <c r="CE36" s="111"/>
      <c r="CF36" s="111"/>
      <c r="CG36" s="111"/>
      <c r="CH36" s="111"/>
      <c r="CI36" s="111"/>
      <c r="CJ36" s="111"/>
      <c r="CK36" s="111"/>
      <c r="CL36" s="111"/>
      <c r="CM36" s="111"/>
      <c r="CN36" s="111"/>
      <c r="CO36" s="111"/>
      <c r="CP36" s="111"/>
      <c r="CQ36" s="111"/>
      <c r="CR36" s="111"/>
      <c r="CS36" s="111"/>
      <c r="CT36" s="111"/>
      <c r="CU36" s="111"/>
      <c r="CV36" s="111"/>
      <c r="CW36" s="111"/>
      <c r="CX36" s="111"/>
      <c r="CY36" s="111"/>
      <c r="CZ36" s="111"/>
      <c r="DA36" s="111"/>
      <c r="DB36" s="111"/>
      <c r="DC36" s="111"/>
      <c r="DD36" s="111"/>
      <c r="DE36" s="111"/>
      <c r="DF36" s="111"/>
      <c r="DG36" s="111"/>
      <c r="DH36" s="111"/>
      <c r="DI36" s="111"/>
      <c r="DJ36" s="111"/>
      <c r="DK36" s="111"/>
      <c r="DL36" s="111"/>
      <c r="DM36" s="111"/>
      <c r="DN36" s="111"/>
      <c r="DO36" s="111"/>
      <c r="DP36" s="111"/>
      <c r="DQ36" s="111"/>
      <c r="DR36" s="111"/>
      <c r="DS36" s="111"/>
      <c r="DT36" s="111"/>
      <c r="DU36" s="111"/>
      <c r="DV36" s="111"/>
      <c r="DW36" s="111"/>
      <c r="DX36" s="111"/>
      <c r="DY36" s="111"/>
      <c r="DZ36" s="111"/>
      <c r="EA36" s="111"/>
      <c r="EB36" s="111"/>
      <c r="EC36" s="111"/>
      <c r="ED36" s="111"/>
      <c r="EE36" s="111"/>
      <c r="EF36" s="111"/>
      <c r="EG36" s="111"/>
      <c r="EH36" s="111"/>
      <c r="EI36" s="111"/>
      <c r="EJ36" s="111"/>
    </row>
    <row r="37" spans="1:140" s="112" customFormat="1" ht="17" customHeight="1">
      <c r="A37" s="241"/>
      <c r="B37" s="116" t="str">
        <f>'Vic Apr 2016'!F31</f>
        <v>Lumo Energy</v>
      </c>
      <c r="C37" s="116" t="str">
        <f>'Vic Apr 2016'!G31</f>
        <v>Business Premium</v>
      </c>
      <c r="D37" s="198">
        <f>365*'Vic Apr 2016'!H31/100</f>
        <v>231.77500000000001</v>
      </c>
      <c r="E37" s="199">
        <f>IF($C$5*'Vic Apr 2016'!AK31/'Vic Apr 2016'!AI31&gt;='Vic Apr 2016'!J31,('Vic Apr 2016'!J31*'Vic Apr 2016'!O31/100)*'Vic Apr 2016'!AI31,($C$5*'Vic Apr 2016'!AK31/'Vic Apr 2016'!AI31*'Vic Apr 2016'!O31/100)*'Vic Apr 2016'!AI31)</f>
        <v>135.04260000000002</v>
      </c>
      <c r="F37" s="200">
        <f>IF($C$5*'Vic Apr 2016'!AK31/'Vic Apr 2016'!AI31&lt;'Vic Apr 2016'!J31,0,IF($C$5*'Vic Apr 2016'!AK31/'Vic Apr 2016'!AI31&lt;='Vic Apr 2016'!K31,($C$5*'Vic Apr 2016'!AK31/'Vic Apr 2016'!AI31-'Vic Apr 2016'!J31)*('Vic Apr 2016'!P31/100)*'Vic Apr 2016'!AI31,('Vic Apr 2016'!K31-'Vic Apr 2016'!J31)*('Vic Apr 2016'!P31/100)*'Vic Apr 2016'!AI31))</f>
        <v>131.39279999999999</v>
      </c>
      <c r="G37" s="198">
        <f>IF($C$5*'Vic Apr 2016'!AK31/'Vic Apr 2016'!AI31&lt;'Vic Apr 2016'!K31,0,IF($C$5*'Vic Apr 2016'!AK31/'Vic Apr 2016'!AI31&lt;='Vic Apr 2016'!L31,($C$5*'Vic Apr 2016'!AK31/'Vic Apr 2016'!AI31-'Vic Apr 2016'!K31)*('Vic Apr 2016'!Q31/100)*'Vic Apr 2016'!AI31,('Vic Apr 2016'!L31-'Vic Apr 2016'!K31)*('Vic Apr 2016'!Q31/100)*'Vic Apr 2016'!AI31))</f>
        <v>96.278600000000012</v>
      </c>
      <c r="H37" s="199">
        <f>IF($C$5*'Vic Apr 2016'!AK31/'Vic Apr 2016'!AI31&lt;'Vic Apr 2016'!L31,0,IF($C$5*'Vic Apr 2016'!AK31/'Vic Apr 2016'!AI31&lt;='Vic Apr 2016'!M31,($C$5*'Vic Apr 2016'!AK31/'Vic Apr 2016'!AI31-'Vic Apr 2016'!L31)*('Vic Apr 2016'!R31/100)*'Vic Apr 2016'!AI31,('Vic Apr 2016'!M31-'Vic Apr 2016'!L31)*('Vic Apr 2016'!R31/100)*'Vic Apr 2016'!AI31))</f>
        <v>0</v>
      </c>
      <c r="I37" s="198">
        <f>IF(($C$5*'Vic Apr 2016'!AK31/'Vic Apr 2016'!AI31&gt;'Vic Apr 2016'!M31),($C$5*'Vic Apr 2016'!AK31/'Vic Apr 2016'!AI31-'Vic Apr 2016'!M31)*'Vic Apr 2016'!S31/100*'Vic Apr 2016'!AI31,0)</f>
        <v>0</v>
      </c>
      <c r="J37" s="198">
        <f>IF($C$5*'Vic Apr 2016'!AL31/'Vic Apr 2016'!AJ31&gt;='Vic Apr 2016'!J31,('Vic Apr 2016'!J31*'Vic Apr 2016'!U31/100)*'Vic Apr 2016'!AJ31,($C$5*'Vic Apr 2016'!AL31/'Vic Apr 2016'!AJ31*'Vic Apr 2016'!U31/100)*'Vic Apr 2016'!AJ31)</f>
        <v>267.65199999999999</v>
      </c>
      <c r="K37" s="198">
        <f>IF($C$5*'Vic Apr 2016'!AL31/'Vic Apr 2016'!AJ31&lt;'Vic Apr 2016'!J31,0,IF($C$5*'Vic Apr 2016'!AL31/'Vic Apr 2016'!AJ31&lt;='Vic Apr 2016'!K31,($C$5*'Vic Apr 2016'!AL31/'Vic Apr 2016'!AJ31-'Vic Apr 2016'!J31)*('Vic Apr 2016'!V31/100)*'Vic Apr 2016'!AJ31,('Vic Apr 2016'!K31-'Vic Apr 2016'!J31)*('Vic Apr 2016'!V31/100)*'Vic Apr 2016'!AJ31))</f>
        <v>250.61959999999999</v>
      </c>
      <c r="L37" s="198">
        <f>IF($C$5*'Vic Apr 2016'!AL31/'Vic Apr 2016'!AJ31&lt;'Vic Apr 2016'!K31,0,IF($C$5*'Vic Apr 2016'!AL31/'Vic Apr 2016'!AJ31&lt;='Vic Apr 2016'!L31,($C$5*'Vic Apr 2016'!AL31/'Vic Apr 2016'!AJ31-'Vic Apr 2016'!K31)*('Vic Apr 2016'!W31/100)*'Vic Apr 2016'!AJ31,('Vic Apr 2016'!L31-'Vic Apr 2016'!K31)*('Vic Apr 2016'!W31/100)*'Vic Apr 2016'!AJ31))</f>
        <v>179.96</v>
      </c>
      <c r="M37" s="198">
        <f>IF($C$5*'Vic Apr 2016'!AL31/'Vic Apr 2016'!AJ31&lt;'Vic Apr 2016'!L31,0,IF($C$5*'Vic Apr 2016'!AL31/'Vic Apr 2016'!AJ31&lt;='Vic Apr 2016'!M31,($C$5*'Vic Apr 2016'!AL31/'Vic Apr 2016'!AJ31-'Vic Apr 2016'!L31)*('Vic Apr 2016'!X31/100)*'Vic Apr 2016'!AJ31,('Vic Apr 2016'!M31-'Vic Apr 2016'!L31)*('Vic Apr 2016'!X31/100)*'Vic Apr 2016'!AJ31))</f>
        <v>0</v>
      </c>
      <c r="N37" s="198">
        <f>IF(($C$5*'Vic Apr 2016'!AL31/'Vic Apr 2016'!AJ31&gt;'Vic Apr 2016'!M31),($C$5*'Vic Apr 2016'!AL31/'Vic Apr 2016'!AJ31-'Vic Apr 2016'!M31)*'Vic Apr 2016'!Y31/100*'Vic Apr 2016'!AJ31,0)</f>
        <v>0</v>
      </c>
      <c r="O37" s="201">
        <f t="shared" si="0"/>
        <v>1292.7206000000001</v>
      </c>
      <c r="P37" s="202">
        <f>'Vic Apr 2016'!AM31</f>
        <v>0</v>
      </c>
      <c r="Q37" s="202">
        <f>'Vic Apr 2016'!AN31</f>
        <v>0</v>
      </c>
      <c r="R37" s="202">
        <f>'Vic Apr 2016'!AO31</f>
        <v>0</v>
      </c>
      <c r="S37" s="202">
        <f>'Vic Apr 2016'!AP31</f>
        <v>0</v>
      </c>
      <c r="T37" s="201">
        <f>O37</f>
        <v>1292.7206000000001</v>
      </c>
      <c r="U37" s="201">
        <f>T37</f>
        <v>1292.7206000000001</v>
      </c>
      <c r="V37" s="201">
        <f t="shared" si="1"/>
        <v>1421.9926600000003</v>
      </c>
      <c r="W37" s="201">
        <f t="shared" si="2"/>
        <v>1421.9926600000003</v>
      </c>
      <c r="X37" s="203">
        <f>'Vic Apr 2016'!AW31</f>
        <v>36</v>
      </c>
      <c r="Y37" s="204" t="str">
        <f>'Vic Apr 2016'!AX31</f>
        <v>n</v>
      </c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</row>
    <row r="38" spans="1:140" s="58" customFormat="1" ht="17" customHeight="1">
      <c r="A38" s="241"/>
      <c r="B38" s="116" t="str">
        <f>'Vic Apr 2016'!F32</f>
        <v>Momentum Energy</v>
      </c>
      <c r="C38" s="116" t="str">
        <f>'Vic Apr 2016'!G32</f>
        <v>Market offer</v>
      </c>
      <c r="D38" s="198">
        <f>365*'Vic Apr 2016'!H32/100</f>
        <v>299.48250000000002</v>
      </c>
      <c r="E38" s="199">
        <f>IF($C$5*'Vic Apr 2016'!AK32/'Vic Apr 2016'!AI32&gt;='Vic Apr 2016'!J32,('Vic Apr 2016'!J32*'Vic Apr 2016'!O32/100)*'Vic Apr 2016'!AI32,($C$5*'Vic Apr 2016'!AK32/'Vic Apr 2016'!AI32*'Vic Apr 2016'!O32/100)*'Vic Apr 2016'!AI32)</f>
        <v>133.80000000000001</v>
      </c>
      <c r="F38" s="200">
        <f>IF($C$5*'Vic Apr 2016'!AK32/'Vic Apr 2016'!AI32&lt;'Vic Apr 2016'!J32,0,IF($C$5*'Vic Apr 2016'!AK32/'Vic Apr 2016'!AI32&lt;='Vic Apr 2016'!K32,($C$5*'Vic Apr 2016'!AK32/'Vic Apr 2016'!AI32-'Vic Apr 2016'!J32)*('Vic Apr 2016'!P32/100)*'Vic Apr 2016'!AI32,('Vic Apr 2016'!K32-'Vic Apr 2016'!J32)*('Vic Apr 2016'!P32/100)*'Vic Apr 2016'!AI32))</f>
        <v>130.80000000000001</v>
      </c>
      <c r="G38" s="198">
        <f>IF($C$5*'Vic Apr 2016'!AK32/'Vic Apr 2016'!AI32&lt;'Vic Apr 2016'!K32,0,IF($C$5*'Vic Apr 2016'!AK32/'Vic Apr 2016'!AI32&lt;='Vic Apr 2016'!L32,($C$5*'Vic Apr 2016'!AK32/'Vic Apr 2016'!AI32-'Vic Apr 2016'!K32)*('Vic Apr 2016'!Q32/100)*'Vic Apr 2016'!AI32,('Vic Apr 2016'!L32-'Vic Apr 2016'!K32)*('Vic Apr 2016'!Q32/100)*'Vic Apr 2016'!AI32))</f>
        <v>100.8573</v>
      </c>
      <c r="H38" s="199">
        <f>IF($C$5*'Vic Apr 2016'!AK32/'Vic Apr 2016'!AI32&lt;'Vic Apr 2016'!L32,0,IF($C$5*'Vic Apr 2016'!AK32/'Vic Apr 2016'!AI32&lt;='Vic Apr 2016'!M32,($C$5*'Vic Apr 2016'!AK32/'Vic Apr 2016'!AI32-'Vic Apr 2016'!L32)*('Vic Apr 2016'!R32/100)*'Vic Apr 2016'!AI32,('Vic Apr 2016'!M32-'Vic Apr 2016'!L32)*('Vic Apr 2016'!R32/100)*'Vic Apr 2016'!AI32))</f>
        <v>0</v>
      </c>
      <c r="I38" s="198">
        <f>IF(($C$5*'Vic Apr 2016'!AK32/'Vic Apr 2016'!AI32&gt;'Vic Apr 2016'!M32),($C$5*'Vic Apr 2016'!AK32/'Vic Apr 2016'!AI32-'Vic Apr 2016'!M32)*'Vic Apr 2016'!S32/100*'Vic Apr 2016'!AI32,0)</f>
        <v>0</v>
      </c>
      <c r="J38" s="198">
        <f>IF($C$5*'Vic Apr 2016'!AL32/'Vic Apr 2016'!AJ32&gt;='Vic Apr 2016'!J32,('Vic Apr 2016'!J32*'Vic Apr 2016'!U32/100)*'Vic Apr 2016'!AJ32,($C$5*'Vic Apr 2016'!AL32/'Vic Apr 2016'!AJ32*'Vic Apr 2016'!U32/100)*'Vic Apr 2016'!AJ32)</f>
        <v>251.52</v>
      </c>
      <c r="K38" s="198">
        <f>IF($C$5*'Vic Apr 2016'!AL32/'Vic Apr 2016'!AJ32&lt;'Vic Apr 2016'!J32,0,IF($C$5*'Vic Apr 2016'!AL32/'Vic Apr 2016'!AJ32&lt;='Vic Apr 2016'!K32,($C$5*'Vic Apr 2016'!AL32/'Vic Apr 2016'!AJ32-'Vic Apr 2016'!J32)*('Vic Apr 2016'!V32/100)*'Vic Apr 2016'!AJ32,('Vic Apr 2016'!K32-'Vic Apr 2016'!J32)*('Vic Apr 2016'!V32/100)*'Vic Apr 2016'!AJ32))</f>
        <v>235.92000000000002</v>
      </c>
      <c r="L38" s="198">
        <f>IF($C$5*'Vic Apr 2016'!AL32/'Vic Apr 2016'!AJ32&lt;'Vic Apr 2016'!K32,0,IF($C$5*'Vic Apr 2016'!AL32/'Vic Apr 2016'!AJ32&lt;='Vic Apr 2016'!L32,($C$5*'Vic Apr 2016'!AL32/'Vic Apr 2016'!AJ32-'Vic Apr 2016'!K32)*('Vic Apr 2016'!W32/100)*'Vic Apr 2016'!AJ32,('Vic Apr 2016'!L32-'Vic Apr 2016'!K32)*('Vic Apr 2016'!W32/100)*'Vic Apr 2016'!AJ32))</f>
        <v>178.5762</v>
      </c>
      <c r="M38" s="198">
        <f>IF($C$5*'Vic Apr 2016'!AL32/'Vic Apr 2016'!AJ32&lt;'Vic Apr 2016'!L32,0,IF($C$5*'Vic Apr 2016'!AL32/'Vic Apr 2016'!AJ32&lt;='Vic Apr 2016'!M32,($C$5*'Vic Apr 2016'!AL32/'Vic Apr 2016'!AJ32-'Vic Apr 2016'!L32)*('Vic Apr 2016'!X32/100)*'Vic Apr 2016'!AJ32,('Vic Apr 2016'!M32-'Vic Apr 2016'!L32)*('Vic Apr 2016'!X32/100)*'Vic Apr 2016'!AJ32))</f>
        <v>0</v>
      </c>
      <c r="N38" s="198">
        <f>IF(($C$5*'Vic Apr 2016'!AL32/'Vic Apr 2016'!AJ32&gt;'Vic Apr 2016'!M32),($C$5*'Vic Apr 2016'!AL32/'Vic Apr 2016'!AJ32-'Vic Apr 2016'!M32)*'Vic Apr 2016'!Y32/100*'Vic Apr 2016'!AJ32,0)</f>
        <v>0</v>
      </c>
      <c r="O38" s="201">
        <f t="shared" si="0"/>
        <v>1330.9559999999999</v>
      </c>
      <c r="P38" s="202">
        <f>'Vic Apr 2016'!AM32</f>
        <v>0</v>
      </c>
      <c r="Q38" s="202">
        <f>'Vic Apr 2016'!AN32</f>
        <v>0</v>
      </c>
      <c r="R38" s="202">
        <f>'Vic Apr 2016'!AO32</f>
        <v>0</v>
      </c>
      <c r="S38" s="202">
        <f>'Vic Apr 2016'!AP32</f>
        <v>0</v>
      </c>
      <c r="T38" s="201">
        <f>O38</f>
        <v>1330.9559999999999</v>
      </c>
      <c r="U38" s="201">
        <f>T38</f>
        <v>1330.9559999999999</v>
      </c>
      <c r="V38" s="201">
        <f t="shared" si="1"/>
        <v>1464.0516</v>
      </c>
      <c r="W38" s="201">
        <f t="shared" si="2"/>
        <v>1464.0516</v>
      </c>
      <c r="X38" s="203">
        <f>'Vic Apr 2016'!AW32</f>
        <v>0</v>
      </c>
      <c r="Y38" s="204" t="str">
        <f>'Vic Apr 2016'!AX32</f>
        <v>n</v>
      </c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1"/>
      <c r="BL38" s="111"/>
      <c r="BM38" s="111"/>
      <c r="BN38" s="111"/>
      <c r="BO38" s="111"/>
      <c r="BP38" s="111"/>
      <c r="BQ38" s="111"/>
      <c r="BR38" s="111"/>
      <c r="BS38" s="111"/>
      <c r="BT38" s="111"/>
      <c r="BU38" s="111"/>
      <c r="BV38" s="111"/>
      <c r="BW38" s="111"/>
      <c r="BX38" s="111"/>
      <c r="BY38" s="111"/>
      <c r="BZ38" s="111"/>
      <c r="CA38" s="111"/>
      <c r="CB38" s="111"/>
      <c r="CC38" s="111"/>
      <c r="CD38" s="111"/>
      <c r="CE38" s="111"/>
      <c r="CF38" s="111"/>
      <c r="CG38" s="111"/>
      <c r="CH38" s="111"/>
      <c r="CI38" s="111"/>
      <c r="CJ38" s="111"/>
      <c r="CK38" s="111"/>
      <c r="CL38" s="111"/>
      <c r="CM38" s="111"/>
      <c r="CN38" s="111"/>
      <c r="CO38" s="111"/>
      <c r="CP38" s="111"/>
      <c r="CQ38" s="111"/>
      <c r="CR38" s="111"/>
      <c r="CS38" s="111"/>
      <c r="CT38" s="111"/>
      <c r="CU38" s="111"/>
      <c r="CV38" s="111"/>
      <c r="CW38" s="111"/>
      <c r="CX38" s="111"/>
      <c r="CY38" s="111"/>
      <c r="CZ38" s="111"/>
      <c r="DA38" s="111"/>
      <c r="DB38" s="111"/>
      <c r="DC38" s="111"/>
      <c r="DD38" s="111"/>
      <c r="DE38" s="111"/>
      <c r="DF38" s="111"/>
      <c r="DG38" s="111"/>
      <c r="DH38" s="111"/>
      <c r="DI38" s="111"/>
      <c r="DJ38" s="111"/>
      <c r="DK38" s="111"/>
      <c r="DL38" s="111"/>
      <c r="DM38" s="111"/>
      <c r="DN38" s="111"/>
      <c r="DO38" s="111"/>
      <c r="DP38" s="111"/>
      <c r="DQ38" s="111"/>
      <c r="DR38" s="111"/>
      <c r="DS38" s="111"/>
      <c r="DT38" s="111"/>
      <c r="DU38" s="111"/>
      <c r="DV38" s="111"/>
      <c r="DW38" s="111"/>
      <c r="DX38" s="111"/>
      <c r="DY38" s="111"/>
      <c r="DZ38" s="111"/>
      <c r="EA38" s="111"/>
      <c r="EB38" s="111"/>
      <c r="EC38" s="111"/>
      <c r="ED38" s="111"/>
      <c r="EE38" s="111"/>
      <c r="EF38" s="111"/>
      <c r="EG38" s="111"/>
      <c r="EH38" s="111"/>
      <c r="EI38" s="111"/>
      <c r="EJ38" s="111"/>
    </row>
    <row r="39" spans="1:140" s="112" customFormat="1" ht="17" customHeight="1">
      <c r="A39" s="241"/>
      <c r="B39" s="116" t="str">
        <f>'Vic Apr 2016'!F33</f>
        <v>Origin Energy</v>
      </c>
      <c r="C39" s="116" t="str">
        <f>'Vic Apr 2016'!G33</f>
        <v>Business Saver</v>
      </c>
      <c r="D39" s="198">
        <f>365*'Vic Apr 2016'!H33/100</f>
        <v>267.36250000000001</v>
      </c>
      <c r="E39" s="199">
        <f>IF($C$5*'Vic Apr 2016'!AK33/'Vic Apr 2016'!AI33&gt;='Vic Apr 2016'!J33,('Vic Apr 2016'!J33*'Vic Apr 2016'!O33/100)*'Vic Apr 2016'!AI33,($C$5*'Vic Apr 2016'!AK33/'Vic Apr 2016'!AI33*'Vic Apr 2016'!O33/100)*'Vic Apr 2016'!AI33)</f>
        <v>520.28129999999999</v>
      </c>
      <c r="F39" s="200">
        <f>IF($C$5*'Vic Apr 2016'!AK33/'Vic Apr 2016'!AI33&lt;'Vic Apr 2016'!J33,0,IF($C$5*'Vic Apr 2016'!AK33/'Vic Apr 2016'!AI33&lt;='Vic Apr 2016'!K33,($C$5*'Vic Apr 2016'!AK33/'Vic Apr 2016'!AI33-'Vic Apr 2016'!J33)*('Vic Apr 2016'!P33/100)*'Vic Apr 2016'!AI33,('Vic Apr 2016'!K33-'Vic Apr 2016'!J33)*('Vic Apr 2016'!P33/100)*'Vic Apr 2016'!AI33))</f>
        <v>0</v>
      </c>
      <c r="G39" s="198">
        <f>IF($C$5*'Vic Apr 2016'!AK33/'Vic Apr 2016'!AI33&lt;'Vic Apr 2016'!K33,0,IF($C$5*'Vic Apr 2016'!AK33/'Vic Apr 2016'!AI33&lt;='Vic Apr 2016'!L33,($C$5*'Vic Apr 2016'!AK33/'Vic Apr 2016'!AI33-'Vic Apr 2016'!K33)*('Vic Apr 2016'!Q33/100)*'Vic Apr 2016'!AI33,('Vic Apr 2016'!L33-'Vic Apr 2016'!K33)*('Vic Apr 2016'!Q33/100)*'Vic Apr 2016'!AI33))</f>
        <v>0</v>
      </c>
      <c r="H39" s="199">
        <f>IF($C$5*'Vic Apr 2016'!AK33/'Vic Apr 2016'!AI33&lt;'Vic Apr 2016'!L33,0,IF($C$5*'Vic Apr 2016'!AK33/'Vic Apr 2016'!AI33&lt;='Vic Apr 2016'!M33,($C$5*'Vic Apr 2016'!AK33/'Vic Apr 2016'!AI33-'Vic Apr 2016'!L33)*('Vic Apr 2016'!R33/100)*'Vic Apr 2016'!AI33,('Vic Apr 2016'!M33-'Vic Apr 2016'!L33)*('Vic Apr 2016'!R33/100)*'Vic Apr 2016'!AI33))</f>
        <v>0</v>
      </c>
      <c r="I39" s="198">
        <f>IF(($C$5*'Vic Apr 2016'!AK33/'Vic Apr 2016'!AI33&gt;'Vic Apr 2016'!M33),($C$5*'Vic Apr 2016'!AK33/'Vic Apr 2016'!AI33-'Vic Apr 2016'!M33)*'Vic Apr 2016'!S33/100*'Vic Apr 2016'!AI33,0)</f>
        <v>0</v>
      </c>
      <c r="J39" s="198">
        <f>IF($C$5*'Vic Apr 2016'!AL33/'Vic Apr 2016'!AJ33&gt;='Vic Apr 2016'!J33,('Vic Apr 2016'!J33*'Vic Apr 2016'!U33/100)*'Vic Apr 2016'!AJ33,($C$5*'Vic Apr 2016'!AL33/'Vic Apr 2016'!AJ33*'Vic Apr 2016'!U33/100)*'Vic Apr 2016'!AJ33)</f>
        <v>955.23779999999999</v>
      </c>
      <c r="K39" s="198">
        <f>IF($C$5*'Vic Apr 2016'!AL33/'Vic Apr 2016'!AJ33&lt;'Vic Apr 2016'!J33,0,IF($C$5*'Vic Apr 2016'!AL33/'Vic Apr 2016'!AJ33&lt;='Vic Apr 2016'!K33,($C$5*'Vic Apr 2016'!AL33/'Vic Apr 2016'!AJ33-'Vic Apr 2016'!J33)*('Vic Apr 2016'!V33/100)*'Vic Apr 2016'!AJ33,('Vic Apr 2016'!K33-'Vic Apr 2016'!J33)*('Vic Apr 2016'!V33/100)*'Vic Apr 2016'!AJ33))</f>
        <v>0</v>
      </c>
      <c r="L39" s="198">
        <f>IF($C$5*'Vic Apr 2016'!AL33/'Vic Apr 2016'!AJ33&lt;'Vic Apr 2016'!K33,0,IF($C$5*'Vic Apr 2016'!AL33/'Vic Apr 2016'!AJ33&lt;='Vic Apr 2016'!L33,($C$5*'Vic Apr 2016'!AL33/'Vic Apr 2016'!AJ33-'Vic Apr 2016'!K33)*('Vic Apr 2016'!W33/100)*'Vic Apr 2016'!AJ33,('Vic Apr 2016'!L33-'Vic Apr 2016'!K33)*('Vic Apr 2016'!W33/100)*'Vic Apr 2016'!AJ33))</f>
        <v>0</v>
      </c>
      <c r="M39" s="198">
        <f>IF($C$5*'Vic Apr 2016'!AL33/'Vic Apr 2016'!AJ33&lt;'Vic Apr 2016'!L33,0,IF($C$5*'Vic Apr 2016'!AL33/'Vic Apr 2016'!AJ33&lt;='Vic Apr 2016'!M33,($C$5*'Vic Apr 2016'!AL33/'Vic Apr 2016'!AJ33-'Vic Apr 2016'!L33)*('Vic Apr 2016'!X33/100)*'Vic Apr 2016'!AJ33,('Vic Apr 2016'!M33-'Vic Apr 2016'!L33)*('Vic Apr 2016'!X33/100)*'Vic Apr 2016'!AJ33))</f>
        <v>0</v>
      </c>
      <c r="N39" s="198">
        <f>IF(($C$5*'Vic Apr 2016'!AL33/'Vic Apr 2016'!AJ33&gt;'Vic Apr 2016'!M33),($C$5*'Vic Apr 2016'!AL33/'Vic Apr 2016'!AJ33-'Vic Apr 2016'!M33)*'Vic Apr 2016'!Y33/100*'Vic Apr 2016'!AJ33,0)</f>
        <v>0</v>
      </c>
      <c r="O39" s="201">
        <f t="shared" si="0"/>
        <v>1742.8816000000002</v>
      </c>
      <c r="P39" s="202">
        <f>'Vic Apr 2016'!AM33</f>
        <v>0</v>
      </c>
      <c r="Q39" s="202">
        <f>'Vic Apr 2016'!AN33</f>
        <v>15</v>
      </c>
      <c r="R39" s="202">
        <f>'Vic Apr 2016'!AO33</f>
        <v>0</v>
      </c>
      <c r="S39" s="202">
        <f>'Vic Apr 2016'!AP33</f>
        <v>0</v>
      </c>
      <c r="T39" s="201">
        <f>(O39-(O39-D39)*Q39/100)</f>
        <v>1521.5537350000002</v>
      </c>
      <c r="U39" s="201">
        <f>T39</f>
        <v>1521.5537350000002</v>
      </c>
      <c r="V39" s="201">
        <f t="shared" si="1"/>
        <v>1673.7091085000004</v>
      </c>
      <c r="W39" s="201">
        <f t="shared" si="2"/>
        <v>1673.7091085000004</v>
      </c>
      <c r="X39" s="203">
        <f>'Vic Apr 2016'!AW33</f>
        <v>12</v>
      </c>
      <c r="Y39" s="204" t="str">
        <f>'Vic Apr 2016'!AX33</f>
        <v>y</v>
      </c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  <c r="BI39" s="111"/>
      <c r="BJ39" s="111"/>
      <c r="BK39" s="111"/>
      <c r="BL39" s="111"/>
      <c r="BM39" s="111"/>
      <c r="BN39" s="111"/>
      <c r="BO39" s="111"/>
      <c r="BP39" s="111"/>
      <c r="BQ39" s="111"/>
      <c r="BR39" s="111"/>
      <c r="BS39" s="111"/>
      <c r="BT39" s="111"/>
      <c r="BU39" s="111"/>
      <c r="BV39" s="111"/>
      <c r="BW39" s="111"/>
      <c r="BX39" s="111"/>
      <c r="BY39" s="111"/>
      <c r="BZ39" s="111"/>
      <c r="CA39" s="111"/>
      <c r="CB39" s="111"/>
      <c r="CC39" s="111"/>
      <c r="CD39" s="111"/>
      <c r="CE39" s="111"/>
      <c r="CF39" s="111"/>
      <c r="CG39" s="111"/>
      <c r="CH39" s="111"/>
      <c r="CI39" s="111"/>
      <c r="CJ39" s="111"/>
      <c r="CK39" s="111"/>
      <c r="CL39" s="111"/>
      <c r="CM39" s="111"/>
      <c r="CN39" s="111"/>
      <c r="CO39" s="111"/>
      <c r="CP39" s="111"/>
      <c r="CQ39" s="111"/>
      <c r="CR39" s="111"/>
      <c r="CS39" s="111"/>
      <c r="CT39" s="111"/>
      <c r="CU39" s="111"/>
      <c r="CV39" s="111"/>
      <c r="CW39" s="111"/>
      <c r="CX39" s="111"/>
      <c r="CY39" s="111"/>
      <c r="CZ39" s="111"/>
      <c r="DA39" s="111"/>
      <c r="DB39" s="111"/>
      <c r="DC39" s="111"/>
      <c r="DD39" s="111"/>
      <c r="DE39" s="111"/>
      <c r="DF39" s="111"/>
      <c r="DG39" s="111"/>
      <c r="DH39" s="111"/>
      <c r="DI39" s="111"/>
      <c r="DJ39" s="111"/>
      <c r="DK39" s="111"/>
      <c r="DL39" s="111"/>
      <c r="DM39" s="111"/>
      <c r="DN39" s="111"/>
      <c r="DO39" s="111"/>
      <c r="DP39" s="111"/>
      <c r="DQ39" s="111"/>
      <c r="DR39" s="111"/>
      <c r="DS39" s="111"/>
      <c r="DT39" s="111"/>
      <c r="DU39" s="111"/>
      <c r="DV39" s="111"/>
      <c r="DW39" s="111"/>
      <c r="DX39" s="111"/>
      <c r="DY39" s="111"/>
      <c r="DZ39" s="111"/>
      <c r="EA39" s="111"/>
      <c r="EB39" s="111"/>
      <c r="EC39" s="111"/>
      <c r="ED39" s="111"/>
      <c r="EE39" s="111"/>
      <c r="EF39" s="111"/>
      <c r="EG39" s="111"/>
      <c r="EH39" s="111"/>
      <c r="EI39" s="111"/>
      <c r="EJ39" s="111"/>
    </row>
    <row r="40" spans="1:140" s="58" customFormat="1" ht="17" customHeight="1" thickBot="1">
      <c r="A40" s="242"/>
      <c r="B40" s="221" t="str">
        <f>'Vic Apr 2016'!F34</f>
        <v>Simply Energy</v>
      </c>
      <c r="C40" s="221" t="str">
        <f>'Vic Apr 2016'!G34</f>
        <v>Small Office Plus Online</v>
      </c>
      <c r="D40" s="115">
        <f>365*'Vic Apr 2016'!H34/100</f>
        <v>207.5025</v>
      </c>
      <c r="E40" s="113">
        <f>IF($C$5*'Vic Apr 2016'!AK34/'Vic Apr 2016'!AI34&gt;='Vic Apr 2016'!J34,('Vic Apr 2016'!J34*'Vic Apr 2016'!O34/100)*'Vic Apr 2016'!AI34,($C$5*'Vic Apr 2016'!AK34/'Vic Apr 2016'!AI34*'Vic Apr 2016'!O34/100)*'Vic Apr 2016'!AI34)</f>
        <v>261.56899999999996</v>
      </c>
      <c r="F40" s="114">
        <f>IF($C$5*'Vic Apr 2016'!AK34/'Vic Apr 2016'!AI34&lt;'Vic Apr 2016'!J34,0,IF($C$5*'Vic Apr 2016'!AK34/'Vic Apr 2016'!AI34&lt;='Vic Apr 2016'!K34,($C$5*'Vic Apr 2016'!AK34/'Vic Apr 2016'!AI34-'Vic Apr 2016'!J34)*('Vic Apr 2016'!P34/100)*'Vic Apr 2016'!AI34,('Vic Apr 2016'!K34-'Vic Apr 2016'!J34)*('Vic Apr 2016'!P34/100)*'Vic Apr 2016'!AI34))</f>
        <v>256.74479999999994</v>
      </c>
      <c r="G40" s="115">
        <f>IF($C$5*'Vic Apr 2016'!AK34/'Vic Apr 2016'!AI34&lt;'Vic Apr 2016'!K34,0,IF($C$5*'Vic Apr 2016'!AK34/'Vic Apr 2016'!AI34&lt;='Vic Apr 2016'!L34,($C$5*'Vic Apr 2016'!AK34/'Vic Apr 2016'!AI34-'Vic Apr 2016'!K34)*('Vic Apr 2016'!Q34/100)*'Vic Apr 2016'!AI34,('Vic Apr 2016'!L34-'Vic Apr 2016'!K34)*('Vic Apr 2016'!Q34/100)*'Vic Apr 2016'!AI34))</f>
        <v>128.64279999999999</v>
      </c>
      <c r="H40" s="113">
        <f>IF($C$5*'Vic Apr 2016'!AK34/'Vic Apr 2016'!AI34&lt;'Vic Apr 2016'!L34,0,IF($C$5*'Vic Apr 2016'!AK34/'Vic Apr 2016'!AI34&lt;='Vic Apr 2016'!M34,($C$5*'Vic Apr 2016'!AK34/'Vic Apr 2016'!AI34-'Vic Apr 2016'!L34)*('Vic Apr 2016'!R34/100)*'Vic Apr 2016'!AI34,('Vic Apr 2016'!M34-'Vic Apr 2016'!L34)*('Vic Apr 2016'!R34/100)*'Vic Apr 2016'!AI34))</f>
        <v>0</v>
      </c>
      <c r="I40" s="115">
        <f>IF(($C$5*'Vic Apr 2016'!AK34/'Vic Apr 2016'!AI34&gt;'Vic Apr 2016'!M34),($C$5*'Vic Apr 2016'!AK34/'Vic Apr 2016'!AI34-'Vic Apr 2016'!M34)*'Vic Apr 2016'!S34/100*'Vic Apr 2016'!AI34,0)</f>
        <v>0</v>
      </c>
      <c r="J40" s="115">
        <f>IF($C$5*'Vic Apr 2016'!AL34/'Vic Apr 2016'!AJ34&gt;='Vic Apr 2016'!J34,('Vic Apr 2016'!J34*'Vic Apr 2016'!U34/100)*'Vic Apr 2016'!AJ34,($C$5*'Vic Apr 2016'!AL34/'Vic Apr 2016'!AJ34*'Vic Apr 2016'!U34/100)*'Vic Apr 2016'!AJ34)</f>
        <v>399.04479999999995</v>
      </c>
      <c r="K40" s="115">
        <f>IF($C$5*'Vic Apr 2016'!AL34/'Vic Apr 2016'!AJ34&lt;'Vic Apr 2016'!J34,0,IF($C$5*'Vic Apr 2016'!AL34/'Vic Apr 2016'!AJ34&lt;='Vic Apr 2016'!K34,($C$5*'Vic Apr 2016'!AL34/'Vic Apr 2016'!AJ34-'Vic Apr 2016'!J34)*('Vic Apr 2016'!V34/100)*'Vic Apr 2016'!AJ34,('Vic Apr 2016'!K34-'Vic Apr 2016'!J34)*('Vic Apr 2016'!V34/100)*'Vic Apr 2016'!AJ34))</f>
        <v>384.50880000000006</v>
      </c>
      <c r="L40" s="115">
        <f>IF($C$5*'Vic Apr 2016'!AL34/'Vic Apr 2016'!AJ34&lt;'Vic Apr 2016'!K34,0,IF($C$5*'Vic Apr 2016'!AL34/'Vic Apr 2016'!AJ34&lt;='Vic Apr 2016'!L34,($C$5*'Vic Apr 2016'!AL34/'Vic Apr 2016'!AJ34-'Vic Apr 2016'!K34)*('Vic Apr 2016'!W34/100)*'Vic Apr 2016'!AJ34,('Vic Apr 2016'!L34-'Vic Apr 2016'!K34)*('Vic Apr 2016'!W34/100)*'Vic Apr 2016'!AJ34))</f>
        <v>255.48639999999997</v>
      </c>
      <c r="M40" s="115">
        <f>IF($C$5*'Vic Apr 2016'!AL34/'Vic Apr 2016'!AJ34&lt;'Vic Apr 2016'!L34,0,IF($C$5*'Vic Apr 2016'!AL34/'Vic Apr 2016'!AJ34&lt;='Vic Apr 2016'!M34,($C$5*'Vic Apr 2016'!AL34/'Vic Apr 2016'!AJ34-'Vic Apr 2016'!L34)*('Vic Apr 2016'!X34/100)*'Vic Apr 2016'!AJ34,('Vic Apr 2016'!M34-'Vic Apr 2016'!L34)*('Vic Apr 2016'!X34/100)*'Vic Apr 2016'!AJ34))</f>
        <v>0</v>
      </c>
      <c r="N40" s="115">
        <f>IF(($C$5*'Vic Apr 2016'!AL34/'Vic Apr 2016'!AJ34&gt;'Vic Apr 2016'!M34),($C$5*'Vic Apr 2016'!AL34/'Vic Apr 2016'!AJ34-'Vic Apr 2016'!M34)*'Vic Apr 2016'!Y34/100*'Vic Apr 2016'!AJ34,0)</f>
        <v>0</v>
      </c>
      <c r="O40" s="222">
        <f t="shared" si="0"/>
        <v>1893.4991</v>
      </c>
      <c r="P40" s="223">
        <f>'Vic Apr 2016'!AM34</f>
        <v>0</v>
      </c>
      <c r="Q40" s="223">
        <f>'Vic Apr 2016'!AN34</f>
        <v>15</v>
      </c>
      <c r="R40" s="223">
        <f>'Vic Apr 2016'!AO34</f>
        <v>0</v>
      </c>
      <c r="S40" s="223">
        <f>'Vic Apr 2016'!AP34</f>
        <v>5</v>
      </c>
      <c r="T40" s="222">
        <f>(O40-(O40-D40)*Q40/100)</f>
        <v>1640.59961</v>
      </c>
      <c r="U40" s="222">
        <f>(T40-(T40-D40)*S40/100)</f>
        <v>1568.9447545</v>
      </c>
      <c r="V40" s="222">
        <f t="shared" si="1"/>
        <v>1804.6595710000001</v>
      </c>
      <c r="W40" s="222">
        <f t="shared" si="2"/>
        <v>1725.8392299500001</v>
      </c>
      <c r="X40" s="224">
        <f>'Vic Apr 2016'!AW34</f>
        <v>24</v>
      </c>
      <c r="Y40" s="225" t="str">
        <f>'Vic Apr 2016'!AX34</f>
        <v>n</v>
      </c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1"/>
      <c r="BL40" s="111"/>
      <c r="BM40" s="111"/>
      <c r="BN40" s="111"/>
      <c r="BO40" s="111"/>
      <c r="BP40" s="111"/>
      <c r="BQ40" s="111"/>
      <c r="BR40" s="111"/>
      <c r="BS40" s="111"/>
      <c r="BT40" s="111"/>
      <c r="BU40" s="111"/>
      <c r="BV40" s="111"/>
      <c r="BW40" s="111"/>
      <c r="BX40" s="111"/>
      <c r="BY40" s="111"/>
      <c r="BZ40" s="111"/>
      <c r="CA40" s="111"/>
      <c r="CB40" s="111"/>
      <c r="CC40" s="111"/>
      <c r="CD40" s="111"/>
      <c r="CE40" s="111"/>
      <c r="CF40" s="111"/>
      <c r="CG40" s="111"/>
      <c r="CH40" s="111"/>
      <c r="CI40" s="111"/>
      <c r="CJ40" s="111"/>
      <c r="CK40" s="111"/>
      <c r="CL40" s="111"/>
      <c r="CM40" s="111"/>
      <c r="CN40" s="111"/>
      <c r="CO40" s="111"/>
      <c r="CP40" s="111"/>
      <c r="CQ40" s="111"/>
      <c r="CR40" s="111"/>
      <c r="CS40" s="111"/>
      <c r="CT40" s="111"/>
      <c r="CU40" s="111"/>
      <c r="CV40" s="111"/>
      <c r="CW40" s="111"/>
      <c r="CX40" s="111"/>
      <c r="CY40" s="111"/>
      <c r="CZ40" s="111"/>
      <c r="DA40" s="111"/>
      <c r="DB40" s="111"/>
      <c r="DC40" s="111"/>
      <c r="DD40" s="111"/>
      <c r="DE40" s="111"/>
      <c r="DF40" s="111"/>
      <c r="DG40" s="111"/>
      <c r="DH40" s="111"/>
      <c r="DI40" s="111"/>
      <c r="DJ40" s="111"/>
      <c r="DK40" s="111"/>
      <c r="DL40" s="111"/>
      <c r="DM40" s="111"/>
      <c r="DN40" s="111"/>
      <c r="DO40" s="111"/>
      <c r="DP40" s="111"/>
      <c r="DQ40" s="111"/>
      <c r="DR40" s="111"/>
      <c r="DS40" s="111"/>
      <c r="DT40" s="111"/>
      <c r="DU40" s="111"/>
      <c r="DV40" s="111"/>
      <c r="DW40" s="111"/>
      <c r="DX40" s="111"/>
      <c r="DY40" s="111"/>
      <c r="DZ40" s="111"/>
      <c r="EA40" s="111"/>
      <c r="EB40" s="111"/>
      <c r="EC40" s="111"/>
      <c r="ED40" s="111"/>
      <c r="EE40" s="111"/>
      <c r="EF40" s="111"/>
      <c r="EG40" s="111"/>
      <c r="EH40" s="111"/>
      <c r="EI40" s="111"/>
      <c r="EJ40" s="111"/>
    </row>
    <row r="41" spans="1:140" s="112" customFormat="1" ht="17" customHeight="1" thickTop="1">
      <c r="A41" s="240" t="str">
        <f>'Vic Apr 2016'!D35</f>
        <v>Ausnet West</v>
      </c>
      <c r="B41" s="116" t="str">
        <f>'Vic Apr 2016'!F35</f>
        <v>AGL</v>
      </c>
      <c r="C41" s="116" t="str">
        <f>'Vic Apr 2016'!G35</f>
        <v>Business Savers</v>
      </c>
      <c r="D41" s="198">
        <f>365*'Vic Apr 2016'!H35/100</f>
        <v>294.92</v>
      </c>
      <c r="E41" s="199">
        <f>IF($C$5*'Vic Apr 2016'!AK35/'Vic Apr 2016'!AI35&gt;='Vic Apr 2016'!J35,('Vic Apr 2016'!J35*'Vic Apr 2016'!O35/100)*'Vic Apr 2016'!AI35,($C$5*'Vic Apr 2016'!AK35/'Vic Apr 2016'!AI35*'Vic Apr 2016'!O35/100)*'Vic Apr 2016'!AI35)</f>
        <v>204.36</v>
      </c>
      <c r="F41" s="200">
        <f>IF($C$5*'Vic Apr 2016'!AK35/'Vic Apr 2016'!AI35&lt;'Vic Apr 2016'!J35,0,IF($C$5*'Vic Apr 2016'!AK35/'Vic Apr 2016'!AI35&lt;='Vic Apr 2016'!K35,($C$5*'Vic Apr 2016'!AK35/'Vic Apr 2016'!AI35-'Vic Apr 2016'!J35)*('Vic Apr 2016'!P35/100)*'Vic Apr 2016'!AI35,('Vic Apr 2016'!K35-'Vic Apr 2016'!J35)*('Vic Apr 2016'!P35/100)*'Vic Apr 2016'!AI35))</f>
        <v>193.44000000000003</v>
      </c>
      <c r="G41" s="198">
        <f>IF($C$5*'Vic Apr 2016'!AK35/'Vic Apr 2016'!AI35&lt;'Vic Apr 2016'!K35,0,IF($C$5*'Vic Apr 2016'!AK35/'Vic Apr 2016'!AI35&lt;='Vic Apr 2016'!L35,($C$5*'Vic Apr 2016'!AK35/'Vic Apr 2016'!AI35-'Vic Apr 2016'!K35)*('Vic Apr 2016'!Q35/100)*'Vic Apr 2016'!AI35,('Vic Apr 2016'!L35-'Vic Apr 2016'!K35)*('Vic Apr 2016'!Q35/100)*'Vic Apr 2016'!AI35))</f>
        <v>142.4691</v>
      </c>
      <c r="H41" s="199">
        <f>IF($C$5*'Vic Apr 2016'!AK35/'Vic Apr 2016'!AI35&lt;'Vic Apr 2016'!L35,0,IF($C$5*'Vic Apr 2016'!AK35/'Vic Apr 2016'!AI35&lt;='Vic Apr 2016'!M35,($C$5*'Vic Apr 2016'!AK35/'Vic Apr 2016'!AI35-'Vic Apr 2016'!L35)*('Vic Apr 2016'!R35/100)*'Vic Apr 2016'!AI35,('Vic Apr 2016'!M35-'Vic Apr 2016'!L35)*('Vic Apr 2016'!R35/100)*'Vic Apr 2016'!AI35))</f>
        <v>0</v>
      </c>
      <c r="I41" s="198">
        <f>IF(($C$5*'Vic Apr 2016'!AK35/'Vic Apr 2016'!AI35&gt;'Vic Apr 2016'!M35),($C$5*'Vic Apr 2016'!AK35/'Vic Apr 2016'!AI35-'Vic Apr 2016'!M35)*'Vic Apr 2016'!S35/100*'Vic Apr 2016'!AI35,0)</f>
        <v>0</v>
      </c>
      <c r="J41" s="198">
        <f>IF($C$5*'Vic Apr 2016'!AL35/'Vic Apr 2016'!AJ35&gt;='Vic Apr 2016'!J35,('Vic Apr 2016'!J35*'Vic Apr 2016'!U35/100)*'Vic Apr 2016'!AJ35,($C$5*'Vic Apr 2016'!AL35/'Vic Apr 2016'!AJ35*'Vic Apr 2016'!U35/100)*'Vic Apr 2016'!AJ35)</f>
        <v>395.28</v>
      </c>
      <c r="K41" s="198">
        <f>IF($C$5*'Vic Apr 2016'!AL35/'Vic Apr 2016'!AJ35&lt;'Vic Apr 2016'!J35,0,IF($C$5*'Vic Apr 2016'!AL35/'Vic Apr 2016'!AJ35&lt;='Vic Apr 2016'!K35,($C$5*'Vic Apr 2016'!AL35/'Vic Apr 2016'!AJ35-'Vic Apr 2016'!J35)*('Vic Apr 2016'!V35/100)*'Vic Apr 2016'!AJ35,('Vic Apr 2016'!K35-'Vic Apr 2016'!J35)*('Vic Apr 2016'!V35/100)*'Vic Apr 2016'!AJ35))</f>
        <v>382.08</v>
      </c>
      <c r="L41" s="198">
        <f>IF($C$5*'Vic Apr 2016'!AL35/'Vic Apr 2016'!AJ35&lt;'Vic Apr 2016'!K35,0,IF($C$5*'Vic Apr 2016'!AL35/'Vic Apr 2016'!AJ35&lt;='Vic Apr 2016'!L35,($C$5*'Vic Apr 2016'!AL35/'Vic Apr 2016'!AJ35-'Vic Apr 2016'!K35)*('Vic Apr 2016'!W35/100)*'Vic Apr 2016'!AJ35,('Vic Apr 2016'!L35-'Vic Apr 2016'!K35)*('Vic Apr 2016'!W35/100)*'Vic Apr 2016'!AJ35))</f>
        <v>273.92880000000002</v>
      </c>
      <c r="M41" s="198">
        <f>IF($C$5*'Vic Apr 2016'!AL35/'Vic Apr 2016'!AJ35&lt;'Vic Apr 2016'!L35,0,IF($C$5*'Vic Apr 2016'!AL35/'Vic Apr 2016'!AJ35&lt;='Vic Apr 2016'!M35,($C$5*'Vic Apr 2016'!AL35/'Vic Apr 2016'!AJ35-'Vic Apr 2016'!L35)*('Vic Apr 2016'!X35/100)*'Vic Apr 2016'!AJ35,('Vic Apr 2016'!M35-'Vic Apr 2016'!L35)*('Vic Apr 2016'!X35/100)*'Vic Apr 2016'!AJ35))</f>
        <v>0</v>
      </c>
      <c r="N41" s="198">
        <f>IF(($C$5*'Vic Apr 2016'!AL35/'Vic Apr 2016'!AJ35&gt;'Vic Apr 2016'!M35),($C$5*'Vic Apr 2016'!AL35/'Vic Apr 2016'!AJ35-'Vic Apr 2016'!M35)*'Vic Apr 2016'!Y35/100*'Vic Apr 2016'!AJ35,0)</f>
        <v>0</v>
      </c>
      <c r="O41" s="201">
        <f t="shared" si="0"/>
        <v>1886.4778999999999</v>
      </c>
      <c r="P41" s="202">
        <f>'Vic Apr 2016'!AM35</f>
        <v>0</v>
      </c>
      <c r="Q41" s="202">
        <f>'Vic Apr 2016'!AN35</f>
        <v>19</v>
      </c>
      <c r="R41" s="202">
        <f>'Vic Apr 2016'!AO35</f>
        <v>0</v>
      </c>
      <c r="S41" s="202">
        <f>'Vic Apr 2016'!AP35</f>
        <v>0</v>
      </c>
      <c r="T41" s="201">
        <f>(O41-(O41-D41)*Q41/100)</f>
        <v>1584.0818989999998</v>
      </c>
      <c r="U41" s="201">
        <f>T41</f>
        <v>1584.0818989999998</v>
      </c>
      <c r="V41" s="201">
        <f t="shared" si="1"/>
        <v>1742.4900888999998</v>
      </c>
      <c r="W41" s="201">
        <f t="shared" si="2"/>
        <v>1742.4900888999998</v>
      </c>
      <c r="X41" s="203">
        <f>'Vic Apr 2016'!AW35</f>
        <v>0</v>
      </c>
      <c r="Y41" s="204" t="str">
        <f>'Vic Apr 2016'!AX35</f>
        <v>n</v>
      </c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1"/>
      <c r="BL41" s="111"/>
      <c r="BM41" s="111"/>
      <c r="BN41" s="111"/>
      <c r="BO41" s="111"/>
      <c r="BP41" s="111"/>
      <c r="BQ41" s="111"/>
      <c r="BR41" s="111"/>
      <c r="BS41" s="111"/>
      <c r="BT41" s="111"/>
      <c r="BU41" s="111"/>
      <c r="BV41" s="111"/>
      <c r="BW41" s="111"/>
      <c r="BX41" s="111"/>
      <c r="BY41" s="111"/>
      <c r="BZ41" s="111"/>
      <c r="CA41" s="111"/>
      <c r="CB41" s="111"/>
      <c r="CC41" s="111"/>
      <c r="CD41" s="111"/>
      <c r="CE41" s="111"/>
      <c r="CF41" s="111"/>
      <c r="CG41" s="111"/>
      <c r="CH41" s="111"/>
      <c r="CI41" s="111"/>
      <c r="CJ41" s="111"/>
      <c r="CK41" s="111"/>
      <c r="CL41" s="111"/>
      <c r="CM41" s="111"/>
      <c r="CN41" s="111"/>
      <c r="CO41" s="111"/>
      <c r="CP41" s="111"/>
      <c r="CQ41" s="111"/>
      <c r="CR41" s="111"/>
      <c r="CS41" s="111"/>
      <c r="CT41" s="111"/>
      <c r="CU41" s="111"/>
      <c r="CV41" s="111"/>
      <c r="CW41" s="111"/>
      <c r="CX41" s="111"/>
      <c r="CY41" s="111"/>
      <c r="CZ41" s="111"/>
      <c r="DA41" s="111"/>
      <c r="DB41" s="111"/>
      <c r="DC41" s="111"/>
      <c r="DD41" s="111"/>
      <c r="DE41" s="111"/>
      <c r="DF41" s="111"/>
      <c r="DG41" s="111"/>
      <c r="DH41" s="111"/>
      <c r="DI41" s="111"/>
      <c r="DJ41" s="111"/>
      <c r="DK41" s="111"/>
      <c r="DL41" s="111"/>
      <c r="DM41" s="111"/>
      <c r="DN41" s="111"/>
      <c r="DO41" s="111"/>
      <c r="DP41" s="111"/>
      <c r="DQ41" s="111"/>
      <c r="DR41" s="111"/>
      <c r="DS41" s="111"/>
      <c r="DT41" s="111"/>
      <c r="DU41" s="111"/>
      <c r="DV41" s="111"/>
      <c r="DW41" s="111"/>
      <c r="DX41" s="111"/>
      <c r="DY41" s="111"/>
      <c r="DZ41" s="111"/>
      <c r="EA41" s="111"/>
      <c r="EB41" s="111"/>
      <c r="EC41" s="111"/>
      <c r="ED41" s="111"/>
      <c r="EE41" s="111"/>
      <c r="EF41" s="111"/>
      <c r="EG41" s="111"/>
      <c r="EH41" s="111"/>
      <c r="EI41" s="111"/>
      <c r="EJ41" s="111"/>
    </row>
    <row r="42" spans="1:140" s="58" customFormat="1" ht="17" customHeight="1">
      <c r="A42" s="241"/>
      <c r="B42" s="116" t="str">
        <f>'Vic Apr 2016'!F36</f>
        <v>Click Energy</v>
      </c>
      <c r="C42" s="116" t="str">
        <f>'Vic Apr 2016'!G36</f>
        <v>Business Prime Gas</v>
      </c>
      <c r="D42" s="198">
        <f>365*'Vic Apr 2016'!H36/100</f>
        <v>279.22500000000002</v>
      </c>
      <c r="E42" s="199">
        <f>IF($C$5*'Vic Apr 2016'!AK36/'Vic Apr 2016'!AI36&gt;='Vic Apr 2016'!J36,('Vic Apr 2016'!J36*'Vic Apr 2016'!O36/100)*'Vic Apr 2016'!AI36,($C$5*'Vic Apr 2016'!AK36/'Vic Apr 2016'!AI36*'Vic Apr 2016'!O36/100)*'Vic Apr 2016'!AI36)</f>
        <v>180</v>
      </c>
      <c r="F42" s="200">
        <f>IF($C$5*'Vic Apr 2016'!AK36/'Vic Apr 2016'!AI36&lt;'Vic Apr 2016'!J36,0,IF($C$5*'Vic Apr 2016'!AK36/'Vic Apr 2016'!AI36&lt;='Vic Apr 2016'!K36,($C$5*'Vic Apr 2016'!AK36/'Vic Apr 2016'!AI36-'Vic Apr 2016'!J36)*('Vic Apr 2016'!P36/100)*'Vic Apr 2016'!AI36,('Vic Apr 2016'!K36-'Vic Apr 2016'!J36)*('Vic Apr 2016'!P36/100)*'Vic Apr 2016'!AI36))</f>
        <v>172.79999999999998</v>
      </c>
      <c r="G42" s="198">
        <f>IF($C$5*'Vic Apr 2016'!AK36/'Vic Apr 2016'!AI36&lt;'Vic Apr 2016'!K36,0,IF($C$5*'Vic Apr 2016'!AK36/'Vic Apr 2016'!AI36&lt;='Vic Apr 2016'!L36,($C$5*'Vic Apr 2016'!AK36/'Vic Apr 2016'!AI36-'Vic Apr 2016'!K36)*('Vic Apr 2016'!Q36/100)*'Vic Apr 2016'!AI36,('Vic Apr 2016'!L36-'Vic Apr 2016'!K36)*('Vic Apr 2016'!Q36/100)*'Vic Apr 2016'!AI36))</f>
        <v>119.42400000000001</v>
      </c>
      <c r="H42" s="199">
        <f>IF($C$5*'Vic Apr 2016'!AK36/'Vic Apr 2016'!AI36&lt;'Vic Apr 2016'!L36,0,IF($C$5*'Vic Apr 2016'!AK36/'Vic Apr 2016'!AI36&lt;='Vic Apr 2016'!M36,($C$5*'Vic Apr 2016'!AK36/'Vic Apr 2016'!AI36-'Vic Apr 2016'!L36)*('Vic Apr 2016'!R36/100)*'Vic Apr 2016'!AI36,('Vic Apr 2016'!M36-'Vic Apr 2016'!L36)*('Vic Apr 2016'!R36/100)*'Vic Apr 2016'!AI36))</f>
        <v>0</v>
      </c>
      <c r="I42" s="198">
        <f>IF(($C$5*'Vic Apr 2016'!AK36/'Vic Apr 2016'!AI36&gt;'Vic Apr 2016'!M36),($C$5*'Vic Apr 2016'!AK36/'Vic Apr 2016'!AI36-'Vic Apr 2016'!M36)*'Vic Apr 2016'!S36/100*'Vic Apr 2016'!AI36,0)</f>
        <v>0</v>
      </c>
      <c r="J42" s="198">
        <f>IF($C$5*'Vic Apr 2016'!AL36/'Vic Apr 2016'!AJ36&gt;='Vic Apr 2016'!J36,('Vic Apr 2016'!J36*'Vic Apr 2016'!U36/100)*'Vic Apr 2016'!AJ36,($C$5*'Vic Apr 2016'!AL36/'Vic Apr 2016'!AJ36*'Vic Apr 2016'!U36/100)*'Vic Apr 2016'!AJ36)</f>
        <v>302.39999999999998</v>
      </c>
      <c r="K42" s="198">
        <f>IF($C$5*'Vic Apr 2016'!AL36/'Vic Apr 2016'!AJ36&lt;'Vic Apr 2016'!J36,0,IF($C$5*'Vic Apr 2016'!AL36/'Vic Apr 2016'!AJ36&lt;='Vic Apr 2016'!K36,($C$5*'Vic Apr 2016'!AL36/'Vic Apr 2016'!AJ36-'Vic Apr 2016'!J36)*('Vic Apr 2016'!V36/100)*'Vic Apr 2016'!AJ36,('Vic Apr 2016'!K36-'Vic Apr 2016'!J36)*('Vic Apr 2016'!V36/100)*'Vic Apr 2016'!AJ36))</f>
        <v>295.2</v>
      </c>
      <c r="L42" s="198">
        <f>IF($C$5*'Vic Apr 2016'!AL36/'Vic Apr 2016'!AJ36&lt;'Vic Apr 2016'!K36,0,IF($C$5*'Vic Apr 2016'!AL36/'Vic Apr 2016'!AJ36&lt;='Vic Apr 2016'!L36,($C$5*'Vic Apr 2016'!AL36/'Vic Apr 2016'!AJ36-'Vic Apr 2016'!K36)*('Vic Apr 2016'!W36/100)*'Vic Apr 2016'!AJ36,('Vic Apr 2016'!L36-'Vic Apr 2016'!K36)*('Vic Apr 2016'!W36/100)*'Vic Apr 2016'!AJ36))</f>
        <v>216.45599999999999</v>
      </c>
      <c r="M42" s="198">
        <f>IF($C$5*'Vic Apr 2016'!AL36/'Vic Apr 2016'!AJ36&lt;'Vic Apr 2016'!L36,0,IF($C$5*'Vic Apr 2016'!AL36/'Vic Apr 2016'!AJ36&lt;='Vic Apr 2016'!M36,($C$5*'Vic Apr 2016'!AL36/'Vic Apr 2016'!AJ36-'Vic Apr 2016'!L36)*('Vic Apr 2016'!X36/100)*'Vic Apr 2016'!AJ36,('Vic Apr 2016'!M36-'Vic Apr 2016'!L36)*('Vic Apr 2016'!X36/100)*'Vic Apr 2016'!AJ36))</f>
        <v>0</v>
      </c>
      <c r="N42" s="198">
        <f>IF(($C$5*'Vic Apr 2016'!AL36/'Vic Apr 2016'!AJ36&gt;'Vic Apr 2016'!M36),($C$5*'Vic Apr 2016'!AL36/'Vic Apr 2016'!AJ36-'Vic Apr 2016'!M36)*'Vic Apr 2016'!Y36/100*'Vic Apr 2016'!AJ36,0)</f>
        <v>0</v>
      </c>
      <c r="O42" s="201">
        <f t="shared" si="0"/>
        <v>1565.5049999999999</v>
      </c>
      <c r="P42" s="202">
        <f>'Vic Apr 2016'!AM36</f>
        <v>0</v>
      </c>
      <c r="Q42" s="202">
        <f>'Vic Apr 2016'!AN36</f>
        <v>0</v>
      </c>
      <c r="R42" s="202">
        <f>'Vic Apr 2016'!AO36</f>
        <v>10</v>
      </c>
      <c r="S42" s="202">
        <f>'Vic Apr 2016'!AP36</f>
        <v>0</v>
      </c>
      <c r="T42" s="201">
        <f>O42</f>
        <v>1565.5049999999999</v>
      </c>
      <c r="U42" s="201">
        <f>T42-(T42*R42/100)</f>
        <v>1408.9544999999998</v>
      </c>
      <c r="V42" s="201">
        <f t="shared" si="1"/>
        <v>1722.0554999999999</v>
      </c>
      <c r="W42" s="201">
        <f t="shared" si="2"/>
        <v>1549.84995</v>
      </c>
      <c r="X42" s="203">
        <f>'Vic Apr 2016'!AW36</f>
        <v>0</v>
      </c>
      <c r="Y42" s="204" t="str">
        <f>'Vic Apr 2016'!AX36</f>
        <v>n</v>
      </c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1"/>
      <c r="BL42" s="111"/>
      <c r="BM42" s="111"/>
      <c r="BN42" s="111"/>
      <c r="BO42" s="111"/>
      <c r="BP42" s="111"/>
      <c r="BQ42" s="111"/>
      <c r="BR42" s="111"/>
      <c r="BS42" s="111"/>
      <c r="BT42" s="111"/>
      <c r="BU42" s="111"/>
      <c r="BV42" s="111"/>
      <c r="BW42" s="111"/>
      <c r="BX42" s="111"/>
      <c r="BY42" s="111"/>
      <c r="BZ42" s="111"/>
      <c r="CA42" s="111"/>
      <c r="CB42" s="111"/>
      <c r="CC42" s="111"/>
      <c r="CD42" s="111"/>
      <c r="CE42" s="111"/>
      <c r="CF42" s="111"/>
      <c r="CG42" s="111"/>
      <c r="CH42" s="111"/>
      <c r="CI42" s="111"/>
      <c r="CJ42" s="111"/>
      <c r="CK42" s="111"/>
      <c r="CL42" s="111"/>
      <c r="CM42" s="111"/>
      <c r="CN42" s="111"/>
      <c r="CO42" s="111"/>
      <c r="CP42" s="111"/>
      <c r="CQ42" s="111"/>
      <c r="CR42" s="111"/>
      <c r="CS42" s="111"/>
      <c r="CT42" s="111"/>
      <c r="CU42" s="111"/>
      <c r="CV42" s="111"/>
      <c r="CW42" s="111"/>
      <c r="CX42" s="111"/>
      <c r="CY42" s="111"/>
      <c r="CZ42" s="111"/>
      <c r="DA42" s="111"/>
      <c r="DB42" s="111"/>
      <c r="DC42" s="111"/>
      <c r="DD42" s="111"/>
      <c r="DE42" s="111"/>
      <c r="DF42" s="111"/>
      <c r="DG42" s="111"/>
      <c r="DH42" s="111"/>
      <c r="DI42" s="111"/>
      <c r="DJ42" s="111"/>
      <c r="DK42" s="111"/>
      <c r="DL42" s="111"/>
      <c r="DM42" s="11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</row>
    <row r="43" spans="1:140" s="112" customFormat="1" ht="17" customHeight="1">
      <c r="A43" s="241"/>
      <c r="B43" s="116" t="str">
        <f>'Vic Apr 2016'!F37</f>
        <v>Covau</v>
      </c>
      <c r="C43" s="116" t="str">
        <f>'Vic Apr 2016'!G37</f>
        <v>Market offer</v>
      </c>
      <c r="D43" s="198">
        <f>365*'Vic Apr 2016'!H37/100</f>
        <v>292</v>
      </c>
      <c r="E43" s="199">
        <f>IF($C$5*'Vic Apr 2016'!AK37/'Vic Apr 2016'!AI37&gt;='Vic Apr 2016'!J37,('Vic Apr 2016'!J37*'Vic Apr 2016'!O37/100)*'Vic Apr 2016'!AI37,($C$5*'Vic Apr 2016'!AK37/'Vic Apr 2016'!AI37*'Vic Apr 2016'!O37/100)*'Vic Apr 2016'!AI37)</f>
        <v>325.79999999999995</v>
      </c>
      <c r="F43" s="200">
        <f>IF($C$5*'Vic Apr 2016'!AK37/'Vic Apr 2016'!AI37&lt;'Vic Apr 2016'!J37,0,IF($C$5*'Vic Apr 2016'!AK37/'Vic Apr 2016'!AI37&lt;='Vic Apr 2016'!K37,($C$5*'Vic Apr 2016'!AK37/'Vic Apr 2016'!AI37-'Vic Apr 2016'!J37)*('Vic Apr 2016'!P37/100)*'Vic Apr 2016'!AI37,('Vic Apr 2016'!K37-'Vic Apr 2016'!J37)*('Vic Apr 2016'!P37/100)*'Vic Apr 2016'!AI37))</f>
        <v>307.8</v>
      </c>
      <c r="G43" s="198">
        <f>IF($C$5*'Vic Apr 2016'!AK37/'Vic Apr 2016'!AI37&lt;'Vic Apr 2016'!K37,0,IF($C$5*'Vic Apr 2016'!AK37/'Vic Apr 2016'!AI37&lt;='Vic Apr 2016'!L37,($C$5*'Vic Apr 2016'!AK37/'Vic Apr 2016'!AI37-'Vic Apr 2016'!K37)*('Vic Apr 2016'!Q37/100)*'Vic Apr 2016'!AI37,('Vic Apr 2016'!L37-'Vic Apr 2016'!K37)*('Vic Apr 2016'!Q37/100)*'Vic Apr 2016'!AI37))</f>
        <v>207.20000000000007</v>
      </c>
      <c r="H43" s="199">
        <f>IF($C$5*'Vic Apr 2016'!AK37/'Vic Apr 2016'!AI37&lt;'Vic Apr 2016'!L37,0,IF($C$5*'Vic Apr 2016'!AK37/'Vic Apr 2016'!AI37&lt;='Vic Apr 2016'!M37,($C$5*'Vic Apr 2016'!AK37/'Vic Apr 2016'!AI37-'Vic Apr 2016'!L37)*('Vic Apr 2016'!R37/100)*'Vic Apr 2016'!AI37,('Vic Apr 2016'!M37-'Vic Apr 2016'!L37)*('Vic Apr 2016'!R37/100)*'Vic Apr 2016'!AI37))</f>
        <v>0</v>
      </c>
      <c r="I43" s="198">
        <f>IF(($C$5*'Vic Apr 2016'!AK37/'Vic Apr 2016'!AI37&gt;'Vic Apr 2016'!M37),($C$5*'Vic Apr 2016'!AK37/'Vic Apr 2016'!AI37-'Vic Apr 2016'!M37)*'Vic Apr 2016'!S37/100*'Vic Apr 2016'!AI37,0)</f>
        <v>0</v>
      </c>
      <c r="J43" s="198">
        <f>IF($C$5*'Vic Apr 2016'!AL37/'Vic Apr 2016'!AJ37&gt;='Vic Apr 2016'!J37,('Vic Apr 2016'!J37*'Vic Apr 2016'!U37/100)*'Vic Apr 2016'!AJ37,($C$5*'Vic Apr 2016'!AL37/'Vic Apr 2016'!AJ37*'Vic Apr 2016'!U37/100)*'Vic Apr 2016'!AJ37)</f>
        <v>230.39999999999998</v>
      </c>
      <c r="K43" s="198">
        <f>IF($C$5*'Vic Apr 2016'!AL37/'Vic Apr 2016'!AJ37&lt;'Vic Apr 2016'!J37,0,IF($C$5*'Vic Apr 2016'!AL37/'Vic Apr 2016'!AJ37&lt;='Vic Apr 2016'!K37,($C$5*'Vic Apr 2016'!AL37/'Vic Apr 2016'!AJ37-'Vic Apr 2016'!J37)*('Vic Apr 2016'!V37/100)*'Vic Apr 2016'!AJ37,('Vic Apr 2016'!K37-'Vic Apr 2016'!J37)*('Vic Apr 2016'!V37/100)*'Vic Apr 2016'!AJ37))</f>
        <v>223.2</v>
      </c>
      <c r="L43" s="198">
        <f>IF($C$5*'Vic Apr 2016'!AL37/'Vic Apr 2016'!AJ37&lt;'Vic Apr 2016'!K37,0,IF($C$5*'Vic Apr 2016'!AL37/'Vic Apr 2016'!AJ37&lt;='Vic Apr 2016'!L37,($C$5*'Vic Apr 2016'!AL37/'Vic Apr 2016'!AJ37-'Vic Apr 2016'!K37)*('Vic Apr 2016'!W37/100)*'Vic Apr 2016'!AJ37,('Vic Apr 2016'!L37-'Vic Apr 2016'!K37)*('Vic Apr 2016'!W37/100)*'Vic Apr 2016'!AJ37))</f>
        <v>161.00000000000003</v>
      </c>
      <c r="M43" s="198">
        <f>IF($C$5*'Vic Apr 2016'!AL37/'Vic Apr 2016'!AJ37&lt;'Vic Apr 2016'!L37,0,IF($C$5*'Vic Apr 2016'!AL37/'Vic Apr 2016'!AJ37&lt;='Vic Apr 2016'!M37,($C$5*'Vic Apr 2016'!AL37/'Vic Apr 2016'!AJ37-'Vic Apr 2016'!L37)*('Vic Apr 2016'!X37/100)*'Vic Apr 2016'!AJ37,('Vic Apr 2016'!M37-'Vic Apr 2016'!L37)*('Vic Apr 2016'!X37/100)*'Vic Apr 2016'!AJ37))</f>
        <v>0</v>
      </c>
      <c r="N43" s="198">
        <f>IF(($C$5*'Vic Apr 2016'!AL37/'Vic Apr 2016'!AJ37&gt;'Vic Apr 2016'!M37),($C$5*'Vic Apr 2016'!AL37/'Vic Apr 2016'!AJ37-'Vic Apr 2016'!M37)*'Vic Apr 2016'!Y37/100*'Vic Apr 2016'!AJ37,0)</f>
        <v>0</v>
      </c>
      <c r="O43" s="201">
        <f t="shared" si="0"/>
        <v>1747.3999999999999</v>
      </c>
      <c r="P43" s="202">
        <f>'Vic Apr 2016'!AM37</f>
        <v>0</v>
      </c>
      <c r="Q43" s="202">
        <f>'Vic Apr 2016'!AN37</f>
        <v>0</v>
      </c>
      <c r="R43" s="202">
        <f>'Vic Apr 2016'!AO37</f>
        <v>0</v>
      </c>
      <c r="S43" s="202">
        <f>'Vic Apr 2016'!AP37</f>
        <v>16</v>
      </c>
      <c r="T43" s="201">
        <f>O43</f>
        <v>1747.3999999999999</v>
      </c>
      <c r="U43" s="201">
        <f>(T43-(T43-D43)*S43/100)</f>
        <v>1514.5359999999998</v>
      </c>
      <c r="V43" s="201">
        <f t="shared" si="1"/>
        <v>1922.14</v>
      </c>
      <c r="W43" s="201">
        <f t="shared" si="2"/>
        <v>1665.9895999999999</v>
      </c>
      <c r="X43" s="203">
        <f>'Vic Apr 2016'!AW37</f>
        <v>12</v>
      </c>
      <c r="Y43" s="204" t="str">
        <f>'Vic Apr 2016'!AX37</f>
        <v>y</v>
      </c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1"/>
      <c r="CL43" s="111"/>
      <c r="CM43" s="111"/>
      <c r="CN43" s="111"/>
      <c r="CO43" s="111"/>
      <c r="CP43" s="111"/>
      <c r="CQ43" s="111"/>
      <c r="CR43" s="111"/>
      <c r="CS43" s="111"/>
      <c r="CT43" s="111"/>
      <c r="CU43" s="111"/>
      <c r="CV43" s="111"/>
      <c r="CW43" s="111"/>
      <c r="CX43" s="111"/>
      <c r="CY43" s="111"/>
      <c r="CZ43" s="111"/>
      <c r="DA43" s="111"/>
      <c r="DB43" s="111"/>
      <c r="DC43" s="111"/>
      <c r="DD43" s="111"/>
      <c r="DE43" s="111"/>
      <c r="DF43" s="111"/>
      <c r="DG43" s="111"/>
      <c r="DH43" s="111"/>
      <c r="DI43" s="111"/>
      <c r="DJ43" s="111"/>
      <c r="DK43" s="111"/>
      <c r="DL43" s="111"/>
      <c r="DM43" s="111"/>
      <c r="DN43" s="111"/>
      <c r="DO43" s="111"/>
      <c r="DP43" s="111"/>
      <c r="DQ43" s="111"/>
      <c r="DR43" s="111"/>
      <c r="DS43" s="111"/>
      <c r="DT43" s="111"/>
      <c r="DU43" s="111"/>
      <c r="DV43" s="111"/>
      <c r="DW43" s="111"/>
      <c r="DX43" s="111"/>
      <c r="DY43" s="111"/>
      <c r="DZ43" s="111"/>
      <c r="EA43" s="111"/>
      <c r="EB43" s="111"/>
      <c r="EC43" s="111"/>
      <c r="ED43" s="111"/>
      <c r="EE43" s="111"/>
      <c r="EF43" s="111"/>
      <c r="EG43" s="111"/>
      <c r="EH43" s="111"/>
      <c r="EI43" s="111"/>
      <c r="EJ43" s="111"/>
    </row>
    <row r="44" spans="1:140" s="58" customFormat="1" ht="17" customHeight="1">
      <c r="A44" s="241"/>
      <c r="B44" s="116" t="str">
        <f>'Vic Apr 2016'!F38</f>
        <v>EnergyAustralia</v>
      </c>
      <c r="C44" s="116" t="str">
        <f>'Vic Apr 2016'!G38</f>
        <v>Everyday Saver Business</v>
      </c>
      <c r="D44" s="198">
        <f>365*'Vic Apr 2016'!H38/100</f>
        <v>321.2</v>
      </c>
      <c r="E44" s="199">
        <f>IF($C$5*'Vic Apr 2016'!AK38/'Vic Apr 2016'!AI38&gt;='Vic Apr 2016'!J38,('Vic Apr 2016'!J38*'Vic Apr 2016'!O38/100)*'Vic Apr 2016'!AI38,($C$5*'Vic Apr 2016'!AK38/'Vic Apr 2016'!AI38*'Vic Apr 2016'!O38/100)*'Vic Apr 2016'!AI38)</f>
        <v>217.2</v>
      </c>
      <c r="F44" s="200">
        <f>IF($C$5*'Vic Apr 2016'!AK38/'Vic Apr 2016'!AI38&lt;'Vic Apr 2016'!J38,0,IF($C$5*'Vic Apr 2016'!AK38/'Vic Apr 2016'!AI38&lt;='Vic Apr 2016'!K38,($C$5*'Vic Apr 2016'!AK38/'Vic Apr 2016'!AI38-'Vic Apr 2016'!J38)*('Vic Apr 2016'!P38/100)*'Vic Apr 2016'!AI38,('Vic Apr 2016'!K38-'Vic Apr 2016'!J38)*('Vic Apr 2016'!P38/100)*'Vic Apr 2016'!AI38))</f>
        <v>206.4</v>
      </c>
      <c r="G44" s="198">
        <f>IF($C$5*'Vic Apr 2016'!AK38/'Vic Apr 2016'!AI38&lt;'Vic Apr 2016'!K38,0,IF($C$5*'Vic Apr 2016'!AK38/'Vic Apr 2016'!AI38&lt;='Vic Apr 2016'!L38,($C$5*'Vic Apr 2016'!AK38/'Vic Apr 2016'!AI38-'Vic Apr 2016'!K38)*('Vic Apr 2016'!Q38/100)*'Vic Apr 2016'!AI38,('Vic Apr 2016'!L38-'Vic Apr 2016'!K38)*('Vic Apr 2016'!Q38/100)*'Vic Apr 2016'!AI38))</f>
        <v>139.94999999999999</v>
      </c>
      <c r="H44" s="199">
        <f>IF($C$5*'Vic Apr 2016'!AK38/'Vic Apr 2016'!AI38&lt;'Vic Apr 2016'!L38,0,IF($C$5*'Vic Apr 2016'!AK38/'Vic Apr 2016'!AI38&lt;='Vic Apr 2016'!M38,($C$5*'Vic Apr 2016'!AK38/'Vic Apr 2016'!AI38-'Vic Apr 2016'!L38)*('Vic Apr 2016'!R38/100)*'Vic Apr 2016'!AI38,('Vic Apr 2016'!M38-'Vic Apr 2016'!L38)*('Vic Apr 2016'!R38/100)*'Vic Apr 2016'!AI38))</f>
        <v>0</v>
      </c>
      <c r="I44" s="198">
        <f>IF(($C$5*'Vic Apr 2016'!AK38/'Vic Apr 2016'!AI38&gt;'Vic Apr 2016'!M38),($C$5*'Vic Apr 2016'!AK38/'Vic Apr 2016'!AI38-'Vic Apr 2016'!M38)*'Vic Apr 2016'!S38/100*'Vic Apr 2016'!AI38,0)</f>
        <v>0</v>
      </c>
      <c r="J44" s="198">
        <f>IF($C$5*'Vic Apr 2016'!AL38/'Vic Apr 2016'!AJ38&gt;='Vic Apr 2016'!J38,('Vic Apr 2016'!J38*'Vic Apr 2016'!U38/100)*'Vic Apr 2016'!AJ38,($C$5*'Vic Apr 2016'!AL38/'Vic Apr 2016'!AJ38*'Vic Apr 2016'!U38/100)*'Vic Apr 2016'!AJ38)</f>
        <v>360</v>
      </c>
      <c r="K44" s="198">
        <f>IF($C$5*'Vic Apr 2016'!AL38/'Vic Apr 2016'!AJ38&lt;'Vic Apr 2016'!J38,0,IF($C$5*'Vic Apr 2016'!AL38/'Vic Apr 2016'!AJ38&lt;='Vic Apr 2016'!K38,($C$5*'Vic Apr 2016'!AL38/'Vic Apr 2016'!AJ38-'Vic Apr 2016'!J38)*('Vic Apr 2016'!V38/100)*'Vic Apr 2016'!AJ38,('Vic Apr 2016'!K38-'Vic Apr 2016'!J38)*('Vic Apr 2016'!V38/100)*'Vic Apr 2016'!AJ38))</f>
        <v>348</v>
      </c>
      <c r="L44" s="198">
        <f>IF($C$5*'Vic Apr 2016'!AL38/'Vic Apr 2016'!AJ38&lt;'Vic Apr 2016'!K38,0,IF($C$5*'Vic Apr 2016'!AL38/'Vic Apr 2016'!AJ38&lt;='Vic Apr 2016'!L38,($C$5*'Vic Apr 2016'!AL38/'Vic Apr 2016'!AJ38-'Vic Apr 2016'!K38)*('Vic Apr 2016'!W38/100)*'Vic Apr 2016'!AJ38,('Vic Apr 2016'!L38-'Vic Apr 2016'!K38)*('Vic Apr 2016'!W38/100)*'Vic Apr 2016'!AJ38))</f>
        <v>253.77600000000001</v>
      </c>
      <c r="M44" s="198">
        <f>IF($C$5*'Vic Apr 2016'!AL38/'Vic Apr 2016'!AJ38&lt;'Vic Apr 2016'!L38,0,IF($C$5*'Vic Apr 2016'!AL38/'Vic Apr 2016'!AJ38&lt;='Vic Apr 2016'!M38,($C$5*'Vic Apr 2016'!AL38/'Vic Apr 2016'!AJ38-'Vic Apr 2016'!L38)*('Vic Apr 2016'!X38/100)*'Vic Apr 2016'!AJ38,('Vic Apr 2016'!M38-'Vic Apr 2016'!L38)*('Vic Apr 2016'!X38/100)*'Vic Apr 2016'!AJ38))</f>
        <v>0</v>
      </c>
      <c r="N44" s="198">
        <f>IF(($C$5*'Vic Apr 2016'!AL38/'Vic Apr 2016'!AJ38&gt;'Vic Apr 2016'!M38),($C$5*'Vic Apr 2016'!AL38/'Vic Apr 2016'!AJ38-'Vic Apr 2016'!M38)*'Vic Apr 2016'!Y38/100*'Vic Apr 2016'!AJ38,0)</f>
        <v>0</v>
      </c>
      <c r="O44" s="201">
        <f t="shared" si="0"/>
        <v>1846.5260000000001</v>
      </c>
      <c r="P44" s="202">
        <f>'Vic Apr 2016'!AM38</f>
        <v>0</v>
      </c>
      <c r="Q44" s="202">
        <f>'Vic Apr 2016'!AN38</f>
        <v>22</v>
      </c>
      <c r="R44" s="202">
        <f>'Vic Apr 2016'!AO38</f>
        <v>0</v>
      </c>
      <c r="S44" s="202">
        <f>'Vic Apr 2016'!AP38</f>
        <v>0</v>
      </c>
      <c r="T44" s="201">
        <f>(O44-(O44-D44)*Q44/100)</f>
        <v>1510.9542800000002</v>
      </c>
      <c r="U44" s="201">
        <f>T44</f>
        <v>1510.9542800000002</v>
      </c>
      <c r="V44" s="201">
        <f t="shared" si="1"/>
        <v>1662.0497080000002</v>
      </c>
      <c r="W44" s="201">
        <f t="shared" si="2"/>
        <v>1662.0497080000002</v>
      </c>
      <c r="X44" s="203">
        <f>'Vic Apr 2016'!AW38</f>
        <v>24</v>
      </c>
      <c r="Y44" s="204" t="str">
        <f>'Vic Apr 2016'!AX38</f>
        <v>y</v>
      </c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  <c r="BD44" s="111"/>
      <c r="BE44" s="111"/>
      <c r="BF44" s="111"/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  <c r="BZ44" s="111"/>
      <c r="CA44" s="111"/>
      <c r="CB44" s="111"/>
      <c r="CC44" s="111"/>
      <c r="CD44" s="111"/>
      <c r="CE44" s="111"/>
      <c r="CF44" s="111"/>
      <c r="CG44" s="111"/>
      <c r="CH44" s="111"/>
      <c r="CI44" s="111"/>
      <c r="CJ44" s="111"/>
      <c r="CK44" s="111"/>
      <c r="CL44" s="111"/>
      <c r="CM44" s="111"/>
      <c r="CN44" s="111"/>
      <c r="CO44" s="111"/>
      <c r="CP44" s="111"/>
      <c r="CQ44" s="111"/>
      <c r="CR44" s="111"/>
      <c r="CS44" s="111"/>
      <c r="CT44" s="111"/>
      <c r="CU44" s="111"/>
      <c r="CV44" s="111"/>
      <c r="CW44" s="111"/>
      <c r="CX44" s="111"/>
      <c r="CY44" s="111"/>
      <c r="CZ44" s="111"/>
      <c r="DA44" s="111"/>
      <c r="DB44" s="111"/>
      <c r="DC44" s="111"/>
      <c r="DD44" s="111"/>
      <c r="DE44" s="111"/>
      <c r="DF44" s="111"/>
      <c r="DG44" s="111"/>
      <c r="DH44" s="111"/>
      <c r="DI44" s="111"/>
      <c r="DJ44" s="111"/>
      <c r="DK44" s="111"/>
      <c r="DL44" s="111"/>
      <c r="DM44" s="111"/>
      <c r="DN44" s="111"/>
      <c r="DO44" s="111"/>
      <c r="DP44" s="111"/>
      <c r="DQ44" s="111"/>
      <c r="DR44" s="111"/>
      <c r="DS44" s="111"/>
      <c r="DT44" s="111"/>
      <c r="DU44" s="111"/>
      <c r="DV44" s="111"/>
      <c r="DW44" s="111"/>
      <c r="DX44" s="111"/>
      <c r="DY44" s="111"/>
      <c r="DZ44" s="111"/>
      <c r="EA44" s="111"/>
      <c r="EB44" s="111"/>
      <c r="EC44" s="111"/>
      <c r="ED44" s="111"/>
      <c r="EE44" s="111"/>
      <c r="EF44" s="111"/>
      <c r="EG44" s="111"/>
      <c r="EH44" s="111"/>
      <c r="EI44" s="111"/>
      <c r="EJ44" s="111"/>
    </row>
    <row r="45" spans="1:140" s="112" customFormat="1" ht="17" customHeight="1">
      <c r="A45" s="241"/>
      <c r="B45" s="116" t="str">
        <f>'Vic Apr 2016'!F39</f>
        <v>Lumo Energy</v>
      </c>
      <c r="C45" s="116" t="str">
        <f>'Vic Apr 2016'!G39</f>
        <v>Business Premium</v>
      </c>
      <c r="D45" s="198">
        <f>365*'Vic Apr 2016'!H39/100</f>
        <v>231.77500000000001</v>
      </c>
      <c r="E45" s="199">
        <f>IF($C$5*'Vic Apr 2016'!AK39/'Vic Apr 2016'!AI39&gt;='Vic Apr 2016'!J39,('Vic Apr 2016'!J39*'Vic Apr 2016'!O39/100)*'Vic Apr 2016'!AI39,($C$5*'Vic Apr 2016'!AK39/'Vic Apr 2016'!AI39*'Vic Apr 2016'!O39/100)*'Vic Apr 2016'!AI39)</f>
        <v>164.24100000000001</v>
      </c>
      <c r="F45" s="200">
        <f>IF($C$5*'Vic Apr 2016'!AK39/'Vic Apr 2016'!AI39&lt;'Vic Apr 2016'!J39,0,IF($C$5*'Vic Apr 2016'!AK39/'Vic Apr 2016'!AI39&lt;='Vic Apr 2016'!K39,($C$5*'Vic Apr 2016'!AK39/'Vic Apr 2016'!AI39-'Vic Apr 2016'!J39)*('Vic Apr 2016'!P39/100)*'Vic Apr 2016'!AI39,('Vic Apr 2016'!K39-'Vic Apr 2016'!J39)*('Vic Apr 2016'!P39/100)*'Vic Apr 2016'!AI39))</f>
        <v>156.94139999999999</v>
      </c>
      <c r="G45" s="198">
        <f>IF($C$5*'Vic Apr 2016'!AK39/'Vic Apr 2016'!AI39&lt;'Vic Apr 2016'!K39,0,IF($C$5*'Vic Apr 2016'!AK39/'Vic Apr 2016'!AI39&lt;='Vic Apr 2016'!L39,($C$5*'Vic Apr 2016'!AK39/'Vic Apr 2016'!AI39-'Vic Apr 2016'!K39)*('Vic Apr 2016'!Q39/100)*'Vic Apr 2016'!AI39,('Vic Apr 2016'!L39-'Vic Apr 2016'!K39)*('Vic Apr 2016'!Q39/100)*'Vic Apr 2016'!AI39))</f>
        <v>103.477</v>
      </c>
      <c r="H45" s="199">
        <f>IF($C$5*'Vic Apr 2016'!AK39/'Vic Apr 2016'!AI39&lt;'Vic Apr 2016'!L39,0,IF($C$5*'Vic Apr 2016'!AK39/'Vic Apr 2016'!AI39&lt;='Vic Apr 2016'!M39,($C$5*'Vic Apr 2016'!AK39/'Vic Apr 2016'!AI39-'Vic Apr 2016'!L39)*('Vic Apr 2016'!R39/100)*'Vic Apr 2016'!AI39,('Vic Apr 2016'!M39-'Vic Apr 2016'!L39)*('Vic Apr 2016'!R39/100)*'Vic Apr 2016'!AI39))</f>
        <v>0</v>
      </c>
      <c r="I45" s="198">
        <f>IF(($C$5*'Vic Apr 2016'!AK39/'Vic Apr 2016'!AI39&gt;'Vic Apr 2016'!M39),($C$5*'Vic Apr 2016'!AK39/'Vic Apr 2016'!AI39-'Vic Apr 2016'!M39)*'Vic Apr 2016'!S39/100*'Vic Apr 2016'!AI39,0)</f>
        <v>0</v>
      </c>
      <c r="J45" s="198">
        <f>IF($C$5*'Vic Apr 2016'!AL39/'Vic Apr 2016'!AJ39&gt;='Vic Apr 2016'!J39,('Vic Apr 2016'!J39*'Vic Apr 2016'!U39/100)*'Vic Apr 2016'!AJ39,($C$5*'Vic Apr 2016'!AL39/'Vic Apr 2016'!AJ39*'Vic Apr 2016'!U39/100)*'Vic Apr 2016'!AJ39)</f>
        <v>274.95159999999998</v>
      </c>
      <c r="K45" s="198">
        <f>IF($C$5*'Vic Apr 2016'!AL39/'Vic Apr 2016'!AJ39&lt;'Vic Apr 2016'!J39,0,IF($C$5*'Vic Apr 2016'!AL39/'Vic Apr 2016'!AJ39&lt;='Vic Apr 2016'!K39,($C$5*'Vic Apr 2016'!AL39/'Vic Apr 2016'!AJ39-'Vic Apr 2016'!J39)*('Vic Apr 2016'!V39/100)*'Vic Apr 2016'!AJ39,('Vic Apr 2016'!K39-'Vic Apr 2016'!J39)*('Vic Apr 2016'!V39/100)*'Vic Apr 2016'!AJ39))</f>
        <v>270.08519999999999</v>
      </c>
      <c r="L45" s="198">
        <f>IF($C$5*'Vic Apr 2016'!AL39/'Vic Apr 2016'!AJ39&lt;'Vic Apr 2016'!K39,0,IF($C$5*'Vic Apr 2016'!AL39/'Vic Apr 2016'!AJ39&lt;='Vic Apr 2016'!L39,($C$5*'Vic Apr 2016'!AL39/'Vic Apr 2016'!AJ39-'Vic Apr 2016'!K39)*('Vic Apr 2016'!W39/100)*'Vic Apr 2016'!AJ39,('Vic Apr 2016'!L39-'Vic Apr 2016'!K39)*('Vic Apr 2016'!W39/100)*'Vic Apr 2016'!AJ39))</f>
        <v>188.958</v>
      </c>
      <c r="M45" s="198">
        <f>IF($C$5*'Vic Apr 2016'!AL39/'Vic Apr 2016'!AJ39&lt;'Vic Apr 2016'!L39,0,IF($C$5*'Vic Apr 2016'!AL39/'Vic Apr 2016'!AJ39&lt;='Vic Apr 2016'!M39,($C$5*'Vic Apr 2016'!AL39/'Vic Apr 2016'!AJ39-'Vic Apr 2016'!L39)*('Vic Apr 2016'!X39/100)*'Vic Apr 2016'!AJ39,('Vic Apr 2016'!M39-'Vic Apr 2016'!L39)*('Vic Apr 2016'!X39/100)*'Vic Apr 2016'!AJ39))</f>
        <v>0</v>
      </c>
      <c r="N45" s="198">
        <f>IF(($C$5*'Vic Apr 2016'!AL39/'Vic Apr 2016'!AJ39&gt;'Vic Apr 2016'!M39),($C$5*'Vic Apr 2016'!AL39/'Vic Apr 2016'!AJ39-'Vic Apr 2016'!M39)*'Vic Apr 2016'!Y39/100*'Vic Apr 2016'!AJ39,0)</f>
        <v>0</v>
      </c>
      <c r="O45" s="201">
        <f>SUM(D45:N45)</f>
        <v>1390.4292</v>
      </c>
      <c r="P45" s="202">
        <f>'Vic Apr 2016'!AM39</f>
        <v>0</v>
      </c>
      <c r="Q45" s="202">
        <f>'Vic Apr 2016'!AN39</f>
        <v>0</v>
      </c>
      <c r="R45" s="202">
        <f>'Vic Apr 2016'!AO39</f>
        <v>0</v>
      </c>
      <c r="S45" s="202">
        <f>'Vic Apr 2016'!AP39</f>
        <v>0</v>
      </c>
      <c r="T45" s="201">
        <f>O45</f>
        <v>1390.4292</v>
      </c>
      <c r="U45" s="201">
        <f>T45</f>
        <v>1390.4292</v>
      </c>
      <c r="V45" s="201">
        <f t="shared" si="1"/>
        <v>1529.4721200000001</v>
      </c>
      <c r="W45" s="201">
        <f t="shared" si="2"/>
        <v>1529.4721200000001</v>
      </c>
      <c r="X45" s="203">
        <f>'Vic Apr 2016'!AW39</f>
        <v>36</v>
      </c>
      <c r="Y45" s="204" t="str">
        <f>'Vic Apr 2016'!AX39</f>
        <v>n</v>
      </c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  <c r="BD45" s="111"/>
      <c r="BE45" s="111"/>
      <c r="BF45" s="111"/>
      <c r="BG45" s="111"/>
      <c r="BH45" s="111"/>
      <c r="BI45" s="111"/>
      <c r="BJ45" s="111"/>
      <c r="BK45" s="111"/>
      <c r="BL45" s="111"/>
      <c r="BM45" s="111"/>
      <c r="BN45" s="111"/>
      <c r="BO45" s="111"/>
      <c r="BP45" s="111"/>
      <c r="BQ45" s="111"/>
      <c r="BR45" s="111"/>
      <c r="BS45" s="111"/>
      <c r="BT45" s="111"/>
      <c r="BU45" s="111"/>
      <c r="BV45" s="111"/>
      <c r="BW45" s="111"/>
      <c r="BX45" s="111"/>
      <c r="BY45" s="111"/>
      <c r="BZ45" s="111"/>
      <c r="CA45" s="111"/>
      <c r="CB45" s="111"/>
      <c r="CC45" s="111"/>
      <c r="CD45" s="111"/>
      <c r="CE45" s="111"/>
      <c r="CF45" s="111"/>
      <c r="CG45" s="111"/>
      <c r="CH45" s="111"/>
      <c r="CI45" s="111"/>
      <c r="CJ45" s="111"/>
      <c r="CK45" s="111"/>
      <c r="CL45" s="111"/>
      <c r="CM45" s="111"/>
      <c r="CN45" s="111"/>
      <c r="CO45" s="111"/>
      <c r="CP45" s="111"/>
      <c r="CQ45" s="111"/>
      <c r="CR45" s="111"/>
      <c r="CS45" s="111"/>
      <c r="CT45" s="111"/>
      <c r="CU45" s="111"/>
      <c r="CV45" s="111"/>
      <c r="CW45" s="111"/>
      <c r="CX45" s="111"/>
      <c r="CY45" s="111"/>
      <c r="CZ45" s="111"/>
      <c r="DA45" s="111"/>
      <c r="DB45" s="111"/>
      <c r="DC45" s="111"/>
      <c r="DD45" s="111"/>
      <c r="DE45" s="111"/>
      <c r="DF45" s="111"/>
      <c r="DG45" s="111"/>
      <c r="DH45" s="111"/>
      <c r="DI45" s="111"/>
      <c r="DJ45" s="111"/>
      <c r="DK45" s="111"/>
      <c r="DL45" s="111"/>
      <c r="DM45" s="111"/>
      <c r="DN45" s="111"/>
      <c r="DO45" s="111"/>
      <c r="DP45" s="111"/>
      <c r="DQ45" s="111"/>
      <c r="DR45" s="111"/>
      <c r="DS45" s="111"/>
      <c r="DT45" s="111"/>
      <c r="DU45" s="111"/>
      <c r="DV45" s="111"/>
      <c r="DW45" s="111"/>
      <c r="DX45" s="111"/>
      <c r="DY45" s="111"/>
      <c r="DZ45" s="111"/>
      <c r="EA45" s="111"/>
      <c r="EB45" s="111"/>
      <c r="EC45" s="111"/>
      <c r="ED45" s="111"/>
      <c r="EE45" s="111"/>
      <c r="EF45" s="111"/>
      <c r="EG45" s="111"/>
      <c r="EH45" s="111"/>
      <c r="EI45" s="111"/>
      <c r="EJ45" s="111"/>
    </row>
    <row r="46" spans="1:140" s="58" customFormat="1" ht="17" customHeight="1">
      <c r="A46" s="241"/>
      <c r="B46" s="116" t="str">
        <f>'Vic Apr 2016'!F40</f>
        <v>Momentum Energy</v>
      </c>
      <c r="C46" s="116" t="str">
        <f>'Vic Apr 2016'!G40</f>
        <v>Market offer</v>
      </c>
      <c r="D46" s="198">
        <f>365*'Vic Apr 2016'!H40/100</f>
        <v>295.577</v>
      </c>
      <c r="E46" s="199">
        <f>IF($C$5*'Vic Apr 2016'!AK40/'Vic Apr 2016'!AI40&gt;='Vic Apr 2016'!J40,('Vic Apr 2016'!J40*'Vic Apr 2016'!O40/100)*'Vic Apr 2016'!AI40,($C$5*'Vic Apr 2016'!AK40/'Vic Apr 2016'!AI40*'Vic Apr 2016'!O40/100)*'Vic Apr 2016'!AI40)</f>
        <v>158.28</v>
      </c>
      <c r="F46" s="200">
        <f>IF($C$5*'Vic Apr 2016'!AK40/'Vic Apr 2016'!AI40&lt;'Vic Apr 2016'!J40,0,IF($C$5*'Vic Apr 2016'!AK40/'Vic Apr 2016'!AI40&lt;='Vic Apr 2016'!K40,($C$5*'Vic Apr 2016'!AK40/'Vic Apr 2016'!AI40-'Vic Apr 2016'!J40)*('Vic Apr 2016'!P40/100)*'Vic Apr 2016'!AI40,('Vic Apr 2016'!K40-'Vic Apr 2016'!J40)*('Vic Apr 2016'!P40/100)*'Vic Apr 2016'!AI40))</f>
        <v>151.19999999999999</v>
      </c>
      <c r="G46" s="198">
        <f>IF($C$5*'Vic Apr 2016'!AK40/'Vic Apr 2016'!AI40&lt;'Vic Apr 2016'!K40,0,IF($C$5*'Vic Apr 2016'!AK40/'Vic Apr 2016'!AI40&lt;='Vic Apr 2016'!L40,($C$5*'Vic Apr 2016'!AK40/'Vic Apr 2016'!AI40-'Vic Apr 2016'!K40)*('Vic Apr 2016'!Q40/100)*'Vic Apr 2016'!AI40,('Vic Apr 2016'!L40-'Vic Apr 2016'!K40)*('Vic Apr 2016'!Q40/100)*'Vic Apr 2016'!AI40))</f>
        <v>104.30940000000001</v>
      </c>
      <c r="H46" s="199">
        <f>IF($C$5*'Vic Apr 2016'!AK40/'Vic Apr 2016'!AI40&lt;'Vic Apr 2016'!L40,0,IF($C$5*'Vic Apr 2016'!AK40/'Vic Apr 2016'!AI40&lt;='Vic Apr 2016'!M40,($C$5*'Vic Apr 2016'!AK40/'Vic Apr 2016'!AI40-'Vic Apr 2016'!L40)*('Vic Apr 2016'!R40/100)*'Vic Apr 2016'!AI40,('Vic Apr 2016'!M40-'Vic Apr 2016'!L40)*('Vic Apr 2016'!R40/100)*'Vic Apr 2016'!AI40))</f>
        <v>0</v>
      </c>
      <c r="I46" s="198">
        <f>IF(($C$5*'Vic Apr 2016'!AK40/'Vic Apr 2016'!AI40&gt;'Vic Apr 2016'!M40),($C$5*'Vic Apr 2016'!AK40/'Vic Apr 2016'!AI40-'Vic Apr 2016'!M40)*'Vic Apr 2016'!S40/100*'Vic Apr 2016'!AI40,0)</f>
        <v>0</v>
      </c>
      <c r="J46" s="198">
        <f>IF($C$5*'Vic Apr 2016'!AL40/'Vic Apr 2016'!AJ40&gt;='Vic Apr 2016'!J40,('Vic Apr 2016'!J40*'Vic Apr 2016'!U40/100)*'Vic Apr 2016'!AJ40,($C$5*'Vic Apr 2016'!AL40/'Vic Apr 2016'!AJ40*'Vic Apr 2016'!U40/100)*'Vic Apr 2016'!AJ40)</f>
        <v>251.04</v>
      </c>
      <c r="K46" s="198">
        <f>IF($C$5*'Vic Apr 2016'!AL40/'Vic Apr 2016'!AJ40&lt;'Vic Apr 2016'!J40,0,IF($C$5*'Vic Apr 2016'!AL40/'Vic Apr 2016'!AJ40&lt;='Vic Apr 2016'!K40,($C$5*'Vic Apr 2016'!AL40/'Vic Apr 2016'!AJ40-'Vic Apr 2016'!J40)*('Vic Apr 2016'!V40/100)*'Vic Apr 2016'!AJ40,('Vic Apr 2016'!K40-'Vic Apr 2016'!J40)*('Vic Apr 2016'!V40/100)*'Vic Apr 2016'!AJ40))</f>
        <v>245.03999999999996</v>
      </c>
      <c r="L46" s="198">
        <f>IF($C$5*'Vic Apr 2016'!AL40/'Vic Apr 2016'!AJ40&lt;'Vic Apr 2016'!K40,0,IF($C$5*'Vic Apr 2016'!AL40/'Vic Apr 2016'!AJ40&lt;='Vic Apr 2016'!L40,($C$5*'Vic Apr 2016'!AL40/'Vic Apr 2016'!AJ40-'Vic Apr 2016'!K40)*('Vic Apr 2016'!W40/100)*'Vic Apr 2016'!AJ40,('Vic Apr 2016'!L40-'Vic Apr 2016'!K40)*('Vic Apr 2016'!W40/100)*'Vic Apr 2016'!AJ40))</f>
        <v>179.32260000000002</v>
      </c>
      <c r="M46" s="198">
        <f>IF($C$5*'Vic Apr 2016'!AL40/'Vic Apr 2016'!AJ40&lt;'Vic Apr 2016'!L40,0,IF($C$5*'Vic Apr 2016'!AL40/'Vic Apr 2016'!AJ40&lt;='Vic Apr 2016'!M40,($C$5*'Vic Apr 2016'!AL40/'Vic Apr 2016'!AJ40-'Vic Apr 2016'!L40)*('Vic Apr 2016'!X40/100)*'Vic Apr 2016'!AJ40,('Vic Apr 2016'!M40-'Vic Apr 2016'!L40)*('Vic Apr 2016'!X40/100)*'Vic Apr 2016'!AJ40))</f>
        <v>0</v>
      </c>
      <c r="N46" s="198">
        <f>IF(($C$5*'Vic Apr 2016'!AL40/'Vic Apr 2016'!AJ40&gt;'Vic Apr 2016'!M40),($C$5*'Vic Apr 2016'!AL40/'Vic Apr 2016'!AJ40-'Vic Apr 2016'!M40)*'Vic Apr 2016'!Y40/100*'Vic Apr 2016'!AJ40,0)</f>
        <v>0</v>
      </c>
      <c r="O46" s="201">
        <f t="shared" si="0"/>
        <v>1384.7689999999998</v>
      </c>
      <c r="P46" s="202">
        <f>'Vic Apr 2016'!AM40</f>
        <v>0</v>
      </c>
      <c r="Q46" s="202">
        <f>'Vic Apr 2016'!AN40</f>
        <v>0</v>
      </c>
      <c r="R46" s="202">
        <f>'Vic Apr 2016'!AO40</f>
        <v>0</v>
      </c>
      <c r="S46" s="202">
        <f>'Vic Apr 2016'!AP40</f>
        <v>0</v>
      </c>
      <c r="T46" s="201">
        <f>O46</f>
        <v>1384.7689999999998</v>
      </c>
      <c r="U46" s="201">
        <f>T46</f>
        <v>1384.7689999999998</v>
      </c>
      <c r="V46" s="201">
        <f t="shared" si="1"/>
        <v>1523.2458999999999</v>
      </c>
      <c r="W46" s="201">
        <f t="shared" si="2"/>
        <v>1523.2458999999999</v>
      </c>
      <c r="X46" s="203">
        <f>'Vic Apr 2016'!AW40</f>
        <v>0</v>
      </c>
      <c r="Y46" s="204" t="str">
        <f>'Vic Apr 2016'!AX40</f>
        <v>n</v>
      </c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  <c r="BD46" s="111"/>
      <c r="BE46" s="111"/>
      <c r="BF46" s="111"/>
      <c r="BG46" s="111"/>
      <c r="BH46" s="111"/>
      <c r="BI46" s="111"/>
      <c r="BJ46" s="111"/>
      <c r="BK46" s="111"/>
      <c r="BL46" s="111"/>
      <c r="BM46" s="111"/>
      <c r="BN46" s="111"/>
      <c r="BO46" s="111"/>
      <c r="BP46" s="111"/>
      <c r="BQ46" s="111"/>
      <c r="BR46" s="111"/>
      <c r="BS46" s="111"/>
      <c r="BT46" s="111"/>
      <c r="BU46" s="111"/>
      <c r="BV46" s="111"/>
      <c r="BW46" s="111"/>
      <c r="BX46" s="111"/>
      <c r="BY46" s="111"/>
      <c r="BZ46" s="111"/>
      <c r="CA46" s="111"/>
      <c r="CB46" s="111"/>
      <c r="CC46" s="111"/>
      <c r="CD46" s="111"/>
      <c r="CE46" s="111"/>
      <c r="CF46" s="111"/>
      <c r="CG46" s="111"/>
      <c r="CH46" s="111"/>
      <c r="CI46" s="111"/>
      <c r="CJ46" s="111"/>
      <c r="CK46" s="111"/>
      <c r="CL46" s="111"/>
      <c r="CM46" s="111"/>
      <c r="CN46" s="111"/>
      <c r="CO46" s="111"/>
      <c r="CP46" s="111"/>
      <c r="CQ46" s="111"/>
      <c r="CR46" s="111"/>
      <c r="CS46" s="111"/>
      <c r="CT46" s="111"/>
      <c r="CU46" s="111"/>
      <c r="CV46" s="111"/>
      <c r="CW46" s="111"/>
      <c r="CX46" s="111"/>
      <c r="CY46" s="111"/>
      <c r="CZ46" s="111"/>
      <c r="DA46" s="111"/>
      <c r="DB46" s="111"/>
      <c r="DC46" s="111"/>
      <c r="DD46" s="111"/>
      <c r="DE46" s="111"/>
      <c r="DF46" s="111"/>
      <c r="DG46" s="111"/>
      <c r="DH46" s="111"/>
      <c r="DI46" s="111"/>
      <c r="DJ46" s="111"/>
      <c r="DK46" s="111"/>
      <c r="DL46" s="111"/>
      <c r="DM46" s="111"/>
      <c r="DN46" s="111"/>
      <c r="DO46" s="111"/>
      <c r="DP46" s="111"/>
      <c r="DQ46" s="111"/>
      <c r="DR46" s="111"/>
      <c r="DS46" s="111"/>
      <c r="DT46" s="111"/>
      <c r="DU46" s="111"/>
      <c r="DV46" s="111"/>
      <c r="DW46" s="111"/>
      <c r="DX46" s="111"/>
      <c r="DY46" s="111"/>
      <c r="DZ46" s="111"/>
      <c r="EA46" s="111"/>
      <c r="EB46" s="111"/>
      <c r="EC46" s="111"/>
      <c r="ED46" s="111"/>
      <c r="EE46" s="111"/>
      <c r="EF46" s="111"/>
      <c r="EG46" s="111"/>
      <c r="EH46" s="111"/>
      <c r="EI46" s="111"/>
      <c r="EJ46" s="111"/>
    </row>
    <row r="47" spans="1:140" s="112" customFormat="1" ht="17" customHeight="1">
      <c r="A47" s="241"/>
      <c r="B47" s="116" t="str">
        <f>'Vic Apr 2016'!F41</f>
        <v>Origin Energy</v>
      </c>
      <c r="C47" s="116" t="str">
        <f>'Vic Apr 2016'!G41</f>
        <v>Business Saver</v>
      </c>
      <c r="D47" s="198">
        <f>365*'Vic Apr 2016'!H41/100</f>
        <v>269.95399999999995</v>
      </c>
      <c r="E47" s="199">
        <f>IF($C$5*'Vic Apr 2016'!AK41/'Vic Apr 2016'!AI41&gt;='Vic Apr 2016'!J41,('Vic Apr 2016'!J41*'Vic Apr 2016'!O41/100)*'Vic Apr 2016'!AI41,($C$5*'Vic Apr 2016'!AK41/'Vic Apr 2016'!AI41*'Vic Apr 2016'!O41/100)*'Vic Apr 2016'!AI41)</f>
        <v>534.94650000000001</v>
      </c>
      <c r="F47" s="200">
        <f>IF($C$5*'Vic Apr 2016'!AK41/'Vic Apr 2016'!AI41&lt;'Vic Apr 2016'!J41,0,IF($C$5*'Vic Apr 2016'!AK41/'Vic Apr 2016'!AI41&lt;='Vic Apr 2016'!K41,($C$5*'Vic Apr 2016'!AK41/'Vic Apr 2016'!AI41-'Vic Apr 2016'!J41)*('Vic Apr 2016'!P41/100)*'Vic Apr 2016'!AI41,('Vic Apr 2016'!K41-'Vic Apr 2016'!J41)*('Vic Apr 2016'!P41/100)*'Vic Apr 2016'!AI41))</f>
        <v>0</v>
      </c>
      <c r="G47" s="198">
        <f>IF($C$5*'Vic Apr 2016'!AK41/'Vic Apr 2016'!AI41&lt;'Vic Apr 2016'!K41,0,IF($C$5*'Vic Apr 2016'!AK41/'Vic Apr 2016'!AI41&lt;='Vic Apr 2016'!L41,($C$5*'Vic Apr 2016'!AK41/'Vic Apr 2016'!AI41-'Vic Apr 2016'!K41)*('Vic Apr 2016'!Q41/100)*'Vic Apr 2016'!AI41,('Vic Apr 2016'!L41-'Vic Apr 2016'!K41)*('Vic Apr 2016'!Q41/100)*'Vic Apr 2016'!AI41))</f>
        <v>0</v>
      </c>
      <c r="H47" s="199">
        <f>IF($C$5*'Vic Apr 2016'!AK41/'Vic Apr 2016'!AI41&lt;'Vic Apr 2016'!L41,0,IF($C$5*'Vic Apr 2016'!AK41/'Vic Apr 2016'!AI41&lt;='Vic Apr 2016'!M41,($C$5*'Vic Apr 2016'!AK41/'Vic Apr 2016'!AI41-'Vic Apr 2016'!L41)*('Vic Apr 2016'!R41/100)*'Vic Apr 2016'!AI41,('Vic Apr 2016'!M41-'Vic Apr 2016'!L41)*('Vic Apr 2016'!R41/100)*'Vic Apr 2016'!AI41))</f>
        <v>0</v>
      </c>
      <c r="I47" s="198">
        <f>IF(($C$5*'Vic Apr 2016'!AK41/'Vic Apr 2016'!AI41&gt;'Vic Apr 2016'!M41),($C$5*'Vic Apr 2016'!AK41/'Vic Apr 2016'!AI41-'Vic Apr 2016'!M41)*'Vic Apr 2016'!S41/100*'Vic Apr 2016'!AI41,0)</f>
        <v>0</v>
      </c>
      <c r="J47" s="198">
        <f>IF($C$5*'Vic Apr 2016'!AL41/'Vic Apr 2016'!AJ41&gt;='Vic Apr 2016'!J41,('Vic Apr 2016'!J41*'Vic Apr 2016'!U41/100)*'Vic Apr 2016'!AJ41,($C$5*'Vic Apr 2016'!AL41/'Vic Apr 2016'!AJ41*'Vic Apr 2016'!U41/100)*'Vic Apr 2016'!AJ41)</f>
        <v>938.57280000000003</v>
      </c>
      <c r="K47" s="198">
        <f>IF($C$5*'Vic Apr 2016'!AL41/'Vic Apr 2016'!AJ41&lt;'Vic Apr 2016'!J41,0,IF($C$5*'Vic Apr 2016'!AL41/'Vic Apr 2016'!AJ41&lt;='Vic Apr 2016'!K41,($C$5*'Vic Apr 2016'!AL41/'Vic Apr 2016'!AJ41-'Vic Apr 2016'!J41)*('Vic Apr 2016'!V41/100)*'Vic Apr 2016'!AJ41,('Vic Apr 2016'!K41-'Vic Apr 2016'!J41)*('Vic Apr 2016'!V41/100)*'Vic Apr 2016'!AJ41))</f>
        <v>0</v>
      </c>
      <c r="L47" s="198">
        <f>IF($C$5*'Vic Apr 2016'!AL41/'Vic Apr 2016'!AJ41&lt;'Vic Apr 2016'!K41,0,IF($C$5*'Vic Apr 2016'!AL41/'Vic Apr 2016'!AJ41&lt;='Vic Apr 2016'!L41,($C$5*'Vic Apr 2016'!AL41/'Vic Apr 2016'!AJ41-'Vic Apr 2016'!K41)*('Vic Apr 2016'!W41/100)*'Vic Apr 2016'!AJ41,('Vic Apr 2016'!L41-'Vic Apr 2016'!K41)*('Vic Apr 2016'!W41/100)*'Vic Apr 2016'!AJ41))</f>
        <v>0</v>
      </c>
      <c r="M47" s="198">
        <f>IF($C$5*'Vic Apr 2016'!AL41/'Vic Apr 2016'!AJ41&lt;'Vic Apr 2016'!L41,0,IF($C$5*'Vic Apr 2016'!AL41/'Vic Apr 2016'!AJ41&lt;='Vic Apr 2016'!M41,($C$5*'Vic Apr 2016'!AL41/'Vic Apr 2016'!AJ41-'Vic Apr 2016'!L41)*('Vic Apr 2016'!X41/100)*'Vic Apr 2016'!AJ41,('Vic Apr 2016'!M41-'Vic Apr 2016'!L41)*('Vic Apr 2016'!X41/100)*'Vic Apr 2016'!AJ41))</f>
        <v>0</v>
      </c>
      <c r="N47" s="198">
        <f>IF(($C$5*'Vic Apr 2016'!AL41/'Vic Apr 2016'!AJ41&gt;'Vic Apr 2016'!M41),($C$5*'Vic Apr 2016'!AL41/'Vic Apr 2016'!AJ41-'Vic Apr 2016'!M41)*'Vic Apr 2016'!Y41/100*'Vic Apr 2016'!AJ41,0)</f>
        <v>0</v>
      </c>
      <c r="O47" s="201">
        <f t="shared" si="0"/>
        <v>1743.4733000000001</v>
      </c>
      <c r="P47" s="202">
        <f>'Vic Apr 2016'!AM41</f>
        <v>0</v>
      </c>
      <c r="Q47" s="202">
        <f>'Vic Apr 2016'!AN41</f>
        <v>15</v>
      </c>
      <c r="R47" s="202">
        <f>'Vic Apr 2016'!AO41</f>
        <v>0</v>
      </c>
      <c r="S47" s="202">
        <f>'Vic Apr 2016'!AP41</f>
        <v>0</v>
      </c>
      <c r="T47" s="201">
        <f>(O47-(O47-D47)*Q47/100)</f>
        <v>1522.4454050000002</v>
      </c>
      <c r="U47" s="201">
        <f>T47</f>
        <v>1522.4454050000002</v>
      </c>
      <c r="V47" s="201">
        <f t="shared" si="1"/>
        <v>1674.6899455000002</v>
      </c>
      <c r="W47" s="201">
        <f t="shared" si="2"/>
        <v>1674.6899455000002</v>
      </c>
      <c r="X47" s="203">
        <f>'Vic Apr 2016'!AW41</f>
        <v>12</v>
      </c>
      <c r="Y47" s="204" t="str">
        <f>'Vic Apr 2016'!AX41</f>
        <v>y</v>
      </c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1"/>
      <c r="BC47" s="111"/>
      <c r="BD47" s="111"/>
      <c r="BE47" s="111"/>
      <c r="BF47" s="111"/>
      <c r="BG47" s="111"/>
      <c r="BH47" s="111"/>
      <c r="BI47" s="111"/>
      <c r="BJ47" s="111"/>
      <c r="BK47" s="111"/>
      <c r="BL47" s="111"/>
      <c r="BM47" s="111"/>
      <c r="BN47" s="111"/>
      <c r="BO47" s="111"/>
      <c r="BP47" s="111"/>
      <c r="BQ47" s="111"/>
      <c r="BR47" s="111"/>
      <c r="BS47" s="111"/>
      <c r="BT47" s="111"/>
      <c r="BU47" s="111"/>
      <c r="BV47" s="111"/>
      <c r="BW47" s="111"/>
      <c r="BX47" s="111"/>
      <c r="BY47" s="111"/>
      <c r="BZ47" s="111"/>
      <c r="CA47" s="111"/>
      <c r="CB47" s="111"/>
      <c r="CC47" s="111"/>
      <c r="CD47" s="111"/>
      <c r="CE47" s="111"/>
      <c r="CF47" s="111"/>
      <c r="CG47" s="111"/>
      <c r="CH47" s="111"/>
      <c r="CI47" s="111"/>
      <c r="CJ47" s="111"/>
      <c r="CK47" s="111"/>
      <c r="CL47" s="111"/>
      <c r="CM47" s="111"/>
      <c r="CN47" s="111"/>
      <c r="CO47" s="111"/>
      <c r="CP47" s="111"/>
      <c r="CQ47" s="111"/>
      <c r="CR47" s="111"/>
      <c r="CS47" s="111"/>
      <c r="CT47" s="111"/>
      <c r="CU47" s="111"/>
      <c r="CV47" s="111"/>
      <c r="CW47" s="111"/>
      <c r="CX47" s="111"/>
      <c r="CY47" s="111"/>
      <c r="CZ47" s="111"/>
      <c r="DA47" s="111"/>
      <c r="DB47" s="111"/>
      <c r="DC47" s="111"/>
      <c r="DD47" s="111"/>
      <c r="DE47" s="111"/>
      <c r="DF47" s="111"/>
      <c r="DG47" s="111"/>
      <c r="DH47" s="111"/>
      <c r="DI47" s="111"/>
      <c r="DJ47" s="111"/>
      <c r="DK47" s="111"/>
      <c r="DL47" s="111"/>
      <c r="DM47" s="111"/>
      <c r="DN47" s="111"/>
      <c r="DO47" s="111"/>
      <c r="DP47" s="111"/>
      <c r="DQ47" s="111"/>
      <c r="DR47" s="111"/>
      <c r="DS47" s="111"/>
      <c r="DT47" s="111"/>
      <c r="DU47" s="111"/>
      <c r="DV47" s="111"/>
      <c r="DW47" s="111"/>
      <c r="DX47" s="111"/>
      <c r="DY47" s="111"/>
      <c r="DZ47" s="111"/>
      <c r="EA47" s="111"/>
      <c r="EB47" s="111"/>
      <c r="EC47" s="111"/>
      <c r="ED47" s="111"/>
      <c r="EE47" s="111"/>
      <c r="EF47" s="111"/>
      <c r="EG47" s="111"/>
      <c r="EH47" s="111"/>
      <c r="EI47" s="111"/>
      <c r="EJ47" s="111"/>
    </row>
    <row r="48" spans="1:140" s="58" customFormat="1" ht="17" customHeight="1" thickBot="1">
      <c r="A48" s="242"/>
      <c r="B48" s="221" t="str">
        <f>'Vic Apr 2016'!F42</f>
        <v>Simply Energy</v>
      </c>
      <c r="C48" s="221" t="str">
        <f>'Vic Apr 2016'!G42</f>
        <v>Small Office Plus Online</v>
      </c>
      <c r="D48" s="115">
        <f>365*'Vic Apr 2016'!H42/100</f>
        <v>207.5025</v>
      </c>
      <c r="E48" s="113">
        <f>IF($C$5*'Vic Apr 2016'!AK42/'Vic Apr 2016'!AI42&gt;='Vic Apr 2016'!J42,('Vic Apr 2016'!J42*'Vic Apr 2016'!O42/100)*'Vic Apr 2016'!AI42,($C$5*'Vic Apr 2016'!AK42/'Vic Apr 2016'!AI42*'Vic Apr 2016'!O42/100)*'Vic Apr 2016'!AI42)</f>
        <v>227.50420000000003</v>
      </c>
      <c r="F48" s="114">
        <f>IF($C$5*'Vic Apr 2016'!AK42/'Vic Apr 2016'!AI42&lt;'Vic Apr 2016'!J42,0,IF($C$5*'Vic Apr 2016'!AK42/'Vic Apr 2016'!AI42&lt;='Vic Apr 2016'!K42,($C$5*'Vic Apr 2016'!AK42/'Vic Apr 2016'!AI42-'Vic Apr 2016'!J42)*('Vic Apr 2016'!P42/100)*'Vic Apr 2016'!AI42,('Vic Apr 2016'!K42-'Vic Apr 2016'!J42)*('Vic Apr 2016'!P42/100)*'Vic Apr 2016'!AI42))</f>
        <v>223.8912</v>
      </c>
      <c r="G48" s="115">
        <f>IF($C$5*'Vic Apr 2016'!AK42/'Vic Apr 2016'!AI42&lt;'Vic Apr 2016'!K42,0,IF($C$5*'Vic Apr 2016'!AK42/'Vic Apr 2016'!AI42&lt;='Vic Apr 2016'!L42,($C$5*'Vic Apr 2016'!AK42/'Vic Apr 2016'!AI42-'Vic Apr 2016'!K42)*('Vic Apr 2016'!Q42/100)*'Vic Apr 2016'!AI42,('Vic Apr 2016'!L42-'Vic Apr 2016'!K42)*('Vic Apr 2016'!Q42/100)*'Vic Apr 2016'!AI42))</f>
        <v>131.3416</v>
      </c>
      <c r="H48" s="113">
        <f>IF($C$5*'Vic Apr 2016'!AK42/'Vic Apr 2016'!AI42&lt;'Vic Apr 2016'!L42,0,IF($C$5*'Vic Apr 2016'!AK42/'Vic Apr 2016'!AI42&lt;='Vic Apr 2016'!M42,($C$5*'Vic Apr 2016'!AK42/'Vic Apr 2016'!AI42-'Vic Apr 2016'!L42)*('Vic Apr 2016'!R42/100)*'Vic Apr 2016'!AI42,('Vic Apr 2016'!M42-'Vic Apr 2016'!L42)*('Vic Apr 2016'!R42/100)*'Vic Apr 2016'!AI42))</f>
        <v>0</v>
      </c>
      <c r="I48" s="115">
        <f>IF(($C$5*'Vic Apr 2016'!AK42/'Vic Apr 2016'!AI42&gt;'Vic Apr 2016'!M42),($C$5*'Vic Apr 2016'!AK42/'Vic Apr 2016'!AI42-'Vic Apr 2016'!M42)*'Vic Apr 2016'!S42/100*'Vic Apr 2016'!AI42,0)</f>
        <v>0</v>
      </c>
      <c r="J48" s="115">
        <f>IF($C$5*'Vic Apr 2016'!AL42/'Vic Apr 2016'!AJ42&gt;='Vic Apr 2016'!J42,('Vic Apr 2016'!J42*'Vic Apr 2016'!U42/100)*'Vic Apr 2016'!AJ42,($C$5*'Vic Apr 2016'!AL42/'Vic Apr 2016'!AJ42*'Vic Apr 2016'!U42/100)*'Vic Apr 2016'!AJ42)</f>
        <v>364.98</v>
      </c>
      <c r="K48" s="115">
        <f>IF($C$5*'Vic Apr 2016'!AL42/'Vic Apr 2016'!AJ42&lt;'Vic Apr 2016'!J42,0,IF($C$5*'Vic Apr 2016'!AL42/'Vic Apr 2016'!AJ42&lt;='Vic Apr 2016'!K42,($C$5*'Vic Apr 2016'!AL42/'Vic Apr 2016'!AJ42-'Vic Apr 2016'!J42)*('Vic Apr 2016'!V42/100)*'Vic Apr 2016'!AJ42,('Vic Apr 2016'!K42-'Vic Apr 2016'!J42)*('Vic Apr 2016'!V42/100)*'Vic Apr 2016'!AJ42))</f>
        <v>343.13760000000002</v>
      </c>
      <c r="L48" s="115">
        <f>IF($C$5*'Vic Apr 2016'!AL42/'Vic Apr 2016'!AJ42&lt;'Vic Apr 2016'!K42,0,IF($C$5*'Vic Apr 2016'!AL42/'Vic Apr 2016'!AJ42&lt;='Vic Apr 2016'!L42,($C$5*'Vic Apr 2016'!AL42/'Vic Apr 2016'!AJ42-'Vic Apr 2016'!K42)*('Vic Apr 2016'!W42/100)*'Vic Apr 2016'!AJ42,('Vic Apr 2016'!L42-'Vic Apr 2016'!K42)*('Vic Apr 2016'!W42/100)*'Vic Apr 2016'!AJ42))</f>
        <v>0</v>
      </c>
      <c r="M48" s="115">
        <f>IF($C$5*'Vic Apr 2016'!AL42/'Vic Apr 2016'!AJ42&lt;'Vic Apr 2016'!L42,0,IF($C$5*'Vic Apr 2016'!AL42/'Vic Apr 2016'!AJ42&lt;='Vic Apr 2016'!M42,($C$5*'Vic Apr 2016'!AL42/'Vic Apr 2016'!AJ42-'Vic Apr 2016'!L42)*('Vic Apr 2016'!X42/100)*'Vic Apr 2016'!AJ42,('Vic Apr 2016'!M42-'Vic Apr 2016'!L42)*('Vic Apr 2016'!X42/100)*'Vic Apr 2016'!AJ42))</f>
        <v>0</v>
      </c>
      <c r="N48" s="115">
        <f>IF(($C$5*'Vic Apr 2016'!AL42/'Vic Apr 2016'!AJ42&gt;'Vic Apr 2016'!M42),($C$5*'Vic Apr 2016'!AL42/'Vic Apr 2016'!AJ42-'Vic Apr 2016'!M42)*'Vic Apr 2016'!Y42/100*'Vic Apr 2016'!AJ42,0)</f>
        <v>0</v>
      </c>
      <c r="O48" s="222">
        <f t="shared" si="0"/>
        <v>1498.3571000000002</v>
      </c>
      <c r="P48" s="223">
        <f>'Vic Apr 2016'!AM42</f>
        <v>0</v>
      </c>
      <c r="Q48" s="223">
        <f>'Vic Apr 2016'!AN42</f>
        <v>15</v>
      </c>
      <c r="R48" s="223">
        <f>'Vic Apr 2016'!AO42</f>
        <v>0</v>
      </c>
      <c r="S48" s="223">
        <f>'Vic Apr 2016'!AP42</f>
        <v>5</v>
      </c>
      <c r="T48" s="222">
        <f>(O48-(O48-D48)*Q48/100)</f>
        <v>1304.7289100000003</v>
      </c>
      <c r="U48" s="222">
        <f>(T48-(T48-D48)*S48/100)</f>
        <v>1249.8675895000003</v>
      </c>
      <c r="V48" s="222">
        <f t="shared" si="1"/>
        <v>1435.2018010000004</v>
      </c>
      <c r="W48" s="222">
        <f t="shared" si="2"/>
        <v>1374.8543484500005</v>
      </c>
      <c r="X48" s="224">
        <f>'Vic Apr 2016'!AW42</f>
        <v>24</v>
      </c>
      <c r="Y48" s="225" t="str">
        <f>'Vic Apr 2016'!AX42</f>
        <v>n</v>
      </c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1"/>
      <c r="BQ48" s="111"/>
      <c r="BR48" s="111"/>
      <c r="BS48" s="111"/>
      <c r="BT48" s="111"/>
      <c r="BU48" s="111"/>
      <c r="BV48" s="111"/>
      <c r="BW48" s="111"/>
      <c r="BX48" s="111"/>
      <c r="BY48" s="111"/>
      <c r="BZ48" s="111"/>
      <c r="CA48" s="111"/>
      <c r="CB48" s="111"/>
      <c r="CC48" s="111"/>
      <c r="CD48" s="111"/>
      <c r="CE48" s="111"/>
      <c r="CF48" s="111"/>
      <c r="CG48" s="111"/>
      <c r="CH48" s="111"/>
      <c r="CI48" s="111"/>
      <c r="CJ48" s="111"/>
      <c r="CK48" s="111"/>
      <c r="CL48" s="111"/>
      <c r="CM48" s="111"/>
      <c r="CN48" s="111"/>
      <c r="CO48" s="111"/>
      <c r="CP48" s="111"/>
      <c r="CQ48" s="111"/>
      <c r="CR48" s="111"/>
      <c r="CS48" s="111"/>
      <c r="CT48" s="111"/>
      <c r="CU48" s="111"/>
      <c r="CV48" s="111"/>
      <c r="CW48" s="111"/>
      <c r="CX48" s="111"/>
      <c r="CY48" s="111"/>
      <c r="CZ48" s="111"/>
      <c r="DA48" s="111"/>
      <c r="DB48" s="111"/>
      <c r="DC48" s="111"/>
      <c r="DD48" s="111"/>
      <c r="DE48" s="111"/>
      <c r="DF48" s="111"/>
      <c r="DG48" s="111"/>
      <c r="DH48" s="111"/>
      <c r="DI48" s="111"/>
      <c r="DJ48" s="111"/>
      <c r="DK48" s="111"/>
      <c r="DL48" s="111"/>
      <c r="DM48" s="111"/>
      <c r="DN48" s="111"/>
      <c r="DO48" s="111"/>
      <c r="DP48" s="111"/>
      <c r="DQ48" s="111"/>
      <c r="DR48" s="111"/>
      <c r="DS48" s="111"/>
      <c r="DT48" s="111"/>
      <c r="DU48" s="111"/>
      <c r="DV48" s="111"/>
      <c r="DW48" s="111"/>
      <c r="DX48" s="111"/>
      <c r="DY48" s="111"/>
      <c r="DZ48" s="111"/>
      <c r="EA48" s="111"/>
      <c r="EB48" s="111"/>
      <c r="EC48" s="111"/>
      <c r="ED48" s="111"/>
      <c r="EE48" s="111"/>
      <c r="EF48" s="111"/>
      <c r="EG48" s="111"/>
      <c r="EH48" s="111"/>
      <c r="EI48" s="111"/>
      <c r="EJ48" s="111"/>
    </row>
    <row r="49" spans="1:140" s="112" customFormat="1" ht="17" customHeight="1" thickTop="1">
      <c r="A49" s="240" t="str">
        <f>'Vic Apr 2016'!D43</f>
        <v>Envestra Central 1</v>
      </c>
      <c r="B49" s="116" t="str">
        <f>'Vic Apr 2016'!F43</f>
        <v>AGL</v>
      </c>
      <c r="C49" s="116" t="str">
        <f>'Vic Apr 2016'!G43</f>
        <v>Business Savers</v>
      </c>
      <c r="D49" s="198">
        <f>365*'Vic Apr 2016'!H43/100</f>
        <v>304.81150000000002</v>
      </c>
      <c r="E49" s="199">
        <f>IF($C$5*'Vic Apr 2016'!AK43/'Vic Apr 2016'!AI43&gt;='Vic Apr 2016'!J43,('Vic Apr 2016'!J43*'Vic Apr 2016'!O43/100)*'Vic Apr 2016'!AI43,($C$5*'Vic Apr 2016'!AK43/'Vic Apr 2016'!AI43*'Vic Apr 2016'!O43/100)*'Vic Apr 2016'!AI43)</f>
        <v>179.46</v>
      </c>
      <c r="F49" s="200">
        <f>IF($C$5*'Vic Apr 2016'!AK43/'Vic Apr 2016'!AI43&lt;'Vic Apr 2016'!J43,0,IF($C$5*'Vic Apr 2016'!AK43/'Vic Apr 2016'!AI43&lt;='Vic Apr 2016'!K43,($C$5*'Vic Apr 2016'!AK43/'Vic Apr 2016'!AI43-'Vic Apr 2016'!J43)*('Vic Apr 2016'!P43/100)*'Vic Apr 2016'!AI43,('Vic Apr 2016'!K43-'Vic Apr 2016'!J43)*('Vic Apr 2016'!P43/100)*'Vic Apr 2016'!AI43))</f>
        <v>640.82999999999993</v>
      </c>
      <c r="G49" s="198">
        <f>IF($C$5*'Vic Apr 2016'!AK43/'Vic Apr 2016'!AI43&lt;'Vic Apr 2016'!K43,0,IF($C$5*'Vic Apr 2016'!AK43/'Vic Apr 2016'!AI43&lt;='Vic Apr 2016'!L43,($C$5*'Vic Apr 2016'!AK43/'Vic Apr 2016'!AI43-'Vic Apr 2016'!K43)*('Vic Apr 2016'!Q43/100)*'Vic Apr 2016'!AI43,('Vic Apr 2016'!L43-'Vic Apr 2016'!K43)*('Vic Apr 2016'!Q43/100)*'Vic Apr 2016'!AI43))</f>
        <v>0</v>
      </c>
      <c r="H49" s="199">
        <f>IF($C$5*'Vic Apr 2016'!AK43/'Vic Apr 2016'!AI43&lt;'Vic Apr 2016'!L43,0,IF($C$5*'Vic Apr 2016'!AK43/'Vic Apr 2016'!AI43&lt;='Vic Apr 2016'!M43,($C$5*'Vic Apr 2016'!AK43/'Vic Apr 2016'!AI43-'Vic Apr 2016'!L43)*('Vic Apr 2016'!R43/100)*'Vic Apr 2016'!AI43,('Vic Apr 2016'!M43-'Vic Apr 2016'!L43)*('Vic Apr 2016'!R43/100)*'Vic Apr 2016'!AI43))</f>
        <v>0</v>
      </c>
      <c r="I49" s="198">
        <f>IF(($C$5*'Vic Apr 2016'!AK43/'Vic Apr 2016'!AI43&gt;'Vic Apr 2016'!M43),($C$5*'Vic Apr 2016'!AK43/'Vic Apr 2016'!AI43-'Vic Apr 2016'!M43)*'Vic Apr 2016'!S43/100*'Vic Apr 2016'!AI43,0)</f>
        <v>0</v>
      </c>
      <c r="J49" s="198">
        <f>IF($C$5*'Vic Apr 2016'!AL43/'Vic Apr 2016'!AJ43&gt;='Vic Apr 2016'!J43,('Vic Apr 2016'!J43*'Vic Apr 2016'!U43/100)*'Vic Apr 2016'!AJ43,($C$5*'Vic Apr 2016'!AL43/'Vic Apr 2016'!AJ43*'Vic Apr 2016'!U43/100)*'Vic Apr 2016'!AJ43)</f>
        <v>179.46</v>
      </c>
      <c r="K49" s="198">
        <f>IF($C$5*'Vic Apr 2016'!AL43/'Vic Apr 2016'!AJ43&lt;'Vic Apr 2016'!J43,0,IF($C$5*'Vic Apr 2016'!AL43/'Vic Apr 2016'!AJ43&lt;='Vic Apr 2016'!K43,($C$5*'Vic Apr 2016'!AL43/'Vic Apr 2016'!AJ43-'Vic Apr 2016'!J43)*('Vic Apr 2016'!V43/100)*'Vic Apr 2016'!AJ43,('Vic Apr 2016'!K43-'Vic Apr 2016'!J43)*('Vic Apr 2016'!V43/100)*'Vic Apr 2016'!AJ43))</f>
        <v>640.82999999999993</v>
      </c>
      <c r="L49" s="198">
        <f>IF($C$5*'Vic Apr 2016'!AL43/'Vic Apr 2016'!AJ43&lt;'Vic Apr 2016'!K43,0,IF($C$5*'Vic Apr 2016'!AL43/'Vic Apr 2016'!AJ43&lt;='Vic Apr 2016'!L43,($C$5*'Vic Apr 2016'!AL43/'Vic Apr 2016'!AJ43-'Vic Apr 2016'!K43)*('Vic Apr 2016'!W43/100)*'Vic Apr 2016'!AJ43,('Vic Apr 2016'!L43-'Vic Apr 2016'!K43)*('Vic Apr 2016'!W43/100)*'Vic Apr 2016'!AJ43))</f>
        <v>0</v>
      </c>
      <c r="M49" s="198">
        <f>IF($C$5*'Vic Apr 2016'!AL43/'Vic Apr 2016'!AJ43&lt;'Vic Apr 2016'!L43,0,IF($C$5*'Vic Apr 2016'!AL43/'Vic Apr 2016'!AJ43&lt;='Vic Apr 2016'!M43,($C$5*'Vic Apr 2016'!AL43/'Vic Apr 2016'!AJ43-'Vic Apr 2016'!L43)*('Vic Apr 2016'!X43/100)*'Vic Apr 2016'!AJ43,('Vic Apr 2016'!M43-'Vic Apr 2016'!L43)*('Vic Apr 2016'!X43/100)*'Vic Apr 2016'!AJ43))</f>
        <v>0</v>
      </c>
      <c r="N49" s="198">
        <f>IF(($C$5*'Vic Apr 2016'!AL43/'Vic Apr 2016'!AJ43&gt;'Vic Apr 2016'!M43),($C$5*'Vic Apr 2016'!AL43/'Vic Apr 2016'!AJ43-'Vic Apr 2016'!M43)*'Vic Apr 2016'!Y43/100*'Vic Apr 2016'!AJ43,0)</f>
        <v>0</v>
      </c>
      <c r="O49" s="201">
        <f t="shared" si="0"/>
        <v>1945.3915</v>
      </c>
      <c r="P49" s="202">
        <f>'Vic Apr 2016'!AM43</f>
        <v>0</v>
      </c>
      <c r="Q49" s="202">
        <f>'Vic Apr 2016'!AN43</f>
        <v>19</v>
      </c>
      <c r="R49" s="202">
        <f>'Vic Apr 2016'!AO43</f>
        <v>0</v>
      </c>
      <c r="S49" s="202">
        <f>'Vic Apr 2016'!AP43</f>
        <v>0</v>
      </c>
      <c r="T49" s="201">
        <f>(O49-(O49-D49)*Q49/100)</f>
        <v>1633.6813</v>
      </c>
      <c r="U49" s="201">
        <f>T49</f>
        <v>1633.6813</v>
      </c>
      <c r="V49" s="201">
        <f t="shared" si="1"/>
        <v>1797.04943</v>
      </c>
      <c r="W49" s="201">
        <f t="shared" si="2"/>
        <v>1797.04943</v>
      </c>
      <c r="X49" s="203">
        <f>'Vic Apr 2016'!AW43</f>
        <v>0</v>
      </c>
      <c r="Y49" s="204" t="str">
        <f>'Vic Apr 2016'!AX43</f>
        <v>n</v>
      </c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  <c r="BI49" s="111"/>
      <c r="BJ49" s="111"/>
      <c r="BK49" s="111"/>
      <c r="BL49" s="111"/>
      <c r="BM49" s="111"/>
      <c r="BN49" s="111"/>
      <c r="BO49" s="111"/>
      <c r="BP49" s="111"/>
      <c r="BQ49" s="111"/>
      <c r="BR49" s="111"/>
      <c r="BS49" s="111"/>
      <c r="BT49" s="111"/>
      <c r="BU49" s="111"/>
      <c r="BV49" s="111"/>
      <c r="BW49" s="111"/>
      <c r="BX49" s="111"/>
      <c r="BY49" s="111"/>
      <c r="BZ49" s="111"/>
      <c r="CA49" s="111"/>
      <c r="CB49" s="111"/>
      <c r="CC49" s="111"/>
      <c r="CD49" s="111"/>
      <c r="CE49" s="111"/>
      <c r="CF49" s="111"/>
      <c r="CG49" s="111"/>
      <c r="CH49" s="111"/>
      <c r="CI49" s="111"/>
      <c r="CJ49" s="111"/>
      <c r="CK49" s="111"/>
      <c r="CL49" s="111"/>
      <c r="CM49" s="111"/>
      <c r="CN49" s="111"/>
      <c r="CO49" s="111"/>
      <c r="CP49" s="111"/>
      <c r="CQ49" s="111"/>
      <c r="CR49" s="111"/>
      <c r="CS49" s="111"/>
      <c r="CT49" s="111"/>
      <c r="CU49" s="111"/>
      <c r="CV49" s="111"/>
      <c r="CW49" s="111"/>
      <c r="CX49" s="111"/>
      <c r="CY49" s="111"/>
      <c r="CZ49" s="111"/>
      <c r="DA49" s="111"/>
      <c r="DB49" s="111"/>
      <c r="DC49" s="111"/>
      <c r="DD49" s="111"/>
      <c r="DE49" s="111"/>
      <c r="DF49" s="111"/>
      <c r="DG49" s="111"/>
      <c r="DH49" s="111"/>
      <c r="DI49" s="111"/>
      <c r="DJ49" s="111"/>
      <c r="DK49" s="111"/>
      <c r="DL49" s="111"/>
      <c r="DM49" s="111"/>
      <c r="DN49" s="111"/>
      <c r="DO49" s="111"/>
      <c r="DP49" s="111"/>
      <c r="DQ49" s="111"/>
      <c r="DR49" s="111"/>
      <c r="DS49" s="111"/>
      <c r="DT49" s="111"/>
      <c r="DU49" s="111"/>
      <c r="DV49" s="111"/>
      <c r="DW49" s="111"/>
      <c r="DX49" s="111"/>
      <c r="DY49" s="111"/>
      <c r="DZ49" s="111"/>
      <c r="EA49" s="111"/>
      <c r="EB49" s="111"/>
      <c r="EC49" s="111"/>
      <c r="ED49" s="111"/>
      <c r="EE49" s="111"/>
      <c r="EF49" s="111"/>
      <c r="EG49" s="111"/>
      <c r="EH49" s="111"/>
      <c r="EI49" s="111"/>
      <c r="EJ49" s="111"/>
    </row>
    <row r="50" spans="1:140" s="58" customFormat="1" ht="17" customHeight="1">
      <c r="A50" s="241"/>
      <c r="B50" s="116" t="str">
        <f>'Vic Apr 2016'!F44</f>
        <v>Click Energy</v>
      </c>
      <c r="C50" s="116" t="str">
        <f>'Vic Apr 2016'!G44</f>
        <v>Business Prime Gas</v>
      </c>
      <c r="D50" s="198">
        <f>365*'Vic Apr 2016'!H44/100</f>
        <v>279.22500000000002</v>
      </c>
      <c r="E50" s="199">
        <f>IF($C$5*'Vic Apr 2016'!AK44/'Vic Apr 2016'!AI44&gt;='Vic Apr 2016'!J44,('Vic Apr 2016'!J44*'Vic Apr 2016'!O44/100)*'Vic Apr 2016'!AI44,($C$5*'Vic Apr 2016'!AK44/'Vic Apr 2016'!AI44*'Vic Apr 2016'!O44/100)*'Vic Apr 2016'!AI44)</f>
        <v>167.31</v>
      </c>
      <c r="F50" s="200">
        <f>IF($C$5*'Vic Apr 2016'!AK44/'Vic Apr 2016'!AI44&lt;'Vic Apr 2016'!J44,0,IF($C$5*'Vic Apr 2016'!AK44/'Vic Apr 2016'!AI44&lt;='Vic Apr 2016'!K44,($C$5*'Vic Apr 2016'!AK44/'Vic Apr 2016'!AI44-'Vic Apr 2016'!J44)*('Vic Apr 2016'!P44/100)*'Vic Apr 2016'!AI44,('Vic Apr 2016'!K44-'Vic Apr 2016'!J44)*('Vic Apr 2016'!P44/100)*'Vic Apr 2016'!AI44))</f>
        <v>588.35</v>
      </c>
      <c r="G50" s="198">
        <f>IF($C$5*'Vic Apr 2016'!AK44/'Vic Apr 2016'!AI44&lt;'Vic Apr 2016'!K44,0,IF($C$5*'Vic Apr 2016'!AK44/'Vic Apr 2016'!AI44&lt;='Vic Apr 2016'!L44,($C$5*'Vic Apr 2016'!AK44/'Vic Apr 2016'!AI44-'Vic Apr 2016'!K44)*('Vic Apr 2016'!Q44/100)*'Vic Apr 2016'!AI44,('Vic Apr 2016'!L44-'Vic Apr 2016'!K44)*('Vic Apr 2016'!Q44/100)*'Vic Apr 2016'!AI44))</f>
        <v>0</v>
      </c>
      <c r="H50" s="199">
        <f>IF($C$5*'Vic Apr 2016'!AK44/'Vic Apr 2016'!AI44&lt;'Vic Apr 2016'!L44,0,IF($C$5*'Vic Apr 2016'!AK44/'Vic Apr 2016'!AI44&lt;='Vic Apr 2016'!M44,($C$5*'Vic Apr 2016'!AK44/'Vic Apr 2016'!AI44-'Vic Apr 2016'!L44)*('Vic Apr 2016'!R44/100)*'Vic Apr 2016'!AI44,('Vic Apr 2016'!M44-'Vic Apr 2016'!L44)*('Vic Apr 2016'!R44/100)*'Vic Apr 2016'!AI44))</f>
        <v>0</v>
      </c>
      <c r="I50" s="198">
        <f>IF(($C$5*'Vic Apr 2016'!AK44/'Vic Apr 2016'!AI44&gt;'Vic Apr 2016'!M44),($C$5*'Vic Apr 2016'!AK44/'Vic Apr 2016'!AI44-'Vic Apr 2016'!M44)*'Vic Apr 2016'!S44/100*'Vic Apr 2016'!AI44,0)</f>
        <v>0</v>
      </c>
      <c r="J50" s="198">
        <f>IF($C$5*'Vic Apr 2016'!AL44/'Vic Apr 2016'!AJ44&gt;='Vic Apr 2016'!J44,('Vic Apr 2016'!J44*'Vic Apr 2016'!U44/100)*'Vic Apr 2016'!AJ44,($C$5*'Vic Apr 2016'!AL44/'Vic Apr 2016'!AJ44*'Vic Apr 2016'!U44/100)*'Vic Apr 2016'!AJ44)</f>
        <v>167.31</v>
      </c>
      <c r="K50" s="198">
        <f>IF($C$5*'Vic Apr 2016'!AL44/'Vic Apr 2016'!AJ44&lt;'Vic Apr 2016'!J44,0,IF($C$5*'Vic Apr 2016'!AL44/'Vic Apr 2016'!AJ44&lt;='Vic Apr 2016'!K44,($C$5*'Vic Apr 2016'!AL44/'Vic Apr 2016'!AJ44-'Vic Apr 2016'!J44)*('Vic Apr 2016'!V44/100)*'Vic Apr 2016'!AJ44,('Vic Apr 2016'!K44-'Vic Apr 2016'!J44)*('Vic Apr 2016'!V44/100)*'Vic Apr 2016'!AJ44))</f>
        <v>588.35</v>
      </c>
      <c r="L50" s="198">
        <f>IF($C$5*'Vic Apr 2016'!AL44/'Vic Apr 2016'!AJ44&lt;'Vic Apr 2016'!K44,0,IF($C$5*'Vic Apr 2016'!AL44/'Vic Apr 2016'!AJ44&lt;='Vic Apr 2016'!L44,($C$5*'Vic Apr 2016'!AL44/'Vic Apr 2016'!AJ44-'Vic Apr 2016'!K44)*('Vic Apr 2016'!W44/100)*'Vic Apr 2016'!AJ44,('Vic Apr 2016'!L44-'Vic Apr 2016'!K44)*('Vic Apr 2016'!W44/100)*'Vic Apr 2016'!AJ44))</f>
        <v>0</v>
      </c>
      <c r="M50" s="198">
        <f>IF($C$5*'Vic Apr 2016'!AL44/'Vic Apr 2016'!AJ44&lt;'Vic Apr 2016'!L44,0,IF($C$5*'Vic Apr 2016'!AL44/'Vic Apr 2016'!AJ44&lt;='Vic Apr 2016'!M44,($C$5*'Vic Apr 2016'!AL44/'Vic Apr 2016'!AJ44-'Vic Apr 2016'!L44)*('Vic Apr 2016'!X44/100)*'Vic Apr 2016'!AJ44,('Vic Apr 2016'!M44-'Vic Apr 2016'!L44)*('Vic Apr 2016'!X44/100)*'Vic Apr 2016'!AJ44))</f>
        <v>0</v>
      </c>
      <c r="N50" s="198">
        <f>IF(($C$5*'Vic Apr 2016'!AL44/'Vic Apr 2016'!AJ44&gt;'Vic Apr 2016'!M44),($C$5*'Vic Apr 2016'!AL44/'Vic Apr 2016'!AJ44-'Vic Apr 2016'!M44)*'Vic Apr 2016'!Y44/100*'Vic Apr 2016'!AJ44,0)</f>
        <v>0</v>
      </c>
      <c r="O50" s="201">
        <f t="shared" si="0"/>
        <v>1790.5450000000001</v>
      </c>
      <c r="P50" s="202">
        <f>'Vic Apr 2016'!AM44</f>
        <v>0</v>
      </c>
      <c r="Q50" s="202">
        <f>'Vic Apr 2016'!AN44</f>
        <v>0</v>
      </c>
      <c r="R50" s="202">
        <f>'Vic Apr 2016'!AO44</f>
        <v>10</v>
      </c>
      <c r="S50" s="202">
        <f>'Vic Apr 2016'!AP44</f>
        <v>0</v>
      </c>
      <c r="T50" s="201">
        <f>O50</f>
        <v>1790.5450000000001</v>
      </c>
      <c r="U50" s="201">
        <f>T50-(T50*R50/100)</f>
        <v>1611.4905000000001</v>
      </c>
      <c r="V50" s="201">
        <f t="shared" si="1"/>
        <v>1969.5995000000003</v>
      </c>
      <c r="W50" s="201">
        <f t="shared" si="2"/>
        <v>1772.6395500000003</v>
      </c>
      <c r="X50" s="203">
        <f>'Vic Apr 2016'!AW44</f>
        <v>0</v>
      </c>
      <c r="Y50" s="204" t="str">
        <f>'Vic Apr 2016'!AX44</f>
        <v>n</v>
      </c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  <c r="BD50" s="111"/>
      <c r="BE50" s="111"/>
      <c r="BF50" s="111"/>
      <c r="BG50" s="111"/>
      <c r="BH50" s="111"/>
      <c r="BI50" s="111"/>
      <c r="BJ50" s="111"/>
      <c r="BK50" s="111"/>
      <c r="BL50" s="111"/>
      <c r="BM50" s="111"/>
      <c r="BN50" s="111"/>
      <c r="BO50" s="111"/>
      <c r="BP50" s="111"/>
      <c r="BQ50" s="111"/>
      <c r="BR50" s="111"/>
      <c r="BS50" s="111"/>
      <c r="BT50" s="111"/>
      <c r="BU50" s="111"/>
      <c r="BV50" s="111"/>
      <c r="BW50" s="111"/>
      <c r="BX50" s="111"/>
      <c r="BY50" s="111"/>
      <c r="BZ50" s="111"/>
      <c r="CA50" s="111"/>
      <c r="CB50" s="111"/>
      <c r="CC50" s="111"/>
      <c r="CD50" s="111"/>
      <c r="CE50" s="111"/>
      <c r="CF50" s="111"/>
      <c r="CG50" s="111"/>
      <c r="CH50" s="111"/>
      <c r="CI50" s="111"/>
      <c r="CJ50" s="111"/>
      <c r="CK50" s="111"/>
      <c r="CL50" s="111"/>
      <c r="CM50" s="111"/>
      <c r="CN50" s="111"/>
      <c r="CO50" s="111"/>
      <c r="CP50" s="111"/>
      <c r="CQ50" s="111"/>
      <c r="CR50" s="111"/>
      <c r="CS50" s="111"/>
      <c r="CT50" s="111"/>
      <c r="CU50" s="111"/>
      <c r="CV50" s="111"/>
      <c r="CW50" s="111"/>
      <c r="CX50" s="111"/>
      <c r="CY50" s="111"/>
      <c r="CZ50" s="111"/>
      <c r="DA50" s="111"/>
      <c r="DB50" s="111"/>
      <c r="DC50" s="111"/>
      <c r="DD50" s="111"/>
      <c r="DE50" s="111"/>
      <c r="DF50" s="111"/>
      <c r="DG50" s="111"/>
      <c r="DH50" s="111"/>
      <c r="DI50" s="111"/>
      <c r="DJ50" s="111"/>
      <c r="DK50" s="111"/>
      <c r="DL50" s="111"/>
      <c r="DM50" s="111"/>
      <c r="DN50" s="111"/>
      <c r="DO50" s="111"/>
      <c r="DP50" s="111"/>
      <c r="DQ50" s="111"/>
      <c r="DR50" s="111"/>
      <c r="DS50" s="111"/>
      <c r="DT50" s="111"/>
      <c r="DU50" s="111"/>
      <c r="DV50" s="111"/>
      <c r="DW50" s="111"/>
      <c r="DX50" s="111"/>
      <c r="DY50" s="111"/>
      <c r="DZ50" s="111"/>
      <c r="EA50" s="111"/>
      <c r="EB50" s="111"/>
      <c r="EC50" s="111"/>
      <c r="ED50" s="111"/>
      <c r="EE50" s="111"/>
      <c r="EF50" s="111"/>
      <c r="EG50" s="111"/>
      <c r="EH50" s="111"/>
      <c r="EI50" s="111"/>
      <c r="EJ50" s="111"/>
    </row>
    <row r="51" spans="1:140" s="112" customFormat="1" ht="17" customHeight="1">
      <c r="A51" s="241"/>
      <c r="B51" s="116" t="str">
        <f>'Vic Apr 2016'!F45</f>
        <v>Covau</v>
      </c>
      <c r="C51" s="116" t="str">
        <f>'Vic Apr 2016'!G45</f>
        <v>Market offer</v>
      </c>
      <c r="D51" s="198">
        <f>365*'Vic Apr 2016'!H45/100</f>
        <v>277.39999999999998</v>
      </c>
      <c r="E51" s="199">
        <f>IF($C$5*'Vic Apr 2016'!AK45/'Vic Apr 2016'!AI45&gt;='Vic Apr 2016'!J45,('Vic Apr 2016'!J45*'Vic Apr 2016'!O45/100)*'Vic Apr 2016'!AI45,($C$5*'Vic Apr 2016'!AK45/'Vic Apr 2016'!AI45*'Vic Apr 2016'!O45/100)*'Vic Apr 2016'!AI45)</f>
        <v>216.89999999999998</v>
      </c>
      <c r="F51" s="200">
        <f>IF($C$5*'Vic Apr 2016'!AK45/'Vic Apr 2016'!AI45&lt;'Vic Apr 2016'!J45,0,IF($C$5*'Vic Apr 2016'!AK45/'Vic Apr 2016'!AI45&lt;='Vic Apr 2016'!K45,($C$5*'Vic Apr 2016'!AK45/'Vic Apr 2016'!AI45-'Vic Apr 2016'!J45)*('Vic Apr 2016'!P45/100)*'Vic Apr 2016'!AI45,('Vic Apr 2016'!K45-'Vic Apr 2016'!J45)*('Vic Apr 2016'!P45/100)*'Vic Apr 2016'!AI45))</f>
        <v>746.20000000000016</v>
      </c>
      <c r="G51" s="198">
        <f>IF($C$5*'Vic Apr 2016'!AK45/'Vic Apr 2016'!AI45&lt;'Vic Apr 2016'!K45,0,IF($C$5*'Vic Apr 2016'!AK45/'Vic Apr 2016'!AI45&lt;='Vic Apr 2016'!L45,($C$5*'Vic Apr 2016'!AK45/'Vic Apr 2016'!AI45-'Vic Apr 2016'!K45)*('Vic Apr 2016'!Q45/100)*'Vic Apr 2016'!AI45,('Vic Apr 2016'!L45-'Vic Apr 2016'!K45)*('Vic Apr 2016'!Q45/100)*'Vic Apr 2016'!AI45))</f>
        <v>0</v>
      </c>
      <c r="H51" s="199">
        <f>IF($C$5*'Vic Apr 2016'!AK45/'Vic Apr 2016'!AI45&lt;'Vic Apr 2016'!L45,0,IF($C$5*'Vic Apr 2016'!AK45/'Vic Apr 2016'!AI45&lt;='Vic Apr 2016'!M45,($C$5*'Vic Apr 2016'!AK45/'Vic Apr 2016'!AI45-'Vic Apr 2016'!L45)*('Vic Apr 2016'!R45/100)*'Vic Apr 2016'!AI45,('Vic Apr 2016'!M45-'Vic Apr 2016'!L45)*('Vic Apr 2016'!R45/100)*'Vic Apr 2016'!AI45))</f>
        <v>0</v>
      </c>
      <c r="I51" s="198">
        <f>IF(($C$5*'Vic Apr 2016'!AK45/'Vic Apr 2016'!AI45&gt;'Vic Apr 2016'!M45),($C$5*'Vic Apr 2016'!AK45/'Vic Apr 2016'!AI45-'Vic Apr 2016'!M45)*'Vic Apr 2016'!S45/100*'Vic Apr 2016'!AI45,0)</f>
        <v>0</v>
      </c>
      <c r="J51" s="198">
        <f>IF($C$5*'Vic Apr 2016'!AL45/'Vic Apr 2016'!AJ45&gt;='Vic Apr 2016'!J45,('Vic Apr 2016'!J45*'Vic Apr 2016'!U45/100)*'Vic Apr 2016'!AJ45,($C$5*'Vic Apr 2016'!AL45/'Vic Apr 2016'!AJ45*'Vic Apr 2016'!U45/100)*'Vic Apr 2016'!AJ45)</f>
        <v>216.89999999999998</v>
      </c>
      <c r="K51" s="198">
        <f>IF($C$5*'Vic Apr 2016'!AL45/'Vic Apr 2016'!AJ45&lt;'Vic Apr 2016'!J45,0,IF($C$5*'Vic Apr 2016'!AL45/'Vic Apr 2016'!AJ45&lt;='Vic Apr 2016'!K45,($C$5*'Vic Apr 2016'!AL45/'Vic Apr 2016'!AJ45-'Vic Apr 2016'!J45)*('Vic Apr 2016'!V45/100)*'Vic Apr 2016'!AJ45,('Vic Apr 2016'!K45-'Vic Apr 2016'!J45)*('Vic Apr 2016'!V45/100)*'Vic Apr 2016'!AJ45))</f>
        <v>746.20000000000016</v>
      </c>
      <c r="L51" s="198">
        <f>IF($C$5*'Vic Apr 2016'!AL45/'Vic Apr 2016'!AJ45&lt;'Vic Apr 2016'!K45,0,IF($C$5*'Vic Apr 2016'!AL45/'Vic Apr 2016'!AJ45&lt;='Vic Apr 2016'!L45,($C$5*'Vic Apr 2016'!AL45/'Vic Apr 2016'!AJ45-'Vic Apr 2016'!K45)*('Vic Apr 2016'!W45/100)*'Vic Apr 2016'!AJ45,('Vic Apr 2016'!L45-'Vic Apr 2016'!K45)*('Vic Apr 2016'!W45/100)*'Vic Apr 2016'!AJ45))</f>
        <v>0</v>
      </c>
      <c r="M51" s="198">
        <f>IF($C$5*'Vic Apr 2016'!AL45/'Vic Apr 2016'!AJ45&lt;'Vic Apr 2016'!L45,0,IF($C$5*'Vic Apr 2016'!AL45/'Vic Apr 2016'!AJ45&lt;='Vic Apr 2016'!M45,($C$5*'Vic Apr 2016'!AL45/'Vic Apr 2016'!AJ45-'Vic Apr 2016'!L45)*('Vic Apr 2016'!X45/100)*'Vic Apr 2016'!AJ45,('Vic Apr 2016'!M45-'Vic Apr 2016'!L45)*('Vic Apr 2016'!X45/100)*'Vic Apr 2016'!AJ45))</f>
        <v>0</v>
      </c>
      <c r="N51" s="198">
        <f>IF(($C$5*'Vic Apr 2016'!AL45/'Vic Apr 2016'!AJ45&gt;'Vic Apr 2016'!M45),($C$5*'Vic Apr 2016'!AL45/'Vic Apr 2016'!AJ45-'Vic Apr 2016'!M45)*'Vic Apr 2016'!Y45/100*'Vic Apr 2016'!AJ45,0)</f>
        <v>0</v>
      </c>
      <c r="O51" s="201">
        <f t="shared" si="0"/>
        <v>2203.6000000000004</v>
      </c>
      <c r="P51" s="202">
        <f>'Vic Apr 2016'!AM45</f>
        <v>0</v>
      </c>
      <c r="Q51" s="202">
        <f>'Vic Apr 2016'!AN45</f>
        <v>0</v>
      </c>
      <c r="R51" s="202">
        <f>'Vic Apr 2016'!AO45</f>
        <v>0</v>
      </c>
      <c r="S51" s="202">
        <f>'Vic Apr 2016'!AP45</f>
        <v>16</v>
      </c>
      <c r="T51" s="201">
        <f>O51</f>
        <v>2203.6000000000004</v>
      </c>
      <c r="U51" s="201">
        <f>(T51-(T51-D51)*S51/100)</f>
        <v>1895.4080000000004</v>
      </c>
      <c r="V51" s="201">
        <f t="shared" si="1"/>
        <v>2423.9600000000005</v>
      </c>
      <c r="W51" s="201">
        <f t="shared" si="2"/>
        <v>2084.9488000000006</v>
      </c>
      <c r="X51" s="203">
        <f>'Vic Apr 2016'!AW45</f>
        <v>12</v>
      </c>
      <c r="Y51" s="204" t="str">
        <f>'Vic Apr 2016'!AX45</f>
        <v>y</v>
      </c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/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/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111"/>
      <c r="DM51" s="111"/>
      <c r="DN51" s="111"/>
      <c r="DO51" s="111"/>
      <c r="DP51" s="111"/>
      <c r="DQ51" s="111"/>
      <c r="DR51" s="111"/>
      <c r="DS51" s="111"/>
      <c r="DT51" s="111"/>
      <c r="DU51" s="111"/>
      <c r="DV51" s="111"/>
      <c r="DW51" s="111"/>
      <c r="DX51" s="111"/>
      <c r="DY51" s="111"/>
      <c r="DZ51" s="111"/>
      <c r="EA51" s="111"/>
      <c r="EB51" s="111"/>
      <c r="EC51" s="111"/>
      <c r="ED51" s="111"/>
      <c r="EE51" s="111"/>
      <c r="EF51" s="111"/>
      <c r="EG51" s="111"/>
      <c r="EH51" s="111"/>
      <c r="EI51" s="111"/>
      <c r="EJ51" s="111"/>
    </row>
    <row r="52" spans="1:140" s="58" customFormat="1" ht="17" customHeight="1">
      <c r="A52" s="241"/>
      <c r="B52" s="116" t="str">
        <f>'Vic Apr 2016'!F46</f>
        <v>EnergyAustralia</v>
      </c>
      <c r="C52" s="116" t="str">
        <f>'Vic Apr 2016'!G46</f>
        <v>Everyday Saver Business</v>
      </c>
      <c r="D52" s="198">
        <f>365*'Vic Apr 2016'!H46/100</f>
        <v>317.55</v>
      </c>
      <c r="E52" s="199">
        <f>IF($C$5*'Vic Apr 2016'!AK46/'Vic Apr 2016'!AI46&gt;='Vic Apr 2016'!J46,('Vic Apr 2016'!J46*'Vic Apr 2016'!O46/100)*'Vic Apr 2016'!AI46,($C$5*'Vic Apr 2016'!AK46/'Vic Apr 2016'!AI46*'Vic Apr 2016'!O46/100)*'Vic Apr 2016'!AI46)</f>
        <v>121.2</v>
      </c>
      <c r="F52" s="200">
        <f>IF($C$5*'Vic Apr 2016'!AK46/'Vic Apr 2016'!AI46&lt;'Vic Apr 2016'!J46,0,IF($C$5*'Vic Apr 2016'!AK46/'Vic Apr 2016'!AI46&lt;='Vic Apr 2016'!K46,($C$5*'Vic Apr 2016'!AK46/'Vic Apr 2016'!AI46-'Vic Apr 2016'!J46)*('Vic Apr 2016'!P46/100)*'Vic Apr 2016'!AI46,('Vic Apr 2016'!K46-'Vic Apr 2016'!J46)*('Vic Apr 2016'!P46/100)*'Vic Apr 2016'!AI46))</f>
        <v>423.61500000000001</v>
      </c>
      <c r="G52" s="198">
        <f>IF($C$5*'Vic Apr 2016'!AK46/'Vic Apr 2016'!AI46&lt;'Vic Apr 2016'!K46,0,IF($C$5*'Vic Apr 2016'!AK46/'Vic Apr 2016'!AI46&lt;='Vic Apr 2016'!L46,($C$5*'Vic Apr 2016'!AK46/'Vic Apr 2016'!AI46-'Vic Apr 2016'!K46)*('Vic Apr 2016'!Q46/100)*'Vic Apr 2016'!AI46,('Vic Apr 2016'!L46-'Vic Apr 2016'!K46)*('Vic Apr 2016'!Q46/100)*'Vic Apr 2016'!AI46))</f>
        <v>0</v>
      </c>
      <c r="H52" s="199">
        <f>IF($C$5*'Vic Apr 2016'!AK46/'Vic Apr 2016'!AI46&lt;'Vic Apr 2016'!L46,0,IF($C$5*'Vic Apr 2016'!AK46/'Vic Apr 2016'!AI46&lt;='Vic Apr 2016'!M46,($C$5*'Vic Apr 2016'!AK46/'Vic Apr 2016'!AI46-'Vic Apr 2016'!L46)*('Vic Apr 2016'!R46/100)*'Vic Apr 2016'!AI46,('Vic Apr 2016'!M46-'Vic Apr 2016'!L46)*('Vic Apr 2016'!R46/100)*'Vic Apr 2016'!AI46))</f>
        <v>0</v>
      </c>
      <c r="I52" s="198">
        <f>IF(($C$5*'Vic Apr 2016'!AK46/'Vic Apr 2016'!AI46&gt;'Vic Apr 2016'!M46),($C$5*'Vic Apr 2016'!AK46/'Vic Apr 2016'!AI46-'Vic Apr 2016'!M46)*'Vic Apr 2016'!S46/100*'Vic Apr 2016'!AI46,0)</f>
        <v>0</v>
      </c>
      <c r="J52" s="198">
        <f>IF($C$5*'Vic Apr 2016'!AL46/'Vic Apr 2016'!AJ46&gt;='Vic Apr 2016'!J46,('Vic Apr 2016'!J46*'Vic Apr 2016'!U46/100)*'Vic Apr 2016'!AJ46,($C$5*'Vic Apr 2016'!AL46/'Vic Apr 2016'!AJ46*'Vic Apr 2016'!U46/100)*'Vic Apr 2016'!AJ46)</f>
        <v>242.4</v>
      </c>
      <c r="K52" s="198">
        <f>IF($C$5*'Vic Apr 2016'!AL46/'Vic Apr 2016'!AJ46&lt;'Vic Apr 2016'!J46,0,IF($C$5*'Vic Apr 2016'!AL46/'Vic Apr 2016'!AJ46&lt;='Vic Apr 2016'!K46,($C$5*'Vic Apr 2016'!AL46/'Vic Apr 2016'!AJ46-'Vic Apr 2016'!J46)*('Vic Apr 2016'!V46/100)*'Vic Apr 2016'!AJ46,('Vic Apr 2016'!K46-'Vic Apr 2016'!J46)*('Vic Apr 2016'!V46/100)*'Vic Apr 2016'!AJ46))</f>
        <v>847.23</v>
      </c>
      <c r="L52" s="198">
        <f>IF($C$5*'Vic Apr 2016'!AL46/'Vic Apr 2016'!AJ46&lt;'Vic Apr 2016'!K46,0,IF($C$5*'Vic Apr 2016'!AL46/'Vic Apr 2016'!AJ46&lt;='Vic Apr 2016'!L46,($C$5*'Vic Apr 2016'!AL46/'Vic Apr 2016'!AJ46-'Vic Apr 2016'!K46)*('Vic Apr 2016'!W46/100)*'Vic Apr 2016'!AJ46,('Vic Apr 2016'!L46-'Vic Apr 2016'!K46)*('Vic Apr 2016'!W46/100)*'Vic Apr 2016'!AJ46))</f>
        <v>0</v>
      </c>
      <c r="M52" s="198">
        <f>IF($C$5*'Vic Apr 2016'!AL46/'Vic Apr 2016'!AJ46&lt;'Vic Apr 2016'!L46,0,IF($C$5*'Vic Apr 2016'!AL46/'Vic Apr 2016'!AJ46&lt;='Vic Apr 2016'!M46,($C$5*'Vic Apr 2016'!AL46/'Vic Apr 2016'!AJ46-'Vic Apr 2016'!L46)*('Vic Apr 2016'!X46/100)*'Vic Apr 2016'!AJ46,('Vic Apr 2016'!M46-'Vic Apr 2016'!L46)*('Vic Apr 2016'!X46/100)*'Vic Apr 2016'!AJ46))</f>
        <v>0</v>
      </c>
      <c r="N52" s="198">
        <f>IF(($C$5*'Vic Apr 2016'!AL46/'Vic Apr 2016'!AJ46&gt;'Vic Apr 2016'!M46),($C$5*'Vic Apr 2016'!AL46/'Vic Apr 2016'!AJ46-'Vic Apr 2016'!M46)*'Vic Apr 2016'!Y46/100*'Vic Apr 2016'!AJ46,0)</f>
        <v>0</v>
      </c>
      <c r="O52" s="201">
        <f t="shared" si="0"/>
        <v>1951.9950000000001</v>
      </c>
      <c r="P52" s="202">
        <f>'Vic Apr 2016'!AM46</f>
        <v>0</v>
      </c>
      <c r="Q52" s="202">
        <f>'Vic Apr 2016'!AN46</f>
        <v>22</v>
      </c>
      <c r="R52" s="202">
        <f>'Vic Apr 2016'!AO46</f>
        <v>0</v>
      </c>
      <c r="S52" s="202">
        <f>'Vic Apr 2016'!AP46</f>
        <v>0</v>
      </c>
      <c r="T52" s="201">
        <f>(O52-(O52-D52)*Q52/100)</f>
        <v>1592.4171000000001</v>
      </c>
      <c r="U52" s="201">
        <f>T52</f>
        <v>1592.4171000000001</v>
      </c>
      <c r="V52" s="201">
        <f t="shared" si="1"/>
        <v>1751.6588100000004</v>
      </c>
      <c r="W52" s="201">
        <f t="shared" si="2"/>
        <v>1751.6588100000004</v>
      </c>
      <c r="X52" s="203">
        <f>'Vic Apr 2016'!AW46</f>
        <v>24</v>
      </c>
      <c r="Y52" s="204" t="str">
        <f>'Vic Apr 2016'!AX46</f>
        <v>y</v>
      </c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1"/>
      <c r="DA52" s="111"/>
      <c r="DB52" s="111"/>
      <c r="DC52" s="111"/>
      <c r="DD52" s="111"/>
      <c r="DE52" s="111"/>
      <c r="DF52" s="111"/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/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/>
      <c r="EI52" s="111"/>
      <c r="EJ52" s="111"/>
    </row>
    <row r="53" spans="1:140" s="112" customFormat="1" ht="17" customHeight="1">
      <c r="A53" s="241"/>
      <c r="B53" s="116" t="str">
        <f>'Vic Apr 2016'!F47</f>
        <v>Lumo Energy</v>
      </c>
      <c r="C53" s="116" t="str">
        <f>'Vic Apr 2016'!G47</f>
        <v>Business Premium</v>
      </c>
      <c r="D53" s="198">
        <f>365*'Vic Apr 2016'!H47/100</f>
        <v>228.85499999999999</v>
      </c>
      <c r="E53" s="199">
        <f>IF($C$5*'Vic Apr 2016'!AK47/'Vic Apr 2016'!AI47&gt;='Vic Apr 2016'!J47,('Vic Apr 2016'!J47*'Vic Apr 2016'!O47/100)*'Vic Apr 2016'!AI47,($C$5*'Vic Apr 2016'!AK47/'Vic Apr 2016'!AI47*'Vic Apr 2016'!O47/100)*'Vic Apr 2016'!AI47)</f>
        <v>151.49159999999998</v>
      </c>
      <c r="F53" s="200">
        <f>IF($C$5*'Vic Apr 2016'!AK47/'Vic Apr 2016'!AI47&lt;'Vic Apr 2016'!J47,0,IF($C$5*'Vic Apr 2016'!AK47/'Vic Apr 2016'!AI47&lt;='Vic Apr 2016'!K47,($C$5*'Vic Apr 2016'!AK47/'Vic Apr 2016'!AI47-'Vic Apr 2016'!J47)*('Vic Apr 2016'!P47/100)*'Vic Apr 2016'!AI47,('Vic Apr 2016'!K47-'Vic Apr 2016'!J47)*('Vic Apr 2016'!P47/100)*'Vic Apr 2016'!AI47))</f>
        <v>531.36200000000008</v>
      </c>
      <c r="G53" s="198">
        <f>IF($C$5*'Vic Apr 2016'!AK47/'Vic Apr 2016'!AI47&lt;'Vic Apr 2016'!K47,0,IF($C$5*'Vic Apr 2016'!AK47/'Vic Apr 2016'!AI47&lt;='Vic Apr 2016'!L47,($C$5*'Vic Apr 2016'!AK47/'Vic Apr 2016'!AI47-'Vic Apr 2016'!K47)*('Vic Apr 2016'!Q47/100)*'Vic Apr 2016'!AI47,('Vic Apr 2016'!L47-'Vic Apr 2016'!K47)*('Vic Apr 2016'!Q47/100)*'Vic Apr 2016'!AI47))</f>
        <v>0</v>
      </c>
      <c r="H53" s="199">
        <f>IF($C$5*'Vic Apr 2016'!AK47/'Vic Apr 2016'!AI47&lt;'Vic Apr 2016'!L47,0,IF($C$5*'Vic Apr 2016'!AK47/'Vic Apr 2016'!AI47&lt;='Vic Apr 2016'!M47,($C$5*'Vic Apr 2016'!AK47/'Vic Apr 2016'!AI47-'Vic Apr 2016'!L47)*('Vic Apr 2016'!R47/100)*'Vic Apr 2016'!AI47,('Vic Apr 2016'!M47-'Vic Apr 2016'!L47)*('Vic Apr 2016'!R47/100)*'Vic Apr 2016'!AI47))</f>
        <v>0</v>
      </c>
      <c r="I53" s="198">
        <f>IF(($C$5*'Vic Apr 2016'!AK47/'Vic Apr 2016'!AI47&gt;'Vic Apr 2016'!M47),($C$5*'Vic Apr 2016'!AK47/'Vic Apr 2016'!AI47-'Vic Apr 2016'!M47)*'Vic Apr 2016'!S47/100*'Vic Apr 2016'!AI47,0)</f>
        <v>0</v>
      </c>
      <c r="J53" s="198">
        <f>IF($C$5*'Vic Apr 2016'!AL47/'Vic Apr 2016'!AJ47&gt;='Vic Apr 2016'!J47,('Vic Apr 2016'!J47*'Vic Apr 2016'!U47/100)*'Vic Apr 2016'!AJ47,($C$5*'Vic Apr 2016'!AL47/'Vic Apr 2016'!AJ47*'Vic Apr 2016'!U47/100)*'Vic Apr 2016'!AJ47)</f>
        <v>151.49159999999998</v>
      </c>
      <c r="K53" s="198">
        <f>IF($C$5*'Vic Apr 2016'!AL47/'Vic Apr 2016'!AJ47&lt;'Vic Apr 2016'!J47,0,IF($C$5*'Vic Apr 2016'!AL47/'Vic Apr 2016'!AJ47&lt;='Vic Apr 2016'!K47,($C$5*'Vic Apr 2016'!AL47/'Vic Apr 2016'!AJ47-'Vic Apr 2016'!J47)*('Vic Apr 2016'!V47/100)*'Vic Apr 2016'!AJ47,('Vic Apr 2016'!K47-'Vic Apr 2016'!J47)*('Vic Apr 2016'!V47/100)*'Vic Apr 2016'!AJ47))</f>
        <v>531.36200000000008</v>
      </c>
      <c r="L53" s="198">
        <f>IF($C$5*'Vic Apr 2016'!AL47/'Vic Apr 2016'!AJ47&lt;'Vic Apr 2016'!K47,0,IF($C$5*'Vic Apr 2016'!AL47/'Vic Apr 2016'!AJ47&lt;='Vic Apr 2016'!L47,($C$5*'Vic Apr 2016'!AL47/'Vic Apr 2016'!AJ47-'Vic Apr 2016'!K47)*('Vic Apr 2016'!W47/100)*'Vic Apr 2016'!AJ47,('Vic Apr 2016'!L47-'Vic Apr 2016'!K47)*('Vic Apr 2016'!W47/100)*'Vic Apr 2016'!AJ47))</f>
        <v>0</v>
      </c>
      <c r="M53" s="198">
        <f>IF($C$5*'Vic Apr 2016'!AL47/'Vic Apr 2016'!AJ47&lt;'Vic Apr 2016'!L47,0,IF($C$5*'Vic Apr 2016'!AL47/'Vic Apr 2016'!AJ47&lt;='Vic Apr 2016'!M47,($C$5*'Vic Apr 2016'!AL47/'Vic Apr 2016'!AJ47-'Vic Apr 2016'!L47)*('Vic Apr 2016'!X47/100)*'Vic Apr 2016'!AJ47,('Vic Apr 2016'!M47-'Vic Apr 2016'!L47)*('Vic Apr 2016'!X47/100)*'Vic Apr 2016'!AJ47))</f>
        <v>0</v>
      </c>
      <c r="N53" s="198">
        <f>IF(($C$5*'Vic Apr 2016'!AL47/'Vic Apr 2016'!AJ47&gt;'Vic Apr 2016'!M47),($C$5*'Vic Apr 2016'!AL47/'Vic Apr 2016'!AJ47-'Vic Apr 2016'!M47)*'Vic Apr 2016'!Y47/100*'Vic Apr 2016'!AJ47,0)</f>
        <v>0</v>
      </c>
      <c r="O53" s="201">
        <f t="shared" si="0"/>
        <v>1594.5622000000001</v>
      </c>
      <c r="P53" s="202">
        <f>'Vic Apr 2016'!AM47</f>
        <v>0</v>
      </c>
      <c r="Q53" s="202">
        <f>'Vic Apr 2016'!AN47</f>
        <v>0</v>
      </c>
      <c r="R53" s="202">
        <f>'Vic Apr 2016'!AO47</f>
        <v>0</v>
      </c>
      <c r="S53" s="202">
        <f>'Vic Apr 2016'!AP47</f>
        <v>0</v>
      </c>
      <c r="T53" s="201">
        <f>O53</f>
        <v>1594.5622000000001</v>
      </c>
      <c r="U53" s="201">
        <f>T53</f>
        <v>1594.5622000000001</v>
      </c>
      <c r="V53" s="201">
        <f t="shared" si="1"/>
        <v>1754.0184200000003</v>
      </c>
      <c r="W53" s="201">
        <f t="shared" si="2"/>
        <v>1754.0184200000003</v>
      </c>
      <c r="X53" s="203">
        <f>'Vic Apr 2016'!AW47</f>
        <v>36</v>
      </c>
      <c r="Y53" s="204" t="str">
        <f>'Vic Apr 2016'!AX47</f>
        <v>n</v>
      </c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1"/>
      <c r="BZ53" s="111"/>
      <c r="CA53" s="111"/>
      <c r="CB53" s="111"/>
      <c r="CC53" s="111"/>
      <c r="CD53" s="111"/>
      <c r="CE53" s="111"/>
      <c r="CF53" s="111"/>
      <c r="CG53" s="111"/>
      <c r="CH53" s="111"/>
      <c r="CI53" s="111"/>
      <c r="CJ53" s="111"/>
      <c r="CK53" s="111"/>
      <c r="CL53" s="111"/>
      <c r="CM53" s="111"/>
      <c r="CN53" s="111"/>
      <c r="CO53" s="111"/>
      <c r="CP53" s="111"/>
      <c r="CQ53" s="111"/>
      <c r="CR53" s="111"/>
      <c r="CS53" s="111"/>
      <c r="CT53" s="111"/>
      <c r="CU53" s="111"/>
      <c r="CV53" s="111"/>
      <c r="CW53" s="111"/>
      <c r="CX53" s="111"/>
      <c r="CY53" s="111"/>
      <c r="CZ53" s="111"/>
      <c r="DA53" s="111"/>
      <c r="DB53" s="111"/>
      <c r="DC53" s="111"/>
      <c r="DD53" s="111"/>
      <c r="DE53" s="111"/>
      <c r="DF53" s="111"/>
      <c r="DG53" s="111"/>
      <c r="DH53" s="111"/>
      <c r="DI53" s="111"/>
      <c r="DJ53" s="111"/>
      <c r="DK53" s="111"/>
      <c r="DL53" s="111"/>
      <c r="DM53" s="111"/>
      <c r="DN53" s="111"/>
      <c r="DO53" s="111"/>
      <c r="DP53" s="111"/>
      <c r="DQ53" s="111"/>
      <c r="DR53" s="111"/>
      <c r="DS53" s="111"/>
      <c r="DT53" s="111"/>
      <c r="DU53" s="111"/>
      <c r="DV53" s="111"/>
      <c r="DW53" s="111"/>
      <c r="DX53" s="111"/>
      <c r="DY53" s="111"/>
      <c r="DZ53" s="111"/>
      <c r="EA53" s="111"/>
      <c r="EB53" s="111"/>
      <c r="EC53" s="111"/>
      <c r="ED53" s="111"/>
      <c r="EE53" s="111"/>
      <c r="EF53" s="111"/>
      <c r="EG53" s="111"/>
      <c r="EH53" s="111"/>
      <c r="EI53" s="111"/>
      <c r="EJ53" s="111"/>
    </row>
    <row r="54" spans="1:140" s="58" customFormat="1" ht="17" customHeight="1">
      <c r="A54" s="241"/>
      <c r="B54" s="116" t="str">
        <f>'Vic Apr 2016'!F48</f>
        <v>Momentum Energy</v>
      </c>
      <c r="C54" s="116" t="str">
        <f>'Vic Apr 2016'!G48</f>
        <v>Market offer</v>
      </c>
      <c r="D54" s="198">
        <f>365*'Vic Apr 2016'!H48/100</f>
        <v>274.7355</v>
      </c>
      <c r="E54" s="199">
        <f>IF($C$5*'Vic Apr 2016'!AK48/'Vic Apr 2016'!AI48&gt;='Vic Apr 2016'!J48,('Vic Apr 2016'!J48*'Vic Apr 2016'!O48/100)*'Vic Apr 2016'!AI48,($C$5*'Vic Apr 2016'!AK48/'Vic Apr 2016'!AI48*'Vic Apr 2016'!O48/100)*'Vic Apr 2016'!AI48)</f>
        <v>97.56</v>
      </c>
      <c r="F54" s="200">
        <f>IF($C$5*'Vic Apr 2016'!AK48/'Vic Apr 2016'!AI48&lt;'Vic Apr 2016'!J48,0,IF($C$5*'Vic Apr 2016'!AK48/'Vic Apr 2016'!AI48&lt;='Vic Apr 2016'!K48,($C$5*'Vic Apr 2016'!AK48/'Vic Apr 2016'!AI48-'Vic Apr 2016'!J48)*('Vic Apr 2016'!P48/100)*'Vic Apr 2016'!AI48,('Vic Apr 2016'!K48-'Vic Apr 2016'!J48)*('Vic Apr 2016'!P48/100)*'Vic Apr 2016'!AI48))</f>
        <v>345.72449999999998</v>
      </c>
      <c r="G54" s="198">
        <f>IF($C$5*'Vic Apr 2016'!AK48/'Vic Apr 2016'!AI48&lt;'Vic Apr 2016'!K48,0,IF($C$5*'Vic Apr 2016'!AK48/'Vic Apr 2016'!AI48&lt;='Vic Apr 2016'!L48,($C$5*'Vic Apr 2016'!AK48/'Vic Apr 2016'!AI48-'Vic Apr 2016'!K48)*('Vic Apr 2016'!Q48/100)*'Vic Apr 2016'!AI48,('Vic Apr 2016'!L48-'Vic Apr 2016'!K48)*('Vic Apr 2016'!Q48/100)*'Vic Apr 2016'!AI48))</f>
        <v>0</v>
      </c>
      <c r="H54" s="199">
        <f>IF($C$5*'Vic Apr 2016'!AK48/'Vic Apr 2016'!AI48&lt;'Vic Apr 2016'!L48,0,IF($C$5*'Vic Apr 2016'!AK48/'Vic Apr 2016'!AI48&lt;='Vic Apr 2016'!M48,($C$5*'Vic Apr 2016'!AK48/'Vic Apr 2016'!AI48-'Vic Apr 2016'!L48)*('Vic Apr 2016'!R48/100)*'Vic Apr 2016'!AI48,('Vic Apr 2016'!M48-'Vic Apr 2016'!L48)*('Vic Apr 2016'!R48/100)*'Vic Apr 2016'!AI48))</f>
        <v>0</v>
      </c>
      <c r="I54" s="198">
        <f>IF(($C$5*'Vic Apr 2016'!AK48/'Vic Apr 2016'!AI48&gt;'Vic Apr 2016'!M48),($C$5*'Vic Apr 2016'!AK48/'Vic Apr 2016'!AI48-'Vic Apr 2016'!M48)*'Vic Apr 2016'!S48/100*'Vic Apr 2016'!AI48,0)</f>
        <v>0</v>
      </c>
      <c r="J54" s="198">
        <f>IF($C$5*'Vic Apr 2016'!AL48/'Vic Apr 2016'!AJ48&gt;='Vic Apr 2016'!J48,('Vic Apr 2016'!J48*'Vic Apr 2016'!U48/100)*'Vic Apr 2016'!AJ48,($C$5*'Vic Apr 2016'!AL48/'Vic Apr 2016'!AJ48*'Vic Apr 2016'!U48/100)*'Vic Apr 2016'!AJ48)</f>
        <v>188.64</v>
      </c>
      <c r="K54" s="198">
        <f>IF($C$5*'Vic Apr 2016'!AL48/'Vic Apr 2016'!AJ48&lt;'Vic Apr 2016'!J48,0,IF($C$5*'Vic Apr 2016'!AL48/'Vic Apr 2016'!AJ48&lt;='Vic Apr 2016'!K48,($C$5*'Vic Apr 2016'!AL48/'Vic Apr 2016'!AJ48-'Vic Apr 2016'!J48)*('Vic Apr 2016'!V48/100)*'Vic Apr 2016'!AJ48,('Vic Apr 2016'!K48-'Vic Apr 2016'!J48)*('Vic Apr 2016'!V48/100)*'Vic Apr 2016'!AJ48))</f>
        <v>661.93260000000009</v>
      </c>
      <c r="L54" s="198">
        <f>IF($C$5*'Vic Apr 2016'!AL48/'Vic Apr 2016'!AJ48&lt;'Vic Apr 2016'!K48,0,IF($C$5*'Vic Apr 2016'!AL48/'Vic Apr 2016'!AJ48&lt;='Vic Apr 2016'!L48,($C$5*'Vic Apr 2016'!AL48/'Vic Apr 2016'!AJ48-'Vic Apr 2016'!K48)*('Vic Apr 2016'!W48/100)*'Vic Apr 2016'!AJ48,('Vic Apr 2016'!L48-'Vic Apr 2016'!K48)*('Vic Apr 2016'!W48/100)*'Vic Apr 2016'!AJ48))</f>
        <v>0</v>
      </c>
      <c r="M54" s="198">
        <f>IF($C$5*'Vic Apr 2016'!AL48/'Vic Apr 2016'!AJ48&lt;'Vic Apr 2016'!L48,0,IF($C$5*'Vic Apr 2016'!AL48/'Vic Apr 2016'!AJ48&lt;='Vic Apr 2016'!M48,($C$5*'Vic Apr 2016'!AL48/'Vic Apr 2016'!AJ48-'Vic Apr 2016'!L48)*('Vic Apr 2016'!X48/100)*'Vic Apr 2016'!AJ48,('Vic Apr 2016'!M48-'Vic Apr 2016'!L48)*('Vic Apr 2016'!X48/100)*'Vic Apr 2016'!AJ48))</f>
        <v>0</v>
      </c>
      <c r="N54" s="198">
        <f>IF(($C$5*'Vic Apr 2016'!AL48/'Vic Apr 2016'!AJ48&gt;'Vic Apr 2016'!M48),($C$5*'Vic Apr 2016'!AL48/'Vic Apr 2016'!AJ48-'Vic Apr 2016'!M48)*'Vic Apr 2016'!Y48/100*'Vic Apr 2016'!AJ48,0)</f>
        <v>0</v>
      </c>
      <c r="O54" s="201">
        <f t="shared" si="0"/>
        <v>1568.5925999999999</v>
      </c>
      <c r="P54" s="202">
        <f>'Vic Apr 2016'!AM48</f>
        <v>0</v>
      </c>
      <c r="Q54" s="202">
        <f>'Vic Apr 2016'!AN48</f>
        <v>0</v>
      </c>
      <c r="R54" s="202">
        <f>'Vic Apr 2016'!AO48</f>
        <v>0</v>
      </c>
      <c r="S54" s="202">
        <f>'Vic Apr 2016'!AP48</f>
        <v>0</v>
      </c>
      <c r="T54" s="201">
        <f>O54</f>
        <v>1568.5925999999999</v>
      </c>
      <c r="U54" s="201">
        <f>T54</f>
        <v>1568.5925999999999</v>
      </c>
      <c r="V54" s="201">
        <f t="shared" si="1"/>
        <v>1725.4518600000001</v>
      </c>
      <c r="W54" s="201">
        <f t="shared" si="2"/>
        <v>1725.4518600000001</v>
      </c>
      <c r="X54" s="203">
        <f>'Vic Apr 2016'!AW48</f>
        <v>0</v>
      </c>
      <c r="Y54" s="204" t="str">
        <f>'Vic Apr 2016'!AX48</f>
        <v>n</v>
      </c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1"/>
      <c r="BP54" s="111"/>
      <c r="BQ54" s="111"/>
      <c r="BR54" s="111"/>
      <c r="BS54" s="111"/>
      <c r="BT54" s="111"/>
      <c r="BU54" s="111"/>
      <c r="BV54" s="111"/>
      <c r="BW54" s="111"/>
      <c r="BX54" s="111"/>
      <c r="BY54" s="111"/>
      <c r="BZ54" s="111"/>
      <c r="CA54" s="111"/>
      <c r="CB54" s="111"/>
      <c r="CC54" s="111"/>
      <c r="CD54" s="111"/>
      <c r="CE54" s="111"/>
      <c r="CF54" s="111"/>
      <c r="CG54" s="111"/>
      <c r="CH54" s="111"/>
      <c r="CI54" s="111"/>
      <c r="CJ54" s="111"/>
      <c r="CK54" s="111"/>
      <c r="CL54" s="111"/>
      <c r="CM54" s="111"/>
      <c r="CN54" s="111"/>
      <c r="CO54" s="111"/>
      <c r="CP54" s="111"/>
      <c r="CQ54" s="111"/>
      <c r="CR54" s="111"/>
      <c r="CS54" s="111"/>
      <c r="CT54" s="111"/>
      <c r="CU54" s="111"/>
      <c r="CV54" s="111"/>
      <c r="CW54" s="111"/>
      <c r="CX54" s="111"/>
      <c r="CY54" s="111"/>
      <c r="CZ54" s="111"/>
      <c r="DA54" s="111"/>
      <c r="DB54" s="111"/>
      <c r="DC54" s="111"/>
      <c r="DD54" s="111"/>
      <c r="DE54" s="111"/>
      <c r="DF54" s="111"/>
      <c r="DG54" s="111"/>
      <c r="DH54" s="111"/>
      <c r="DI54" s="111"/>
      <c r="DJ54" s="111"/>
      <c r="DK54" s="111"/>
      <c r="DL54" s="111"/>
      <c r="DM54" s="111"/>
      <c r="DN54" s="111"/>
      <c r="DO54" s="111"/>
      <c r="DP54" s="111"/>
      <c r="DQ54" s="111"/>
      <c r="DR54" s="111"/>
      <c r="DS54" s="111"/>
      <c r="DT54" s="111"/>
      <c r="DU54" s="111"/>
      <c r="DV54" s="111"/>
      <c r="DW54" s="111"/>
      <c r="DX54" s="111"/>
      <c r="DY54" s="111"/>
      <c r="DZ54" s="111"/>
      <c r="EA54" s="111"/>
      <c r="EB54" s="111"/>
      <c r="EC54" s="111"/>
      <c r="ED54" s="111"/>
      <c r="EE54" s="111"/>
      <c r="EF54" s="111"/>
      <c r="EG54" s="111"/>
      <c r="EH54" s="111"/>
      <c r="EI54" s="111"/>
      <c r="EJ54" s="111"/>
    </row>
    <row r="55" spans="1:140" s="112" customFormat="1" ht="17" customHeight="1">
      <c r="A55" s="241"/>
      <c r="B55" s="116" t="str">
        <f>'Vic Apr 2016'!F49</f>
        <v>Origin Energy</v>
      </c>
      <c r="C55" s="116" t="str">
        <f>'Vic Apr 2016'!G49</f>
        <v>Business Saver</v>
      </c>
      <c r="D55" s="198">
        <f>365*'Vic Apr 2016'!H49/100</f>
        <v>252.68950000000001</v>
      </c>
      <c r="E55" s="199">
        <f>IF($C$5*'Vic Apr 2016'!AK49/'Vic Apr 2016'!AI49&gt;='Vic Apr 2016'!J49,('Vic Apr 2016'!J49*'Vic Apr 2016'!O49/100)*'Vic Apr 2016'!AI49,($C$5*'Vic Apr 2016'!AK49/'Vic Apr 2016'!AI49*'Vic Apr 2016'!O49/100)*'Vic Apr 2016'!AI49)</f>
        <v>614.87639999999999</v>
      </c>
      <c r="F55" s="200">
        <f>IF($C$5*'Vic Apr 2016'!AK49/'Vic Apr 2016'!AI49&lt;'Vic Apr 2016'!J49,0,IF($C$5*'Vic Apr 2016'!AK49/'Vic Apr 2016'!AI49&lt;='Vic Apr 2016'!K49,($C$5*'Vic Apr 2016'!AK49/'Vic Apr 2016'!AI49-'Vic Apr 2016'!J49)*('Vic Apr 2016'!P49/100)*'Vic Apr 2016'!AI49,('Vic Apr 2016'!K49-'Vic Apr 2016'!J49)*('Vic Apr 2016'!P49/100)*'Vic Apr 2016'!AI49))</f>
        <v>208.21280000000007</v>
      </c>
      <c r="G55" s="198">
        <f>IF($C$5*'Vic Apr 2016'!AK49/'Vic Apr 2016'!AI49&lt;'Vic Apr 2016'!K49,0,IF($C$5*'Vic Apr 2016'!AK49/'Vic Apr 2016'!AI49&lt;='Vic Apr 2016'!L49,($C$5*'Vic Apr 2016'!AK49/'Vic Apr 2016'!AI49-'Vic Apr 2016'!K49)*('Vic Apr 2016'!Q49/100)*'Vic Apr 2016'!AI49,('Vic Apr 2016'!L49-'Vic Apr 2016'!K49)*('Vic Apr 2016'!Q49/100)*'Vic Apr 2016'!AI49))</f>
        <v>0</v>
      </c>
      <c r="H55" s="199">
        <f>IF($C$5*'Vic Apr 2016'!AK49/'Vic Apr 2016'!AI49&lt;'Vic Apr 2016'!L49,0,IF($C$5*'Vic Apr 2016'!AK49/'Vic Apr 2016'!AI49&lt;='Vic Apr 2016'!M49,($C$5*'Vic Apr 2016'!AK49/'Vic Apr 2016'!AI49-'Vic Apr 2016'!L49)*('Vic Apr 2016'!R49/100)*'Vic Apr 2016'!AI49,('Vic Apr 2016'!M49-'Vic Apr 2016'!L49)*('Vic Apr 2016'!R49/100)*'Vic Apr 2016'!AI49))</f>
        <v>0</v>
      </c>
      <c r="I55" s="198">
        <f>IF(($C$5*'Vic Apr 2016'!AK49/'Vic Apr 2016'!AI49&gt;'Vic Apr 2016'!M49),($C$5*'Vic Apr 2016'!AK49/'Vic Apr 2016'!AI49-'Vic Apr 2016'!M49)*'Vic Apr 2016'!S49/100*'Vic Apr 2016'!AI49,0)</f>
        <v>0</v>
      </c>
      <c r="J55" s="198">
        <f>IF($C$5*'Vic Apr 2016'!AL49/'Vic Apr 2016'!AJ49&gt;='Vic Apr 2016'!J49,('Vic Apr 2016'!J49*'Vic Apr 2016'!U49/100)*'Vic Apr 2016'!AJ49,($C$5*'Vic Apr 2016'!AL49/'Vic Apr 2016'!AJ49*'Vic Apr 2016'!U49/100)*'Vic Apr 2016'!AJ49)</f>
        <v>614.87639999999999</v>
      </c>
      <c r="K55" s="198">
        <f>IF($C$5*'Vic Apr 2016'!AL49/'Vic Apr 2016'!AJ49&lt;'Vic Apr 2016'!J49,0,IF($C$5*'Vic Apr 2016'!AL49/'Vic Apr 2016'!AJ49&lt;='Vic Apr 2016'!K49,($C$5*'Vic Apr 2016'!AL49/'Vic Apr 2016'!AJ49-'Vic Apr 2016'!J49)*('Vic Apr 2016'!V49/100)*'Vic Apr 2016'!AJ49,('Vic Apr 2016'!K49-'Vic Apr 2016'!J49)*('Vic Apr 2016'!V49/100)*'Vic Apr 2016'!AJ49))</f>
        <v>208.21280000000007</v>
      </c>
      <c r="L55" s="198">
        <f>IF($C$5*'Vic Apr 2016'!AL49/'Vic Apr 2016'!AJ49&lt;'Vic Apr 2016'!K49,0,IF($C$5*'Vic Apr 2016'!AL49/'Vic Apr 2016'!AJ49&lt;='Vic Apr 2016'!L49,($C$5*'Vic Apr 2016'!AL49/'Vic Apr 2016'!AJ49-'Vic Apr 2016'!K49)*('Vic Apr 2016'!W49/100)*'Vic Apr 2016'!AJ49,('Vic Apr 2016'!L49-'Vic Apr 2016'!K49)*('Vic Apr 2016'!W49/100)*'Vic Apr 2016'!AJ49))</f>
        <v>0</v>
      </c>
      <c r="M55" s="198">
        <f>IF($C$5*'Vic Apr 2016'!AL49/'Vic Apr 2016'!AJ49&lt;'Vic Apr 2016'!L49,0,IF($C$5*'Vic Apr 2016'!AL49/'Vic Apr 2016'!AJ49&lt;='Vic Apr 2016'!M49,($C$5*'Vic Apr 2016'!AL49/'Vic Apr 2016'!AJ49-'Vic Apr 2016'!L49)*('Vic Apr 2016'!X49/100)*'Vic Apr 2016'!AJ49,('Vic Apr 2016'!M49-'Vic Apr 2016'!L49)*('Vic Apr 2016'!X49/100)*'Vic Apr 2016'!AJ49))</f>
        <v>0</v>
      </c>
      <c r="N55" s="198">
        <f>IF(($C$5*'Vic Apr 2016'!AL49/'Vic Apr 2016'!AJ49&gt;'Vic Apr 2016'!M49),($C$5*'Vic Apr 2016'!AL49/'Vic Apr 2016'!AJ49-'Vic Apr 2016'!M49)*'Vic Apr 2016'!Y49/100*'Vic Apr 2016'!AJ49,0)</f>
        <v>0</v>
      </c>
      <c r="O55" s="201">
        <f t="shared" si="0"/>
        <v>1898.8679</v>
      </c>
      <c r="P55" s="202">
        <f>'Vic Apr 2016'!AM49</f>
        <v>0</v>
      </c>
      <c r="Q55" s="202">
        <f>'Vic Apr 2016'!AN49</f>
        <v>15</v>
      </c>
      <c r="R55" s="202">
        <f>'Vic Apr 2016'!AO49</f>
        <v>0</v>
      </c>
      <c r="S55" s="202">
        <f>'Vic Apr 2016'!AP49</f>
        <v>0</v>
      </c>
      <c r="T55" s="201">
        <f>(O55-(O55-D55)*Q55/100)</f>
        <v>1651.9411399999999</v>
      </c>
      <c r="U55" s="201">
        <f>T55</f>
        <v>1651.9411399999999</v>
      </c>
      <c r="V55" s="201">
        <f t="shared" si="1"/>
        <v>1817.135254</v>
      </c>
      <c r="W55" s="201">
        <f t="shared" si="2"/>
        <v>1817.135254</v>
      </c>
      <c r="X55" s="203">
        <f>'Vic Apr 2016'!AW49</f>
        <v>12</v>
      </c>
      <c r="Y55" s="204" t="str">
        <f>'Vic Apr 2016'!AX49</f>
        <v>y</v>
      </c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1"/>
      <c r="BP55" s="111"/>
      <c r="BQ55" s="111"/>
      <c r="BR55" s="111"/>
      <c r="BS55" s="111"/>
      <c r="BT55" s="111"/>
      <c r="BU55" s="111"/>
      <c r="BV55" s="111"/>
      <c r="BW55" s="111"/>
      <c r="BX55" s="111"/>
      <c r="BY55" s="111"/>
      <c r="BZ55" s="111"/>
      <c r="CA55" s="111"/>
      <c r="CB55" s="111"/>
      <c r="CC55" s="111"/>
      <c r="CD55" s="111"/>
      <c r="CE55" s="111"/>
      <c r="CF55" s="111"/>
      <c r="CG55" s="111"/>
      <c r="CH55" s="111"/>
      <c r="CI55" s="111"/>
      <c r="CJ55" s="111"/>
      <c r="CK55" s="111"/>
      <c r="CL55" s="111"/>
      <c r="CM55" s="111"/>
      <c r="CN55" s="111"/>
      <c r="CO55" s="111"/>
      <c r="CP55" s="111"/>
      <c r="CQ55" s="111"/>
      <c r="CR55" s="111"/>
      <c r="CS55" s="111"/>
      <c r="CT55" s="111"/>
      <c r="CU55" s="111"/>
      <c r="CV55" s="111"/>
      <c r="CW55" s="111"/>
      <c r="CX55" s="111"/>
      <c r="CY55" s="111"/>
      <c r="CZ55" s="111"/>
      <c r="DA55" s="111"/>
      <c r="DB55" s="111"/>
      <c r="DC55" s="111"/>
      <c r="DD55" s="111"/>
      <c r="DE55" s="111"/>
      <c r="DF55" s="111"/>
      <c r="DG55" s="111"/>
      <c r="DH55" s="111"/>
      <c r="DI55" s="111"/>
      <c r="DJ55" s="111"/>
      <c r="DK55" s="111"/>
      <c r="DL55" s="111"/>
      <c r="DM55" s="111"/>
      <c r="DN55" s="111"/>
      <c r="DO55" s="111"/>
      <c r="DP55" s="111"/>
      <c r="DQ55" s="111"/>
      <c r="DR55" s="111"/>
      <c r="DS55" s="111"/>
      <c r="DT55" s="111"/>
      <c r="DU55" s="111"/>
      <c r="DV55" s="111"/>
      <c r="DW55" s="111"/>
      <c r="DX55" s="111"/>
      <c r="DY55" s="111"/>
      <c r="DZ55" s="111"/>
      <c r="EA55" s="111"/>
      <c r="EB55" s="111"/>
      <c r="EC55" s="111"/>
      <c r="ED55" s="111"/>
      <c r="EE55" s="111"/>
      <c r="EF55" s="111"/>
      <c r="EG55" s="111"/>
      <c r="EH55" s="111"/>
      <c r="EI55" s="111"/>
      <c r="EJ55" s="111"/>
    </row>
    <row r="56" spans="1:140" s="58" customFormat="1" ht="17" customHeight="1" thickBot="1">
      <c r="A56" s="242"/>
      <c r="B56" s="221" t="str">
        <f>'Vic Apr 2016'!F50</f>
        <v>Simply Energy</v>
      </c>
      <c r="C56" s="221" t="str">
        <f>'Vic Apr 2016'!G50</f>
        <v>Small Office Plus Online</v>
      </c>
      <c r="D56" s="115">
        <f>365*'Vic Apr 2016'!H50/100</f>
        <v>208.12300000000002</v>
      </c>
      <c r="E56" s="113">
        <f>IF($C$5*'Vic Apr 2016'!AK50/'Vic Apr 2016'!AI50&gt;='Vic Apr 2016'!J50,('Vic Apr 2016'!J50*'Vic Apr 2016'!O50/100)*'Vic Apr 2016'!AI50,($C$5*'Vic Apr 2016'!AK50/'Vic Apr 2016'!AI50*'Vic Apr 2016'!O50/100)*'Vic Apr 2016'!AI50)</f>
        <v>115.023</v>
      </c>
      <c r="F56" s="114">
        <f>IF($C$5*'Vic Apr 2016'!AK50/'Vic Apr 2016'!AI50&lt;'Vic Apr 2016'!J50,0,IF($C$5*'Vic Apr 2016'!AK50/'Vic Apr 2016'!AI50&lt;='Vic Apr 2016'!K50,($C$5*'Vic Apr 2016'!AK50/'Vic Apr 2016'!AI50-'Vic Apr 2016'!J50)*('Vic Apr 2016'!P50/100)*'Vic Apr 2016'!AI50,('Vic Apr 2016'!K50-'Vic Apr 2016'!J50)*('Vic Apr 2016'!P50/100)*'Vic Apr 2016'!AI50))</f>
        <v>77.122799999999984</v>
      </c>
      <c r="G56" s="115">
        <f>IF($C$5*'Vic Apr 2016'!AK50/'Vic Apr 2016'!AI50&lt;'Vic Apr 2016'!K50,0,IF($C$5*'Vic Apr 2016'!AK50/'Vic Apr 2016'!AI50&lt;='Vic Apr 2016'!L50,($C$5*'Vic Apr 2016'!AK50/'Vic Apr 2016'!AI50-'Vic Apr 2016'!K50)*('Vic Apr 2016'!Q50/100)*'Vic Apr 2016'!AI50,('Vic Apr 2016'!L50-'Vic Apr 2016'!K50)*('Vic Apr 2016'!Q50/100)*'Vic Apr 2016'!AI50))</f>
        <v>0</v>
      </c>
      <c r="H56" s="113">
        <f>IF($C$5*'Vic Apr 2016'!AK50/'Vic Apr 2016'!AI50&lt;'Vic Apr 2016'!L50,0,IF($C$5*'Vic Apr 2016'!AK50/'Vic Apr 2016'!AI50&lt;='Vic Apr 2016'!M50,($C$5*'Vic Apr 2016'!AK50/'Vic Apr 2016'!AI50-'Vic Apr 2016'!L50)*('Vic Apr 2016'!R50/100)*'Vic Apr 2016'!AI50,('Vic Apr 2016'!M50-'Vic Apr 2016'!L50)*('Vic Apr 2016'!R50/100)*'Vic Apr 2016'!AI50))</f>
        <v>0</v>
      </c>
      <c r="I56" s="115">
        <f>IF(($C$5*'Vic Apr 2016'!AK50/'Vic Apr 2016'!AI50&gt;'Vic Apr 2016'!M50),($C$5*'Vic Apr 2016'!AK50/'Vic Apr 2016'!AI50-'Vic Apr 2016'!M50)*'Vic Apr 2016'!S50/100*'Vic Apr 2016'!AI50,0)</f>
        <v>664.24860000000012</v>
      </c>
      <c r="J56" s="115">
        <f>IF($C$5*'Vic Apr 2016'!AL50/'Vic Apr 2016'!AJ50&gt;='Vic Apr 2016'!J50,('Vic Apr 2016'!J50*'Vic Apr 2016'!U50/100)*'Vic Apr 2016'!AJ50,($C$5*'Vic Apr 2016'!AL50/'Vic Apr 2016'!AJ50*'Vic Apr 2016'!U50/100)*'Vic Apr 2016'!AJ50)</f>
        <v>115.023</v>
      </c>
      <c r="K56" s="115">
        <f>IF($C$5*'Vic Apr 2016'!AL50/'Vic Apr 2016'!AJ50&lt;'Vic Apr 2016'!J50,0,IF($C$5*'Vic Apr 2016'!AL50/'Vic Apr 2016'!AJ50&lt;='Vic Apr 2016'!K50,($C$5*'Vic Apr 2016'!AL50/'Vic Apr 2016'!AJ50-'Vic Apr 2016'!J50)*('Vic Apr 2016'!V50/100)*'Vic Apr 2016'!AJ50,('Vic Apr 2016'!K50-'Vic Apr 2016'!J50)*('Vic Apr 2016'!V50/100)*'Vic Apr 2016'!AJ50))</f>
        <v>77.122799999999984</v>
      </c>
      <c r="L56" s="115">
        <f>IF($C$5*'Vic Apr 2016'!AL50/'Vic Apr 2016'!AJ50&lt;'Vic Apr 2016'!K50,0,IF($C$5*'Vic Apr 2016'!AL50/'Vic Apr 2016'!AJ50&lt;='Vic Apr 2016'!L50,($C$5*'Vic Apr 2016'!AL50/'Vic Apr 2016'!AJ50-'Vic Apr 2016'!K50)*('Vic Apr 2016'!W50/100)*'Vic Apr 2016'!AJ50,('Vic Apr 2016'!L50-'Vic Apr 2016'!K50)*('Vic Apr 2016'!W50/100)*'Vic Apr 2016'!AJ50))</f>
        <v>0</v>
      </c>
      <c r="M56" s="115">
        <f>IF($C$5*'Vic Apr 2016'!AL50/'Vic Apr 2016'!AJ50&lt;'Vic Apr 2016'!L50,0,IF($C$5*'Vic Apr 2016'!AL50/'Vic Apr 2016'!AJ50&lt;='Vic Apr 2016'!M50,($C$5*'Vic Apr 2016'!AL50/'Vic Apr 2016'!AJ50-'Vic Apr 2016'!L50)*('Vic Apr 2016'!X50/100)*'Vic Apr 2016'!AJ50,('Vic Apr 2016'!M50-'Vic Apr 2016'!L50)*('Vic Apr 2016'!X50/100)*'Vic Apr 2016'!AJ50))</f>
        <v>0</v>
      </c>
      <c r="N56" s="115">
        <f>IF(($C$5*'Vic Apr 2016'!AL50/'Vic Apr 2016'!AJ50&gt;'Vic Apr 2016'!M50),($C$5*'Vic Apr 2016'!AL50/'Vic Apr 2016'!AJ50-'Vic Apr 2016'!M50)*'Vic Apr 2016'!Y50/100*'Vic Apr 2016'!AJ50,0)</f>
        <v>664.24860000000012</v>
      </c>
      <c r="O56" s="222">
        <f t="shared" si="0"/>
        <v>1920.9118000000001</v>
      </c>
      <c r="P56" s="223">
        <f>'Vic Apr 2016'!AM50</f>
        <v>0</v>
      </c>
      <c r="Q56" s="223">
        <f>'Vic Apr 2016'!AN50</f>
        <v>15</v>
      </c>
      <c r="R56" s="223">
        <f>'Vic Apr 2016'!AO50</f>
        <v>0</v>
      </c>
      <c r="S56" s="223">
        <f>'Vic Apr 2016'!AP50</f>
        <v>5</v>
      </c>
      <c r="T56" s="222">
        <f>(O56-(O56-D56)*Q56/100)</f>
        <v>1663.9934800000001</v>
      </c>
      <c r="U56" s="222">
        <f>(T56-(T56-D56)*S56/100)</f>
        <v>1591.1999560000002</v>
      </c>
      <c r="V56" s="222">
        <f t="shared" si="1"/>
        <v>1830.3928280000002</v>
      </c>
      <c r="W56" s="222">
        <f t="shared" si="2"/>
        <v>1750.3199516000004</v>
      </c>
      <c r="X56" s="224">
        <f>'Vic Apr 2016'!AW50</f>
        <v>24</v>
      </c>
      <c r="Y56" s="225" t="str">
        <f>'Vic Apr 2016'!AX50</f>
        <v>n</v>
      </c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111"/>
      <c r="BR56" s="111"/>
      <c r="BS56" s="111"/>
      <c r="BT56" s="111"/>
      <c r="BU56" s="111"/>
      <c r="BV56" s="111"/>
      <c r="BW56" s="111"/>
      <c r="BX56" s="111"/>
      <c r="BY56" s="111"/>
      <c r="BZ56" s="111"/>
      <c r="CA56" s="111"/>
      <c r="CB56" s="111"/>
      <c r="CC56" s="111"/>
      <c r="CD56" s="111"/>
      <c r="CE56" s="111"/>
      <c r="CF56" s="111"/>
      <c r="CG56" s="111"/>
      <c r="CH56" s="111"/>
      <c r="CI56" s="111"/>
      <c r="CJ56" s="111"/>
      <c r="CK56" s="111"/>
      <c r="CL56" s="111"/>
      <c r="CM56" s="111"/>
      <c r="CN56" s="111"/>
      <c r="CO56" s="111"/>
      <c r="CP56" s="111"/>
      <c r="CQ56" s="111"/>
      <c r="CR56" s="111"/>
      <c r="CS56" s="111"/>
      <c r="CT56" s="111"/>
      <c r="CU56" s="111"/>
      <c r="CV56" s="111"/>
      <c r="CW56" s="111"/>
      <c r="CX56" s="111"/>
      <c r="CY56" s="111"/>
      <c r="CZ56" s="111"/>
      <c r="DA56" s="111"/>
      <c r="DB56" s="111"/>
      <c r="DC56" s="111"/>
      <c r="DD56" s="111"/>
      <c r="DE56" s="111"/>
      <c r="DF56" s="111"/>
      <c r="DG56" s="111"/>
      <c r="DH56" s="111"/>
      <c r="DI56" s="111"/>
      <c r="DJ56" s="111"/>
      <c r="DK56" s="111"/>
      <c r="DL56" s="111"/>
      <c r="DM56" s="111"/>
      <c r="DN56" s="111"/>
      <c r="DO56" s="111"/>
      <c r="DP56" s="111"/>
      <c r="DQ56" s="111"/>
      <c r="DR56" s="111"/>
      <c r="DS56" s="111"/>
      <c r="DT56" s="111"/>
      <c r="DU56" s="111"/>
      <c r="DV56" s="111"/>
      <c r="DW56" s="111"/>
      <c r="DX56" s="111"/>
      <c r="DY56" s="111"/>
      <c r="DZ56" s="111"/>
      <c r="EA56" s="111"/>
      <c r="EB56" s="111"/>
      <c r="EC56" s="111"/>
      <c r="ED56" s="111"/>
      <c r="EE56" s="111"/>
      <c r="EF56" s="111"/>
      <c r="EG56" s="111"/>
      <c r="EH56" s="111"/>
      <c r="EI56" s="111"/>
      <c r="EJ56" s="111"/>
    </row>
    <row r="57" spans="1:140" s="112" customFormat="1" ht="17" customHeight="1" thickTop="1">
      <c r="A57" s="240" t="str">
        <f>'Vic Apr 2016'!D51</f>
        <v>Envestra Central 2</v>
      </c>
      <c r="B57" s="116" t="str">
        <f>'Vic Apr 2016'!F51</f>
        <v>AGL</v>
      </c>
      <c r="C57" s="116" t="str">
        <f>'Vic Apr 2016'!G51</f>
        <v>Business Savers</v>
      </c>
      <c r="D57" s="198">
        <f>365*'Vic Apr 2016'!H51/100</f>
        <v>276.3415</v>
      </c>
      <c r="E57" s="199">
        <f>IF($C$5*'Vic Apr 2016'!AK51/'Vic Apr 2016'!AI51&gt;='Vic Apr 2016'!J51,('Vic Apr 2016'!J51*'Vic Apr 2016'!O51/100)*'Vic Apr 2016'!AI51,($C$5*'Vic Apr 2016'!AK51/'Vic Apr 2016'!AI51*'Vic Apr 2016'!O51/100)*'Vic Apr 2016'!AI51)</f>
        <v>168.75</v>
      </c>
      <c r="F57" s="200">
        <f>IF($C$5*'Vic Apr 2016'!AK51/'Vic Apr 2016'!AI51&lt;'Vic Apr 2016'!J51,0,IF($C$5*'Vic Apr 2016'!AK51/'Vic Apr 2016'!AI51&lt;='Vic Apr 2016'!K51,($C$5*'Vic Apr 2016'!AK51/'Vic Apr 2016'!AI51-'Vic Apr 2016'!J51)*('Vic Apr 2016'!P51/100)*'Vic Apr 2016'!AI51,('Vic Apr 2016'!K51-'Vic Apr 2016'!J51)*('Vic Apr 2016'!P51/100)*'Vic Apr 2016'!AI51))</f>
        <v>653.13</v>
      </c>
      <c r="G57" s="198">
        <f>IF($C$5*'Vic Apr 2016'!AK51/'Vic Apr 2016'!AI51&lt;'Vic Apr 2016'!K51,0,IF($C$5*'Vic Apr 2016'!AK51/'Vic Apr 2016'!AI51&lt;='Vic Apr 2016'!L51,($C$5*'Vic Apr 2016'!AK51/'Vic Apr 2016'!AI51-'Vic Apr 2016'!K51)*('Vic Apr 2016'!Q51/100)*'Vic Apr 2016'!AI51,('Vic Apr 2016'!L51-'Vic Apr 2016'!K51)*('Vic Apr 2016'!Q51/100)*'Vic Apr 2016'!AI51))</f>
        <v>0</v>
      </c>
      <c r="H57" s="199">
        <f>IF($C$5*'Vic Apr 2016'!AK51/'Vic Apr 2016'!AI51&lt;'Vic Apr 2016'!L51,0,IF($C$5*'Vic Apr 2016'!AK51/'Vic Apr 2016'!AI51&lt;='Vic Apr 2016'!M51,($C$5*'Vic Apr 2016'!AK51/'Vic Apr 2016'!AI51-'Vic Apr 2016'!L51)*('Vic Apr 2016'!R51/100)*'Vic Apr 2016'!AI51,('Vic Apr 2016'!M51-'Vic Apr 2016'!L51)*('Vic Apr 2016'!R51/100)*'Vic Apr 2016'!AI51))</f>
        <v>0</v>
      </c>
      <c r="I57" s="198">
        <f>IF(($C$5*'Vic Apr 2016'!AK51/'Vic Apr 2016'!AI51&gt;'Vic Apr 2016'!M51),($C$5*'Vic Apr 2016'!AK51/'Vic Apr 2016'!AI51-'Vic Apr 2016'!M51)*'Vic Apr 2016'!S51/100*'Vic Apr 2016'!AI51,0)</f>
        <v>0</v>
      </c>
      <c r="J57" s="198">
        <f>IF($C$5*'Vic Apr 2016'!AL51/'Vic Apr 2016'!AJ51&gt;='Vic Apr 2016'!J51,('Vic Apr 2016'!J51*'Vic Apr 2016'!U51/100)*'Vic Apr 2016'!AJ51,($C$5*'Vic Apr 2016'!AL51/'Vic Apr 2016'!AJ51*'Vic Apr 2016'!U51/100)*'Vic Apr 2016'!AJ51)</f>
        <v>168.75</v>
      </c>
      <c r="K57" s="198">
        <f>IF($C$5*'Vic Apr 2016'!AL51/'Vic Apr 2016'!AJ51&lt;'Vic Apr 2016'!J51,0,IF($C$5*'Vic Apr 2016'!AL51/'Vic Apr 2016'!AJ51&lt;='Vic Apr 2016'!K51,($C$5*'Vic Apr 2016'!AL51/'Vic Apr 2016'!AJ51-'Vic Apr 2016'!J51)*('Vic Apr 2016'!V51/100)*'Vic Apr 2016'!AJ51,('Vic Apr 2016'!K51-'Vic Apr 2016'!J51)*('Vic Apr 2016'!V51/100)*'Vic Apr 2016'!AJ51))</f>
        <v>653.13</v>
      </c>
      <c r="L57" s="198">
        <f>IF($C$5*'Vic Apr 2016'!AL51/'Vic Apr 2016'!AJ51&lt;'Vic Apr 2016'!K51,0,IF($C$5*'Vic Apr 2016'!AL51/'Vic Apr 2016'!AJ51&lt;='Vic Apr 2016'!L51,($C$5*'Vic Apr 2016'!AL51/'Vic Apr 2016'!AJ51-'Vic Apr 2016'!K51)*('Vic Apr 2016'!W51/100)*'Vic Apr 2016'!AJ51,('Vic Apr 2016'!L51-'Vic Apr 2016'!K51)*('Vic Apr 2016'!W51/100)*'Vic Apr 2016'!AJ51))</f>
        <v>0</v>
      </c>
      <c r="M57" s="198">
        <f>IF($C$5*'Vic Apr 2016'!AL51/'Vic Apr 2016'!AJ51&lt;'Vic Apr 2016'!L51,0,IF($C$5*'Vic Apr 2016'!AL51/'Vic Apr 2016'!AJ51&lt;='Vic Apr 2016'!M51,($C$5*'Vic Apr 2016'!AL51/'Vic Apr 2016'!AJ51-'Vic Apr 2016'!L51)*('Vic Apr 2016'!X51/100)*'Vic Apr 2016'!AJ51,('Vic Apr 2016'!M51-'Vic Apr 2016'!L51)*('Vic Apr 2016'!X51/100)*'Vic Apr 2016'!AJ51))</f>
        <v>0</v>
      </c>
      <c r="N57" s="198">
        <f>IF(($C$5*'Vic Apr 2016'!AL51/'Vic Apr 2016'!AJ51&gt;'Vic Apr 2016'!M51),($C$5*'Vic Apr 2016'!AL51/'Vic Apr 2016'!AJ51-'Vic Apr 2016'!M51)*'Vic Apr 2016'!Y51/100*'Vic Apr 2016'!AJ51,0)</f>
        <v>0</v>
      </c>
      <c r="O57" s="201">
        <f t="shared" si="0"/>
        <v>1920.1015000000002</v>
      </c>
      <c r="P57" s="202">
        <f>'Vic Apr 2016'!AM51</f>
        <v>0</v>
      </c>
      <c r="Q57" s="202">
        <f>'Vic Apr 2016'!AN51</f>
        <v>19</v>
      </c>
      <c r="R57" s="202">
        <f>'Vic Apr 2016'!AO51</f>
        <v>0</v>
      </c>
      <c r="S57" s="202">
        <f>'Vic Apr 2016'!AP51</f>
        <v>0</v>
      </c>
      <c r="T57" s="201">
        <f>(O57-(O57-D57)*Q57/100)</f>
        <v>1607.7871000000002</v>
      </c>
      <c r="U57" s="201">
        <f>T57</f>
        <v>1607.7871000000002</v>
      </c>
      <c r="V57" s="201">
        <f t="shared" si="1"/>
        <v>1768.5658100000005</v>
      </c>
      <c r="W57" s="201">
        <f t="shared" si="2"/>
        <v>1768.5658100000005</v>
      </c>
      <c r="X57" s="203">
        <f>'Vic Apr 2016'!AW51</f>
        <v>0</v>
      </c>
      <c r="Y57" s="204" t="str">
        <f>'Vic Apr 2016'!AX51</f>
        <v>n</v>
      </c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1"/>
      <c r="BP57" s="111"/>
      <c r="BQ57" s="111"/>
      <c r="BR57" s="111"/>
      <c r="BS57" s="111"/>
      <c r="BT57" s="111"/>
      <c r="BU57" s="111"/>
      <c r="BV57" s="111"/>
      <c r="BW57" s="111"/>
      <c r="BX57" s="111"/>
      <c r="BY57" s="111"/>
      <c r="BZ57" s="111"/>
      <c r="CA57" s="111"/>
      <c r="CB57" s="111"/>
      <c r="CC57" s="111"/>
      <c r="CD57" s="111"/>
      <c r="CE57" s="111"/>
      <c r="CF57" s="111"/>
      <c r="CG57" s="111"/>
      <c r="CH57" s="111"/>
      <c r="CI57" s="111"/>
      <c r="CJ57" s="111"/>
      <c r="CK57" s="111"/>
      <c r="CL57" s="111"/>
      <c r="CM57" s="111"/>
      <c r="CN57" s="111"/>
      <c r="CO57" s="111"/>
      <c r="CP57" s="111"/>
      <c r="CQ57" s="111"/>
      <c r="CR57" s="111"/>
      <c r="CS57" s="111"/>
      <c r="CT57" s="111"/>
      <c r="CU57" s="111"/>
      <c r="CV57" s="111"/>
      <c r="CW57" s="111"/>
      <c r="CX57" s="111"/>
      <c r="CY57" s="111"/>
      <c r="CZ57" s="111"/>
      <c r="DA57" s="111"/>
      <c r="DB57" s="111"/>
      <c r="DC57" s="111"/>
      <c r="DD57" s="111"/>
      <c r="DE57" s="111"/>
      <c r="DF57" s="111"/>
      <c r="DG57" s="111"/>
      <c r="DH57" s="111"/>
      <c r="DI57" s="111"/>
      <c r="DJ57" s="111"/>
      <c r="DK57" s="111"/>
      <c r="DL57" s="111"/>
      <c r="DM57" s="111"/>
      <c r="DN57" s="111"/>
      <c r="DO57" s="111"/>
      <c r="DP57" s="111"/>
      <c r="DQ57" s="111"/>
      <c r="DR57" s="111"/>
      <c r="DS57" s="111"/>
      <c r="DT57" s="111"/>
      <c r="DU57" s="111"/>
      <c r="DV57" s="111"/>
      <c r="DW57" s="111"/>
      <c r="DX57" s="111"/>
      <c r="DY57" s="111"/>
      <c r="DZ57" s="111"/>
      <c r="EA57" s="111"/>
      <c r="EB57" s="111"/>
      <c r="EC57" s="111"/>
      <c r="ED57" s="111"/>
      <c r="EE57" s="111"/>
      <c r="EF57" s="111"/>
      <c r="EG57" s="111"/>
      <c r="EH57" s="111"/>
      <c r="EI57" s="111"/>
      <c r="EJ57" s="111"/>
    </row>
    <row r="58" spans="1:140" s="58" customFormat="1" ht="17" customHeight="1">
      <c r="A58" s="241"/>
      <c r="B58" s="116" t="str">
        <f>'Vic Apr 2016'!F52</f>
        <v>Click Energy</v>
      </c>
      <c r="C58" s="116" t="str">
        <f>'Vic Apr 2016'!G52</f>
        <v>Business Prime Gas</v>
      </c>
      <c r="D58" s="198">
        <f>365*'Vic Apr 2016'!H52/100</f>
        <v>279.22500000000002</v>
      </c>
      <c r="E58" s="199">
        <f>IF($C$5*'Vic Apr 2016'!AK52/'Vic Apr 2016'!AI52&gt;='Vic Apr 2016'!J52,('Vic Apr 2016'!J52*'Vic Apr 2016'!O52/100)*'Vic Apr 2016'!AI52,($C$5*'Vic Apr 2016'!AK52/'Vic Apr 2016'!AI52*'Vic Apr 2016'!O52/100)*'Vic Apr 2016'!AI52)</f>
        <v>167.31</v>
      </c>
      <c r="F58" s="200">
        <f>IF($C$5*'Vic Apr 2016'!AK52/'Vic Apr 2016'!AI52&lt;'Vic Apr 2016'!J52,0,IF($C$5*'Vic Apr 2016'!AK52/'Vic Apr 2016'!AI52&lt;='Vic Apr 2016'!K52,($C$5*'Vic Apr 2016'!AK52/'Vic Apr 2016'!AI52-'Vic Apr 2016'!J52)*('Vic Apr 2016'!P52/100)*'Vic Apr 2016'!AI52,('Vic Apr 2016'!K52-'Vic Apr 2016'!J52)*('Vic Apr 2016'!P52/100)*'Vic Apr 2016'!AI52))</f>
        <v>588.35</v>
      </c>
      <c r="G58" s="198">
        <f>IF($C$5*'Vic Apr 2016'!AK52/'Vic Apr 2016'!AI52&lt;'Vic Apr 2016'!K52,0,IF($C$5*'Vic Apr 2016'!AK52/'Vic Apr 2016'!AI52&lt;='Vic Apr 2016'!L52,($C$5*'Vic Apr 2016'!AK52/'Vic Apr 2016'!AI52-'Vic Apr 2016'!K52)*('Vic Apr 2016'!Q52/100)*'Vic Apr 2016'!AI52,('Vic Apr 2016'!L52-'Vic Apr 2016'!K52)*('Vic Apr 2016'!Q52/100)*'Vic Apr 2016'!AI52))</f>
        <v>0</v>
      </c>
      <c r="H58" s="199">
        <f>IF($C$5*'Vic Apr 2016'!AK52/'Vic Apr 2016'!AI52&lt;'Vic Apr 2016'!L52,0,IF($C$5*'Vic Apr 2016'!AK52/'Vic Apr 2016'!AI52&lt;='Vic Apr 2016'!M52,($C$5*'Vic Apr 2016'!AK52/'Vic Apr 2016'!AI52-'Vic Apr 2016'!L52)*('Vic Apr 2016'!R52/100)*'Vic Apr 2016'!AI52,('Vic Apr 2016'!M52-'Vic Apr 2016'!L52)*('Vic Apr 2016'!R52/100)*'Vic Apr 2016'!AI52))</f>
        <v>0</v>
      </c>
      <c r="I58" s="198">
        <f>IF(($C$5*'Vic Apr 2016'!AK52/'Vic Apr 2016'!AI52&gt;'Vic Apr 2016'!M52),($C$5*'Vic Apr 2016'!AK52/'Vic Apr 2016'!AI52-'Vic Apr 2016'!M52)*'Vic Apr 2016'!S52/100*'Vic Apr 2016'!AI52,0)</f>
        <v>0</v>
      </c>
      <c r="J58" s="198">
        <f>IF($C$5*'Vic Apr 2016'!AL52/'Vic Apr 2016'!AJ52&gt;='Vic Apr 2016'!J52,('Vic Apr 2016'!J52*'Vic Apr 2016'!U52/100)*'Vic Apr 2016'!AJ52,($C$5*'Vic Apr 2016'!AL52/'Vic Apr 2016'!AJ52*'Vic Apr 2016'!U52/100)*'Vic Apr 2016'!AJ52)</f>
        <v>167.31</v>
      </c>
      <c r="K58" s="198">
        <f>IF($C$5*'Vic Apr 2016'!AL52/'Vic Apr 2016'!AJ52&lt;'Vic Apr 2016'!J52,0,IF($C$5*'Vic Apr 2016'!AL52/'Vic Apr 2016'!AJ52&lt;='Vic Apr 2016'!K52,($C$5*'Vic Apr 2016'!AL52/'Vic Apr 2016'!AJ52-'Vic Apr 2016'!J52)*('Vic Apr 2016'!V52/100)*'Vic Apr 2016'!AJ52,('Vic Apr 2016'!K52-'Vic Apr 2016'!J52)*('Vic Apr 2016'!V52/100)*'Vic Apr 2016'!AJ52))</f>
        <v>588.35</v>
      </c>
      <c r="L58" s="198">
        <f>IF($C$5*'Vic Apr 2016'!AL52/'Vic Apr 2016'!AJ52&lt;'Vic Apr 2016'!K52,0,IF($C$5*'Vic Apr 2016'!AL52/'Vic Apr 2016'!AJ52&lt;='Vic Apr 2016'!L52,($C$5*'Vic Apr 2016'!AL52/'Vic Apr 2016'!AJ52-'Vic Apr 2016'!K52)*('Vic Apr 2016'!W52/100)*'Vic Apr 2016'!AJ52,('Vic Apr 2016'!L52-'Vic Apr 2016'!K52)*('Vic Apr 2016'!W52/100)*'Vic Apr 2016'!AJ52))</f>
        <v>0</v>
      </c>
      <c r="M58" s="198">
        <f>IF($C$5*'Vic Apr 2016'!AL52/'Vic Apr 2016'!AJ52&lt;'Vic Apr 2016'!L52,0,IF($C$5*'Vic Apr 2016'!AL52/'Vic Apr 2016'!AJ52&lt;='Vic Apr 2016'!M52,($C$5*'Vic Apr 2016'!AL52/'Vic Apr 2016'!AJ52-'Vic Apr 2016'!L52)*('Vic Apr 2016'!X52/100)*'Vic Apr 2016'!AJ52,('Vic Apr 2016'!M52-'Vic Apr 2016'!L52)*('Vic Apr 2016'!X52/100)*'Vic Apr 2016'!AJ52))</f>
        <v>0</v>
      </c>
      <c r="N58" s="198">
        <f>IF(($C$5*'Vic Apr 2016'!AL52/'Vic Apr 2016'!AJ52&gt;'Vic Apr 2016'!M52),($C$5*'Vic Apr 2016'!AL52/'Vic Apr 2016'!AJ52-'Vic Apr 2016'!M52)*'Vic Apr 2016'!Y52/100*'Vic Apr 2016'!AJ52,0)</f>
        <v>0</v>
      </c>
      <c r="O58" s="201">
        <f t="shared" si="0"/>
        <v>1790.5450000000001</v>
      </c>
      <c r="P58" s="202">
        <f>'Vic Apr 2016'!AM52</f>
        <v>0</v>
      </c>
      <c r="Q58" s="202">
        <f>'Vic Apr 2016'!AN52</f>
        <v>0</v>
      </c>
      <c r="R58" s="202">
        <f>'Vic Apr 2016'!AO52</f>
        <v>10</v>
      </c>
      <c r="S58" s="202">
        <f>'Vic Apr 2016'!AP52</f>
        <v>0</v>
      </c>
      <c r="T58" s="201">
        <f>O58</f>
        <v>1790.5450000000001</v>
      </c>
      <c r="U58" s="201">
        <f>T58-(T58*R58/100)</f>
        <v>1611.4905000000001</v>
      </c>
      <c r="V58" s="201">
        <f t="shared" si="1"/>
        <v>1969.5995000000003</v>
      </c>
      <c r="W58" s="201">
        <f t="shared" si="2"/>
        <v>1772.6395500000003</v>
      </c>
      <c r="X58" s="203">
        <f>'Vic Apr 2016'!AW52</f>
        <v>0</v>
      </c>
      <c r="Y58" s="204" t="str">
        <f>'Vic Apr 2016'!AX52</f>
        <v>n</v>
      </c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111"/>
      <c r="CF58" s="111"/>
      <c r="CG58" s="111"/>
      <c r="CH58" s="111"/>
      <c r="CI58" s="111"/>
      <c r="CJ58" s="111"/>
      <c r="CK58" s="111"/>
      <c r="CL58" s="111"/>
      <c r="CM58" s="111"/>
      <c r="CN58" s="111"/>
      <c r="CO58" s="111"/>
      <c r="CP58" s="111"/>
      <c r="CQ58" s="111"/>
      <c r="CR58" s="111"/>
      <c r="CS58" s="111"/>
      <c r="CT58" s="111"/>
      <c r="CU58" s="111"/>
      <c r="CV58" s="111"/>
      <c r="CW58" s="111"/>
      <c r="CX58" s="111"/>
      <c r="CY58" s="111"/>
      <c r="CZ58" s="111"/>
      <c r="DA58" s="111"/>
      <c r="DB58" s="111"/>
      <c r="DC58" s="111"/>
      <c r="DD58" s="111"/>
      <c r="DE58" s="111"/>
      <c r="DF58" s="111"/>
      <c r="DG58" s="111"/>
      <c r="DH58" s="111"/>
      <c r="DI58" s="111"/>
      <c r="DJ58" s="111"/>
      <c r="DK58" s="111"/>
      <c r="DL58" s="111"/>
      <c r="DM58" s="111"/>
      <c r="DN58" s="111"/>
      <c r="DO58" s="111"/>
      <c r="DP58" s="111"/>
      <c r="DQ58" s="111"/>
      <c r="DR58" s="111"/>
      <c r="DS58" s="111"/>
      <c r="DT58" s="111"/>
      <c r="DU58" s="111"/>
      <c r="DV58" s="111"/>
      <c r="DW58" s="111"/>
      <c r="DX58" s="111"/>
      <c r="DY58" s="111"/>
      <c r="DZ58" s="111"/>
      <c r="EA58" s="111"/>
      <c r="EB58" s="111"/>
      <c r="EC58" s="111"/>
      <c r="ED58" s="111"/>
      <c r="EE58" s="111"/>
      <c r="EF58" s="111"/>
      <c r="EG58" s="111"/>
      <c r="EH58" s="111"/>
      <c r="EI58" s="111"/>
      <c r="EJ58" s="111"/>
    </row>
    <row r="59" spans="1:140" s="112" customFormat="1" ht="17" customHeight="1">
      <c r="A59" s="241"/>
      <c r="B59" s="116" t="str">
        <f>'Vic Apr 2016'!F53</f>
        <v>Covau</v>
      </c>
      <c r="C59" s="116" t="str">
        <f>'Vic Apr 2016'!G53</f>
        <v>Market offer</v>
      </c>
      <c r="D59" s="198">
        <f>365*'Vic Apr 2016'!H53/100</f>
        <v>277.39999999999998</v>
      </c>
      <c r="E59" s="199">
        <f>IF($C$5*'Vic Apr 2016'!AK53/'Vic Apr 2016'!AI53&gt;='Vic Apr 2016'!J53,('Vic Apr 2016'!J53*'Vic Apr 2016'!O53/100)*'Vic Apr 2016'!AI53,($C$5*'Vic Apr 2016'!AK53/'Vic Apr 2016'!AI53*'Vic Apr 2016'!O53/100)*'Vic Apr 2016'!AI53)</f>
        <v>216.89999999999998</v>
      </c>
      <c r="F59" s="200">
        <f>IF($C$5*'Vic Apr 2016'!AK53/'Vic Apr 2016'!AI53&lt;'Vic Apr 2016'!J53,0,IF($C$5*'Vic Apr 2016'!AK53/'Vic Apr 2016'!AI53&lt;='Vic Apr 2016'!K53,($C$5*'Vic Apr 2016'!AK53/'Vic Apr 2016'!AI53-'Vic Apr 2016'!J53)*('Vic Apr 2016'!P53/100)*'Vic Apr 2016'!AI53,('Vic Apr 2016'!K53-'Vic Apr 2016'!J53)*('Vic Apr 2016'!P53/100)*'Vic Apr 2016'!AI53))</f>
        <v>746.20000000000016</v>
      </c>
      <c r="G59" s="198">
        <f>IF($C$5*'Vic Apr 2016'!AK53/'Vic Apr 2016'!AI53&lt;'Vic Apr 2016'!K53,0,IF($C$5*'Vic Apr 2016'!AK53/'Vic Apr 2016'!AI53&lt;='Vic Apr 2016'!L53,($C$5*'Vic Apr 2016'!AK53/'Vic Apr 2016'!AI53-'Vic Apr 2016'!K53)*('Vic Apr 2016'!Q53/100)*'Vic Apr 2016'!AI53,('Vic Apr 2016'!L53-'Vic Apr 2016'!K53)*('Vic Apr 2016'!Q53/100)*'Vic Apr 2016'!AI53))</f>
        <v>0</v>
      </c>
      <c r="H59" s="199">
        <f>IF($C$5*'Vic Apr 2016'!AK53/'Vic Apr 2016'!AI53&lt;'Vic Apr 2016'!L53,0,IF($C$5*'Vic Apr 2016'!AK53/'Vic Apr 2016'!AI53&lt;='Vic Apr 2016'!M53,($C$5*'Vic Apr 2016'!AK53/'Vic Apr 2016'!AI53-'Vic Apr 2016'!L53)*('Vic Apr 2016'!R53/100)*'Vic Apr 2016'!AI53,('Vic Apr 2016'!M53-'Vic Apr 2016'!L53)*('Vic Apr 2016'!R53/100)*'Vic Apr 2016'!AI53))</f>
        <v>0</v>
      </c>
      <c r="I59" s="198">
        <f>IF(($C$5*'Vic Apr 2016'!AK53/'Vic Apr 2016'!AI53&gt;'Vic Apr 2016'!M53),($C$5*'Vic Apr 2016'!AK53/'Vic Apr 2016'!AI53-'Vic Apr 2016'!M53)*'Vic Apr 2016'!S53/100*'Vic Apr 2016'!AI53,0)</f>
        <v>0</v>
      </c>
      <c r="J59" s="198">
        <f>IF($C$5*'Vic Apr 2016'!AL53/'Vic Apr 2016'!AJ53&gt;='Vic Apr 2016'!J53,('Vic Apr 2016'!J53*'Vic Apr 2016'!U53/100)*'Vic Apr 2016'!AJ53,($C$5*'Vic Apr 2016'!AL53/'Vic Apr 2016'!AJ53*'Vic Apr 2016'!U53/100)*'Vic Apr 2016'!AJ53)</f>
        <v>216.89999999999998</v>
      </c>
      <c r="K59" s="198">
        <f>IF($C$5*'Vic Apr 2016'!AL53/'Vic Apr 2016'!AJ53&lt;'Vic Apr 2016'!J53,0,IF($C$5*'Vic Apr 2016'!AL53/'Vic Apr 2016'!AJ53&lt;='Vic Apr 2016'!K53,($C$5*'Vic Apr 2016'!AL53/'Vic Apr 2016'!AJ53-'Vic Apr 2016'!J53)*('Vic Apr 2016'!V53/100)*'Vic Apr 2016'!AJ53,('Vic Apr 2016'!K53-'Vic Apr 2016'!J53)*('Vic Apr 2016'!V53/100)*'Vic Apr 2016'!AJ53))</f>
        <v>746.20000000000016</v>
      </c>
      <c r="L59" s="198">
        <f>IF($C$5*'Vic Apr 2016'!AL53/'Vic Apr 2016'!AJ53&lt;'Vic Apr 2016'!K53,0,IF($C$5*'Vic Apr 2016'!AL53/'Vic Apr 2016'!AJ53&lt;='Vic Apr 2016'!L53,($C$5*'Vic Apr 2016'!AL53/'Vic Apr 2016'!AJ53-'Vic Apr 2016'!K53)*('Vic Apr 2016'!W53/100)*'Vic Apr 2016'!AJ53,('Vic Apr 2016'!L53-'Vic Apr 2016'!K53)*('Vic Apr 2016'!W53/100)*'Vic Apr 2016'!AJ53))</f>
        <v>0</v>
      </c>
      <c r="M59" s="198">
        <f>IF($C$5*'Vic Apr 2016'!AL53/'Vic Apr 2016'!AJ53&lt;'Vic Apr 2016'!L53,0,IF($C$5*'Vic Apr 2016'!AL53/'Vic Apr 2016'!AJ53&lt;='Vic Apr 2016'!M53,($C$5*'Vic Apr 2016'!AL53/'Vic Apr 2016'!AJ53-'Vic Apr 2016'!L53)*('Vic Apr 2016'!X53/100)*'Vic Apr 2016'!AJ53,('Vic Apr 2016'!M53-'Vic Apr 2016'!L53)*('Vic Apr 2016'!X53/100)*'Vic Apr 2016'!AJ53))</f>
        <v>0</v>
      </c>
      <c r="N59" s="198">
        <f>IF(($C$5*'Vic Apr 2016'!AL53/'Vic Apr 2016'!AJ53&gt;'Vic Apr 2016'!M53),($C$5*'Vic Apr 2016'!AL53/'Vic Apr 2016'!AJ53-'Vic Apr 2016'!M53)*'Vic Apr 2016'!Y53/100*'Vic Apr 2016'!AJ53,0)</f>
        <v>0</v>
      </c>
      <c r="O59" s="201">
        <f t="shared" si="0"/>
        <v>2203.6000000000004</v>
      </c>
      <c r="P59" s="202">
        <f>'Vic Apr 2016'!AM53</f>
        <v>0</v>
      </c>
      <c r="Q59" s="202">
        <f>'Vic Apr 2016'!AN53</f>
        <v>0</v>
      </c>
      <c r="R59" s="202">
        <f>'Vic Apr 2016'!AO53</f>
        <v>0</v>
      </c>
      <c r="S59" s="202">
        <f>'Vic Apr 2016'!AP53</f>
        <v>16</v>
      </c>
      <c r="T59" s="201">
        <f>O59</f>
        <v>2203.6000000000004</v>
      </c>
      <c r="U59" s="201">
        <f>(T59-(T59-D59)*S59/100)</f>
        <v>1895.4080000000004</v>
      </c>
      <c r="V59" s="201">
        <f t="shared" si="1"/>
        <v>2423.9600000000005</v>
      </c>
      <c r="W59" s="201">
        <f t="shared" si="2"/>
        <v>2084.9488000000006</v>
      </c>
      <c r="X59" s="203">
        <f>'Vic Apr 2016'!AW53</f>
        <v>12</v>
      </c>
      <c r="Y59" s="204" t="str">
        <f>'Vic Apr 2016'!AX53</f>
        <v>y</v>
      </c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  <c r="BI59" s="111"/>
      <c r="BJ59" s="111"/>
      <c r="BK59" s="111"/>
      <c r="BL59" s="111"/>
      <c r="BM59" s="111"/>
      <c r="BN59" s="111"/>
      <c r="BO59" s="111"/>
      <c r="BP59" s="111"/>
      <c r="BQ59" s="111"/>
      <c r="BR59" s="111"/>
      <c r="BS59" s="111"/>
      <c r="BT59" s="111"/>
      <c r="BU59" s="111"/>
      <c r="BV59" s="111"/>
      <c r="BW59" s="111"/>
      <c r="BX59" s="111"/>
      <c r="BY59" s="111"/>
      <c r="BZ59" s="111"/>
      <c r="CA59" s="111"/>
      <c r="CB59" s="111"/>
      <c r="CC59" s="111"/>
      <c r="CD59" s="111"/>
      <c r="CE59" s="111"/>
      <c r="CF59" s="111"/>
      <c r="CG59" s="111"/>
      <c r="CH59" s="111"/>
      <c r="CI59" s="111"/>
      <c r="CJ59" s="111"/>
      <c r="CK59" s="111"/>
      <c r="CL59" s="111"/>
      <c r="CM59" s="111"/>
      <c r="CN59" s="111"/>
      <c r="CO59" s="111"/>
      <c r="CP59" s="111"/>
      <c r="CQ59" s="111"/>
      <c r="CR59" s="111"/>
      <c r="CS59" s="111"/>
      <c r="CT59" s="111"/>
      <c r="CU59" s="111"/>
      <c r="CV59" s="111"/>
      <c r="CW59" s="111"/>
      <c r="CX59" s="111"/>
      <c r="CY59" s="111"/>
      <c r="CZ59" s="111"/>
      <c r="DA59" s="111"/>
      <c r="DB59" s="111"/>
      <c r="DC59" s="111"/>
      <c r="DD59" s="111"/>
      <c r="DE59" s="111"/>
      <c r="DF59" s="111"/>
      <c r="DG59" s="111"/>
      <c r="DH59" s="111"/>
      <c r="DI59" s="111"/>
      <c r="DJ59" s="111"/>
      <c r="DK59" s="111"/>
      <c r="DL59" s="111"/>
      <c r="DM59" s="111"/>
      <c r="DN59" s="111"/>
      <c r="DO59" s="111"/>
      <c r="DP59" s="111"/>
      <c r="DQ59" s="111"/>
      <c r="DR59" s="111"/>
      <c r="DS59" s="111"/>
      <c r="DT59" s="111"/>
      <c r="DU59" s="111"/>
      <c r="DV59" s="111"/>
      <c r="DW59" s="111"/>
      <c r="DX59" s="111"/>
      <c r="DY59" s="111"/>
      <c r="DZ59" s="111"/>
      <c r="EA59" s="111"/>
      <c r="EB59" s="111"/>
      <c r="EC59" s="111"/>
      <c r="ED59" s="111"/>
      <c r="EE59" s="111"/>
      <c r="EF59" s="111"/>
      <c r="EG59" s="111"/>
      <c r="EH59" s="111"/>
      <c r="EI59" s="111"/>
      <c r="EJ59" s="111"/>
    </row>
    <row r="60" spans="1:140" s="58" customFormat="1" ht="17" customHeight="1">
      <c r="A60" s="241"/>
      <c r="B60" s="116" t="str">
        <f>'Vic Apr 2016'!F54</f>
        <v>EnergyAustralia</v>
      </c>
      <c r="C60" s="116" t="str">
        <f>'Vic Apr 2016'!G54</f>
        <v>Everyday Saver Business</v>
      </c>
      <c r="D60" s="198">
        <f>365*'Vic Apr 2016'!H54/100</f>
        <v>295.64999999999998</v>
      </c>
      <c r="E60" s="199">
        <f>IF($C$5*'Vic Apr 2016'!AK54/'Vic Apr 2016'!AI54&gt;='Vic Apr 2016'!J54,('Vic Apr 2016'!J54*'Vic Apr 2016'!O54/100)*'Vic Apr 2016'!AI54,($C$5*'Vic Apr 2016'!AK54/'Vic Apr 2016'!AI54*'Vic Apr 2016'!O54/100)*'Vic Apr 2016'!AI54)</f>
        <v>64.8</v>
      </c>
      <c r="F60" s="200">
        <f>IF($C$5*'Vic Apr 2016'!AK54/'Vic Apr 2016'!AI54&lt;'Vic Apr 2016'!J54,0,IF($C$5*'Vic Apr 2016'!AK54/'Vic Apr 2016'!AI54&lt;='Vic Apr 2016'!K54,($C$5*'Vic Apr 2016'!AK54/'Vic Apr 2016'!AI54-'Vic Apr 2016'!J54)*('Vic Apr 2016'!P54/100)*'Vic Apr 2016'!AI54,('Vic Apr 2016'!K54-'Vic Apr 2016'!J54)*('Vic Apr 2016'!P54/100)*'Vic Apr 2016'!AI54))</f>
        <v>434.54700000000003</v>
      </c>
      <c r="G60" s="198">
        <f>IF($C$5*'Vic Apr 2016'!AK54/'Vic Apr 2016'!AI54&lt;'Vic Apr 2016'!K54,0,IF($C$5*'Vic Apr 2016'!AK54/'Vic Apr 2016'!AI54&lt;='Vic Apr 2016'!L54,($C$5*'Vic Apr 2016'!AK54/'Vic Apr 2016'!AI54-'Vic Apr 2016'!K54)*('Vic Apr 2016'!Q54/100)*'Vic Apr 2016'!AI54,('Vic Apr 2016'!L54-'Vic Apr 2016'!K54)*('Vic Apr 2016'!Q54/100)*'Vic Apr 2016'!AI54))</f>
        <v>0</v>
      </c>
      <c r="H60" s="199">
        <f>IF($C$5*'Vic Apr 2016'!AK54/'Vic Apr 2016'!AI54&lt;'Vic Apr 2016'!L54,0,IF($C$5*'Vic Apr 2016'!AK54/'Vic Apr 2016'!AI54&lt;='Vic Apr 2016'!M54,($C$5*'Vic Apr 2016'!AK54/'Vic Apr 2016'!AI54-'Vic Apr 2016'!L54)*('Vic Apr 2016'!R54/100)*'Vic Apr 2016'!AI54,('Vic Apr 2016'!M54-'Vic Apr 2016'!L54)*('Vic Apr 2016'!R54/100)*'Vic Apr 2016'!AI54))</f>
        <v>0</v>
      </c>
      <c r="I60" s="198">
        <f>IF(($C$5*'Vic Apr 2016'!AK54/'Vic Apr 2016'!AI54&gt;'Vic Apr 2016'!M54),($C$5*'Vic Apr 2016'!AK54/'Vic Apr 2016'!AI54-'Vic Apr 2016'!M54)*'Vic Apr 2016'!S54/100*'Vic Apr 2016'!AI54,0)</f>
        <v>0</v>
      </c>
      <c r="J60" s="198">
        <f>IF($C$5*'Vic Apr 2016'!AL54/'Vic Apr 2016'!AJ54&gt;='Vic Apr 2016'!J54,('Vic Apr 2016'!J54*'Vic Apr 2016'!U54/100)*'Vic Apr 2016'!AJ54,($C$5*'Vic Apr 2016'!AL54/'Vic Apr 2016'!AJ54*'Vic Apr 2016'!U54/100)*'Vic Apr 2016'!AJ54)</f>
        <v>129.6</v>
      </c>
      <c r="K60" s="198">
        <f>IF($C$5*'Vic Apr 2016'!AL54/'Vic Apr 2016'!AJ54&lt;'Vic Apr 2016'!J54,0,IF($C$5*'Vic Apr 2016'!AL54/'Vic Apr 2016'!AJ54&lt;='Vic Apr 2016'!K54,($C$5*'Vic Apr 2016'!AL54/'Vic Apr 2016'!AJ54-'Vic Apr 2016'!J54)*('Vic Apr 2016'!V54/100)*'Vic Apr 2016'!AJ54,('Vic Apr 2016'!K54-'Vic Apr 2016'!J54)*('Vic Apr 2016'!V54/100)*'Vic Apr 2016'!AJ54))</f>
        <v>869.09400000000005</v>
      </c>
      <c r="L60" s="198">
        <f>IF($C$5*'Vic Apr 2016'!AL54/'Vic Apr 2016'!AJ54&lt;'Vic Apr 2016'!K54,0,IF($C$5*'Vic Apr 2016'!AL54/'Vic Apr 2016'!AJ54&lt;='Vic Apr 2016'!L54,($C$5*'Vic Apr 2016'!AL54/'Vic Apr 2016'!AJ54-'Vic Apr 2016'!K54)*('Vic Apr 2016'!W54/100)*'Vic Apr 2016'!AJ54,('Vic Apr 2016'!L54-'Vic Apr 2016'!K54)*('Vic Apr 2016'!W54/100)*'Vic Apr 2016'!AJ54))</f>
        <v>0</v>
      </c>
      <c r="M60" s="198">
        <f>IF($C$5*'Vic Apr 2016'!AL54/'Vic Apr 2016'!AJ54&lt;'Vic Apr 2016'!L54,0,IF($C$5*'Vic Apr 2016'!AL54/'Vic Apr 2016'!AJ54&lt;='Vic Apr 2016'!M54,($C$5*'Vic Apr 2016'!AL54/'Vic Apr 2016'!AJ54-'Vic Apr 2016'!L54)*('Vic Apr 2016'!X54/100)*'Vic Apr 2016'!AJ54,('Vic Apr 2016'!M54-'Vic Apr 2016'!L54)*('Vic Apr 2016'!X54/100)*'Vic Apr 2016'!AJ54))</f>
        <v>0</v>
      </c>
      <c r="N60" s="198">
        <f>IF(($C$5*'Vic Apr 2016'!AL54/'Vic Apr 2016'!AJ54&gt;'Vic Apr 2016'!M54),($C$5*'Vic Apr 2016'!AL54/'Vic Apr 2016'!AJ54-'Vic Apr 2016'!M54)*'Vic Apr 2016'!Y54/100*'Vic Apr 2016'!AJ54,0)</f>
        <v>0</v>
      </c>
      <c r="O60" s="201">
        <f t="shared" si="0"/>
        <v>1793.6910000000003</v>
      </c>
      <c r="P60" s="202">
        <f>'Vic Apr 2016'!AM54</f>
        <v>0</v>
      </c>
      <c r="Q60" s="202">
        <f>'Vic Apr 2016'!AN54</f>
        <v>22</v>
      </c>
      <c r="R60" s="202">
        <f>'Vic Apr 2016'!AO54</f>
        <v>0</v>
      </c>
      <c r="S60" s="202">
        <f>'Vic Apr 2016'!AP54</f>
        <v>0</v>
      </c>
      <c r="T60" s="201">
        <f>(O60-(O60-D60)*Q60/100)</f>
        <v>1464.1219800000003</v>
      </c>
      <c r="U60" s="201">
        <f>T60</f>
        <v>1464.1219800000003</v>
      </c>
      <c r="V60" s="201">
        <f t="shared" si="1"/>
        <v>1610.5341780000006</v>
      </c>
      <c r="W60" s="201">
        <f t="shared" si="2"/>
        <v>1610.5341780000006</v>
      </c>
      <c r="X60" s="203">
        <f>'Vic Apr 2016'!AW54</f>
        <v>24</v>
      </c>
      <c r="Y60" s="204" t="str">
        <f>'Vic Apr 2016'!AX54</f>
        <v>y</v>
      </c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1"/>
      <c r="BK60" s="111"/>
      <c r="BL60" s="111"/>
      <c r="BM60" s="111"/>
      <c r="BN60" s="111"/>
      <c r="BO60" s="111"/>
      <c r="BP60" s="111"/>
      <c r="BQ60" s="111"/>
      <c r="BR60" s="111"/>
      <c r="BS60" s="111"/>
      <c r="BT60" s="111"/>
      <c r="BU60" s="111"/>
      <c r="BV60" s="111"/>
      <c r="BW60" s="111"/>
      <c r="BX60" s="111"/>
      <c r="BY60" s="111"/>
      <c r="BZ60" s="111"/>
      <c r="CA60" s="111"/>
      <c r="CB60" s="111"/>
      <c r="CC60" s="111"/>
      <c r="CD60" s="111"/>
      <c r="CE60" s="111"/>
      <c r="CF60" s="111"/>
      <c r="CG60" s="111"/>
      <c r="CH60" s="111"/>
      <c r="CI60" s="111"/>
      <c r="CJ60" s="111"/>
      <c r="CK60" s="111"/>
      <c r="CL60" s="111"/>
      <c r="CM60" s="111"/>
      <c r="CN60" s="111"/>
      <c r="CO60" s="111"/>
      <c r="CP60" s="111"/>
      <c r="CQ60" s="111"/>
      <c r="CR60" s="111"/>
      <c r="CS60" s="111"/>
      <c r="CT60" s="111"/>
      <c r="CU60" s="111"/>
      <c r="CV60" s="111"/>
      <c r="CW60" s="111"/>
      <c r="CX60" s="111"/>
      <c r="CY60" s="111"/>
      <c r="CZ60" s="111"/>
      <c r="DA60" s="111"/>
      <c r="DB60" s="111"/>
      <c r="DC60" s="111"/>
      <c r="DD60" s="111"/>
      <c r="DE60" s="111"/>
      <c r="DF60" s="111"/>
      <c r="DG60" s="111"/>
      <c r="DH60" s="111"/>
      <c r="DI60" s="111"/>
      <c r="DJ60" s="111"/>
      <c r="DK60" s="111"/>
      <c r="DL60" s="111"/>
      <c r="DM60" s="111"/>
      <c r="DN60" s="111"/>
      <c r="DO60" s="111"/>
      <c r="DP60" s="111"/>
      <c r="DQ60" s="111"/>
      <c r="DR60" s="111"/>
      <c r="DS60" s="111"/>
      <c r="DT60" s="111"/>
      <c r="DU60" s="111"/>
      <c r="DV60" s="111"/>
      <c r="DW60" s="111"/>
      <c r="DX60" s="111"/>
      <c r="DY60" s="111"/>
      <c r="DZ60" s="111"/>
      <c r="EA60" s="111"/>
      <c r="EB60" s="111"/>
      <c r="EC60" s="111"/>
      <c r="ED60" s="111"/>
      <c r="EE60" s="111"/>
      <c r="EF60" s="111"/>
      <c r="EG60" s="111"/>
      <c r="EH60" s="111"/>
      <c r="EI60" s="111"/>
      <c r="EJ60" s="111"/>
    </row>
    <row r="61" spans="1:140" s="112" customFormat="1" ht="17" customHeight="1">
      <c r="A61" s="241"/>
      <c r="B61" s="116" t="str">
        <f>'Vic Apr 2016'!F55</f>
        <v>Lumo Energy</v>
      </c>
      <c r="C61" s="116" t="str">
        <f>'Vic Apr 2016'!G55</f>
        <v>Business Premium</v>
      </c>
      <c r="D61" s="198">
        <f>365*'Vic Apr 2016'!H55/100</f>
        <v>228.85499999999999</v>
      </c>
      <c r="E61" s="199">
        <f>IF($C$5*'Vic Apr 2016'!AK55/'Vic Apr 2016'!AI55&gt;='Vic Apr 2016'!J55,('Vic Apr 2016'!J55*'Vic Apr 2016'!O55/100)*'Vic Apr 2016'!AI55,($C$5*'Vic Apr 2016'!AK55/'Vic Apr 2016'!AI55*'Vic Apr 2016'!O55/100)*'Vic Apr 2016'!AI55)</f>
        <v>149.66640000000001</v>
      </c>
      <c r="F61" s="200">
        <f>IF($C$5*'Vic Apr 2016'!AK55/'Vic Apr 2016'!AI55&lt;'Vic Apr 2016'!J55,0,IF($C$5*'Vic Apr 2016'!AK55/'Vic Apr 2016'!AI55&lt;='Vic Apr 2016'!K55,($C$5*'Vic Apr 2016'!AK55/'Vic Apr 2016'!AI55-'Vic Apr 2016'!J55)*('Vic Apr 2016'!P55/100)*'Vic Apr 2016'!AI55,('Vic Apr 2016'!K55-'Vic Apr 2016'!J55)*('Vic Apr 2016'!P55/100)*'Vic Apr 2016'!AI55))</f>
        <v>519.09979999999996</v>
      </c>
      <c r="G61" s="198">
        <f>IF($C$5*'Vic Apr 2016'!AK55/'Vic Apr 2016'!AI55&lt;'Vic Apr 2016'!K55,0,IF($C$5*'Vic Apr 2016'!AK55/'Vic Apr 2016'!AI55&lt;='Vic Apr 2016'!L55,($C$5*'Vic Apr 2016'!AK55/'Vic Apr 2016'!AI55-'Vic Apr 2016'!K55)*('Vic Apr 2016'!Q55/100)*'Vic Apr 2016'!AI55,('Vic Apr 2016'!L55-'Vic Apr 2016'!K55)*('Vic Apr 2016'!Q55/100)*'Vic Apr 2016'!AI55))</f>
        <v>0</v>
      </c>
      <c r="H61" s="199">
        <f>IF($C$5*'Vic Apr 2016'!AK55/'Vic Apr 2016'!AI55&lt;'Vic Apr 2016'!L55,0,IF($C$5*'Vic Apr 2016'!AK55/'Vic Apr 2016'!AI55&lt;='Vic Apr 2016'!M55,($C$5*'Vic Apr 2016'!AK55/'Vic Apr 2016'!AI55-'Vic Apr 2016'!L55)*('Vic Apr 2016'!R55/100)*'Vic Apr 2016'!AI55,('Vic Apr 2016'!M55-'Vic Apr 2016'!L55)*('Vic Apr 2016'!R55/100)*'Vic Apr 2016'!AI55))</f>
        <v>0</v>
      </c>
      <c r="I61" s="198">
        <f>IF(($C$5*'Vic Apr 2016'!AK55/'Vic Apr 2016'!AI55&gt;'Vic Apr 2016'!M55),($C$5*'Vic Apr 2016'!AK55/'Vic Apr 2016'!AI55-'Vic Apr 2016'!M55)*'Vic Apr 2016'!S55/100*'Vic Apr 2016'!AI55,0)</f>
        <v>0</v>
      </c>
      <c r="J61" s="198">
        <f>IF($C$5*'Vic Apr 2016'!AL55/'Vic Apr 2016'!AJ55&gt;='Vic Apr 2016'!J55,('Vic Apr 2016'!J55*'Vic Apr 2016'!U55/100)*'Vic Apr 2016'!AJ55,($C$5*'Vic Apr 2016'!AL55/'Vic Apr 2016'!AJ55*'Vic Apr 2016'!U55/100)*'Vic Apr 2016'!AJ55)</f>
        <v>149.66640000000001</v>
      </c>
      <c r="K61" s="198">
        <f>IF($C$5*'Vic Apr 2016'!AL55/'Vic Apr 2016'!AJ55&lt;'Vic Apr 2016'!J55,0,IF($C$5*'Vic Apr 2016'!AL55/'Vic Apr 2016'!AJ55&lt;='Vic Apr 2016'!K55,($C$5*'Vic Apr 2016'!AL55/'Vic Apr 2016'!AJ55-'Vic Apr 2016'!J55)*('Vic Apr 2016'!V55/100)*'Vic Apr 2016'!AJ55,('Vic Apr 2016'!K55-'Vic Apr 2016'!J55)*('Vic Apr 2016'!V55/100)*'Vic Apr 2016'!AJ55))</f>
        <v>519.09979999999996</v>
      </c>
      <c r="L61" s="198">
        <f>IF($C$5*'Vic Apr 2016'!AL55/'Vic Apr 2016'!AJ55&lt;'Vic Apr 2016'!K55,0,IF($C$5*'Vic Apr 2016'!AL55/'Vic Apr 2016'!AJ55&lt;='Vic Apr 2016'!L55,($C$5*'Vic Apr 2016'!AL55/'Vic Apr 2016'!AJ55-'Vic Apr 2016'!K55)*('Vic Apr 2016'!W55/100)*'Vic Apr 2016'!AJ55,('Vic Apr 2016'!L55-'Vic Apr 2016'!K55)*('Vic Apr 2016'!W55/100)*'Vic Apr 2016'!AJ55))</f>
        <v>0</v>
      </c>
      <c r="M61" s="198">
        <f>IF($C$5*'Vic Apr 2016'!AL55/'Vic Apr 2016'!AJ55&lt;'Vic Apr 2016'!L55,0,IF($C$5*'Vic Apr 2016'!AL55/'Vic Apr 2016'!AJ55&lt;='Vic Apr 2016'!M55,($C$5*'Vic Apr 2016'!AL55/'Vic Apr 2016'!AJ55-'Vic Apr 2016'!L55)*('Vic Apr 2016'!X55/100)*'Vic Apr 2016'!AJ55,('Vic Apr 2016'!M55-'Vic Apr 2016'!L55)*('Vic Apr 2016'!X55/100)*'Vic Apr 2016'!AJ55))</f>
        <v>0</v>
      </c>
      <c r="N61" s="198">
        <f>IF(($C$5*'Vic Apr 2016'!AL55/'Vic Apr 2016'!AJ55&gt;'Vic Apr 2016'!M55),($C$5*'Vic Apr 2016'!AL55/'Vic Apr 2016'!AJ55-'Vic Apr 2016'!M55)*'Vic Apr 2016'!Y55/100*'Vic Apr 2016'!AJ55,0)</f>
        <v>0</v>
      </c>
      <c r="O61" s="201">
        <f t="shared" si="0"/>
        <v>1566.3873999999998</v>
      </c>
      <c r="P61" s="202">
        <f>'Vic Apr 2016'!AM55</f>
        <v>0</v>
      </c>
      <c r="Q61" s="202">
        <f>'Vic Apr 2016'!AN55</f>
        <v>0</v>
      </c>
      <c r="R61" s="202">
        <f>'Vic Apr 2016'!AO55</f>
        <v>0</v>
      </c>
      <c r="S61" s="202">
        <f>'Vic Apr 2016'!AP55</f>
        <v>0</v>
      </c>
      <c r="T61" s="201">
        <f>O61</f>
        <v>1566.3873999999998</v>
      </c>
      <c r="U61" s="201">
        <f>T61</f>
        <v>1566.3873999999998</v>
      </c>
      <c r="V61" s="201">
        <f t="shared" si="1"/>
        <v>1723.0261399999999</v>
      </c>
      <c r="W61" s="201">
        <f t="shared" si="2"/>
        <v>1723.0261399999999</v>
      </c>
      <c r="X61" s="203">
        <f>'Vic Apr 2016'!AW55</f>
        <v>36</v>
      </c>
      <c r="Y61" s="204" t="str">
        <f>'Vic Apr 2016'!AX55</f>
        <v>n</v>
      </c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  <c r="BI61" s="111"/>
      <c r="BJ61" s="111"/>
      <c r="BK61" s="111"/>
      <c r="BL61" s="111"/>
      <c r="BM61" s="111"/>
      <c r="BN61" s="111"/>
      <c r="BO61" s="111"/>
      <c r="BP61" s="111"/>
      <c r="BQ61" s="111"/>
      <c r="BR61" s="111"/>
      <c r="BS61" s="111"/>
      <c r="BT61" s="111"/>
      <c r="BU61" s="111"/>
      <c r="BV61" s="111"/>
      <c r="BW61" s="111"/>
      <c r="BX61" s="111"/>
      <c r="BY61" s="111"/>
      <c r="BZ61" s="111"/>
      <c r="CA61" s="111"/>
      <c r="CB61" s="111"/>
      <c r="CC61" s="111"/>
      <c r="CD61" s="111"/>
      <c r="CE61" s="111"/>
      <c r="CF61" s="111"/>
      <c r="CG61" s="111"/>
      <c r="CH61" s="111"/>
      <c r="CI61" s="111"/>
      <c r="CJ61" s="111"/>
      <c r="CK61" s="111"/>
      <c r="CL61" s="111"/>
      <c r="CM61" s="111"/>
      <c r="CN61" s="111"/>
      <c r="CO61" s="111"/>
      <c r="CP61" s="111"/>
      <c r="CQ61" s="111"/>
      <c r="CR61" s="111"/>
      <c r="CS61" s="111"/>
      <c r="CT61" s="111"/>
      <c r="CU61" s="111"/>
      <c r="CV61" s="111"/>
      <c r="CW61" s="111"/>
      <c r="CX61" s="111"/>
      <c r="CY61" s="111"/>
      <c r="CZ61" s="111"/>
      <c r="DA61" s="111"/>
      <c r="DB61" s="111"/>
      <c r="DC61" s="111"/>
      <c r="DD61" s="111"/>
      <c r="DE61" s="111"/>
      <c r="DF61" s="111"/>
      <c r="DG61" s="111"/>
      <c r="DH61" s="111"/>
      <c r="DI61" s="111"/>
      <c r="DJ61" s="111"/>
      <c r="DK61" s="111"/>
      <c r="DL61" s="111"/>
      <c r="DM61" s="111"/>
      <c r="DN61" s="111"/>
      <c r="DO61" s="111"/>
      <c r="DP61" s="111"/>
      <c r="DQ61" s="111"/>
      <c r="DR61" s="111"/>
      <c r="DS61" s="111"/>
      <c r="DT61" s="111"/>
      <c r="DU61" s="111"/>
      <c r="DV61" s="111"/>
      <c r="DW61" s="111"/>
      <c r="DX61" s="111"/>
      <c r="DY61" s="111"/>
      <c r="DZ61" s="111"/>
      <c r="EA61" s="111"/>
      <c r="EB61" s="111"/>
      <c r="EC61" s="111"/>
      <c r="ED61" s="111"/>
      <c r="EE61" s="111"/>
      <c r="EF61" s="111"/>
      <c r="EG61" s="111"/>
      <c r="EH61" s="111"/>
      <c r="EI61" s="111"/>
      <c r="EJ61" s="111"/>
    </row>
    <row r="62" spans="1:140" s="58" customFormat="1" ht="17" customHeight="1">
      <c r="A62" s="241"/>
      <c r="B62" s="116" t="str">
        <f>'Vic Apr 2016'!F56</f>
        <v>Momentum Energy</v>
      </c>
      <c r="C62" s="116" t="str">
        <f>'Vic Apr 2016'!G56</f>
        <v>Market offer</v>
      </c>
      <c r="D62" s="198">
        <f>365*'Vic Apr 2016'!H56/100</f>
        <v>274.7355</v>
      </c>
      <c r="E62" s="199">
        <f>IF($C$5*'Vic Apr 2016'!AK56/'Vic Apr 2016'!AI56&gt;='Vic Apr 2016'!J56,('Vic Apr 2016'!J56*'Vic Apr 2016'!O56/100)*'Vic Apr 2016'!AI56,($C$5*'Vic Apr 2016'!AK56/'Vic Apr 2016'!AI56*'Vic Apr 2016'!O56/100)*'Vic Apr 2016'!AI56)</f>
        <v>97.56</v>
      </c>
      <c r="F62" s="200">
        <f>IF($C$5*'Vic Apr 2016'!AK56/'Vic Apr 2016'!AI56&lt;'Vic Apr 2016'!J56,0,IF($C$5*'Vic Apr 2016'!AK56/'Vic Apr 2016'!AI56&lt;='Vic Apr 2016'!K56,($C$5*'Vic Apr 2016'!AK56/'Vic Apr 2016'!AI56-'Vic Apr 2016'!J56)*('Vic Apr 2016'!P56/100)*'Vic Apr 2016'!AI56,('Vic Apr 2016'!K56-'Vic Apr 2016'!J56)*('Vic Apr 2016'!P56/100)*'Vic Apr 2016'!AI56))</f>
        <v>345.72449999999998</v>
      </c>
      <c r="G62" s="198">
        <f>IF($C$5*'Vic Apr 2016'!AK56/'Vic Apr 2016'!AI56&lt;'Vic Apr 2016'!K56,0,IF($C$5*'Vic Apr 2016'!AK56/'Vic Apr 2016'!AI56&lt;='Vic Apr 2016'!L56,($C$5*'Vic Apr 2016'!AK56/'Vic Apr 2016'!AI56-'Vic Apr 2016'!K56)*('Vic Apr 2016'!Q56/100)*'Vic Apr 2016'!AI56,('Vic Apr 2016'!L56-'Vic Apr 2016'!K56)*('Vic Apr 2016'!Q56/100)*'Vic Apr 2016'!AI56))</f>
        <v>0</v>
      </c>
      <c r="H62" s="199">
        <f>IF($C$5*'Vic Apr 2016'!AK56/'Vic Apr 2016'!AI56&lt;'Vic Apr 2016'!L56,0,IF($C$5*'Vic Apr 2016'!AK56/'Vic Apr 2016'!AI56&lt;='Vic Apr 2016'!M56,($C$5*'Vic Apr 2016'!AK56/'Vic Apr 2016'!AI56-'Vic Apr 2016'!L56)*('Vic Apr 2016'!R56/100)*'Vic Apr 2016'!AI56,('Vic Apr 2016'!M56-'Vic Apr 2016'!L56)*('Vic Apr 2016'!R56/100)*'Vic Apr 2016'!AI56))</f>
        <v>0</v>
      </c>
      <c r="I62" s="198">
        <f>IF(($C$5*'Vic Apr 2016'!AK56/'Vic Apr 2016'!AI56&gt;'Vic Apr 2016'!M56),($C$5*'Vic Apr 2016'!AK56/'Vic Apr 2016'!AI56-'Vic Apr 2016'!M56)*'Vic Apr 2016'!S56/100*'Vic Apr 2016'!AI56,0)</f>
        <v>0</v>
      </c>
      <c r="J62" s="198">
        <f>IF($C$5*'Vic Apr 2016'!AL56/'Vic Apr 2016'!AJ56&gt;='Vic Apr 2016'!J56,('Vic Apr 2016'!J56*'Vic Apr 2016'!U56/100)*'Vic Apr 2016'!AJ56,($C$5*'Vic Apr 2016'!AL56/'Vic Apr 2016'!AJ56*'Vic Apr 2016'!U56/100)*'Vic Apr 2016'!AJ56)</f>
        <v>188.64</v>
      </c>
      <c r="K62" s="198">
        <f>IF($C$5*'Vic Apr 2016'!AL56/'Vic Apr 2016'!AJ56&lt;'Vic Apr 2016'!J56,0,IF($C$5*'Vic Apr 2016'!AL56/'Vic Apr 2016'!AJ56&lt;='Vic Apr 2016'!K56,($C$5*'Vic Apr 2016'!AL56/'Vic Apr 2016'!AJ56-'Vic Apr 2016'!J56)*('Vic Apr 2016'!V56/100)*'Vic Apr 2016'!AJ56,('Vic Apr 2016'!K56-'Vic Apr 2016'!J56)*('Vic Apr 2016'!V56/100)*'Vic Apr 2016'!AJ56))</f>
        <v>661.93260000000009</v>
      </c>
      <c r="L62" s="198">
        <f>IF($C$5*'Vic Apr 2016'!AL56/'Vic Apr 2016'!AJ56&lt;'Vic Apr 2016'!K56,0,IF($C$5*'Vic Apr 2016'!AL56/'Vic Apr 2016'!AJ56&lt;='Vic Apr 2016'!L56,($C$5*'Vic Apr 2016'!AL56/'Vic Apr 2016'!AJ56-'Vic Apr 2016'!K56)*('Vic Apr 2016'!W56/100)*'Vic Apr 2016'!AJ56,('Vic Apr 2016'!L56-'Vic Apr 2016'!K56)*('Vic Apr 2016'!W56/100)*'Vic Apr 2016'!AJ56))</f>
        <v>0</v>
      </c>
      <c r="M62" s="198">
        <f>IF($C$5*'Vic Apr 2016'!AL56/'Vic Apr 2016'!AJ56&lt;'Vic Apr 2016'!L56,0,IF($C$5*'Vic Apr 2016'!AL56/'Vic Apr 2016'!AJ56&lt;='Vic Apr 2016'!M56,($C$5*'Vic Apr 2016'!AL56/'Vic Apr 2016'!AJ56-'Vic Apr 2016'!L56)*('Vic Apr 2016'!X56/100)*'Vic Apr 2016'!AJ56,('Vic Apr 2016'!M56-'Vic Apr 2016'!L56)*('Vic Apr 2016'!X56/100)*'Vic Apr 2016'!AJ56))</f>
        <v>0</v>
      </c>
      <c r="N62" s="198">
        <f>IF(($C$5*'Vic Apr 2016'!AL56/'Vic Apr 2016'!AJ56&gt;'Vic Apr 2016'!M56),($C$5*'Vic Apr 2016'!AL56/'Vic Apr 2016'!AJ56-'Vic Apr 2016'!M56)*'Vic Apr 2016'!Y56/100*'Vic Apr 2016'!AJ56,0)</f>
        <v>0</v>
      </c>
      <c r="O62" s="201">
        <f t="shared" si="0"/>
        <v>1568.5925999999999</v>
      </c>
      <c r="P62" s="202">
        <f>'Vic Apr 2016'!AM56</f>
        <v>0</v>
      </c>
      <c r="Q62" s="202">
        <f>'Vic Apr 2016'!AN56</f>
        <v>0</v>
      </c>
      <c r="R62" s="202">
        <f>'Vic Apr 2016'!AO56</f>
        <v>0</v>
      </c>
      <c r="S62" s="202">
        <f>'Vic Apr 2016'!AP56</f>
        <v>0</v>
      </c>
      <c r="T62" s="201">
        <f>O62</f>
        <v>1568.5925999999999</v>
      </c>
      <c r="U62" s="201">
        <f>T62</f>
        <v>1568.5925999999999</v>
      </c>
      <c r="V62" s="201">
        <f t="shared" si="1"/>
        <v>1725.4518600000001</v>
      </c>
      <c r="W62" s="201">
        <f t="shared" si="2"/>
        <v>1725.4518600000001</v>
      </c>
      <c r="X62" s="203">
        <f>'Vic Apr 2016'!AW56</f>
        <v>0</v>
      </c>
      <c r="Y62" s="204" t="str">
        <f>'Vic Apr 2016'!AX56</f>
        <v>n</v>
      </c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  <c r="BI62" s="111"/>
      <c r="BJ62" s="111"/>
      <c r="BK62" s="111"/>
      <c r="BL62" s="111"/>
      <c r="BM62" s="111"/>
      <c r="BN62" s="111"/>
      <c r="BO62" s="111"/>
      <c r="BP62" s="111"/>
      <c r="BQ62" s="111"/>
      <c r="BR62" s="111"/>
      <c r="BS62" s="111"/>
      <c r="BT62" s="111"/>
      <c r="BU62" s="111"/>
      <c r="BV62" s="111"/>
      <c r="BW62" s="111"/>
      <c r="BX62" s="111"/>
      <c r="BY62" s="111"/>
      <c r="BZ62" s="111"/>
      <c r="CA62" s="111"/>
      <c r="CB62" s="111"/>
      <c r="CC62" s="111"/>
      <c r="CD62" s="111"/>
      <c r="CE62" s="111"/>
      <c r="CF62" s="111"/>
      <c r="CG62" s="111"/>
      <c r="CH62" s="111"/>
      <c r="CI62" s="111"/>
      <c r="CJ62" s="111"/>
      <c r="CK62" s="111"/>
      <c r="CL62" s="111"/>
      <c r="CM62" s="111"/>
      <c r="CN62" s="111"/>
      <c r="CO62" s="111"/>
      <c r="CP62" s="111"/>
      <c r="CQ62" s="111"/>
      <c r="CR62" s="111"/>
      <c r="CS62" s="111"/>
      <c r="CT62" s="111"/>
      <c r="CU62" s="111"/>
      <c r="CV62" s="111"/>
      <c r="CW62" s="111"/>
      <c r="CX62" s="111"/>
      <c r="CY62" s="111"/>
      <c r="CZ62" s="111"/>
      <c r="DA62" s="111"/>
      <c r="DB62" s="111"/>
      <c r="DC62" s="111"/>
      <c r="DD62" s="111"/>
      <c r="DE62" s="111"/>
      <c r="DF62" s="111"/>
      <c r="DG62" s="111"/>
      <c r="DH62" s="111"/>
      <c r="DI62" s="111"/>
      <c r="DJ62" s="111"/>
      <c r="DK62" s="111"/>
      <c r="DL62" s="111"/>
      <c r="DM62" s="111"/>
      <c r="DN62" s="111"/>
      <c r="DO62" s="111"/>
      <c r="DP62" s="111"/>
      <c r="DQ62" s="111"/>
      <c r="DR62" s="111"/>
      <c r="DS62" s="111"/>
      <c r="DT62" s="111"/>
      <c r="DU62" s="111"/>
      <c r="DV62" s="111"/>
      <c r="DW62" s="111"/>
      <c r="DX62" s="111"/>
      <c r="DY62" s="111"/>
      <c r="DZ62" s="111"/>
      <c r="EA62" s="111"/>
      <c r="EB62" s="111"/>
      <c r="EC62" s="111"/>
      <c r="ED62" s="111"/>
      <c r="EE62" s="111"/>
      <c r="EF62" s="111"/>
      <c r="EG62" s="111"/>
      <c r="EH62" s="111"/>
      <c r="EI62" s="111"/>
      <c r="EJ62" s="111"/>
    </row>
    <row r="63" spans="1:140" s="112" customFormat="1" ht="17" customHeight="1">
      <c r="A63" s="241"/>
      <c r="B63" s="116" t="str">
        <f>'Vic Apr 2016'!F57</f>
        <v>Origin Energy</v>
      </c>
      <c r="C63" s="116" t="str">
        <f>'Vic Apr 2016'!G57</f>
        <v>Business Saver</v>
      </c>
      <c r="D63" s="198">
        <f>365*'Vic Apr 2016'!H57/100</f>
        <v>226.81099999999998</v>
      </c>
      <c r="E63" s="199">
        <f>IF($C$5*'Vic Apr 2016'!AK57/'Vic Apr 2016'!AI57&gt;='Vic Apr 2016'!J57,('Vic Apr 2016'!J57*'Vic Apr 2016'!O57/100)*'Vic Apr 2016'!AI57,($C$5*'Vic Apr 2016'!AK57/'Vic Apr 2016'!AI57*'Vic Apr 2016'!O57/100)*'Vic Apr 2016'!AI57)</f>
        <v>760.00000000000011</v>
      </c>
      <c r="F63" s="200">
        <f>IF($C$5*'Vic Apr 2016'!AK57/'Vic Apr 2016'!AI57&lt;'Vic Apr 2016'!J57,0,IF($C$5*'Vic Apr 2016'!AK57/'Vic Apr 2016'!AI57&lt;='Vic Apr 2016'!K57,($C$5*'Vic Apr 2016'!AK57/'Vic Apr 2016'!AI57-'Vic Apr 2016'!J57)*('Vic Apr 2016'!P57/100)*'Vic Apr 2016'!AI57,('Vic Apr 2016'!K57-'Vic Apr 2016'!J57)*('Vic Apr 2016'!P57/100)*'Vic Apr 2016'!AI57))</f>
        <v>0</v>
      </c>
      <c r="G63" s="198">
        <f>IF($C$5*'Vic Apr 2016'!AK57/'Vic Apr 2016'!AI57&lt;'Vic Apr 2016'!K57,0,IF($C$5*'Vic Apr 2016'!AK57/'Vic Apr 2016'!AI57&lt;='Vic Apr 2016'!L57,($C$5*'Vic Apr 2016'!AK57/'Vic Apr 2016'!AI57-'Vic Apr 2016'!K57)*('Vic Apr 2016'!Q57/100)*'Vic Apr 2016'!AI57,('Vic Apr 2016'!L57-'Vic Apr 2016'!K57)*('Vic Apr 2016'!Q57/100)*'Vic Apr 2016'!AI57))</f>
        <v>0</v>
      </c>
      <c r="H63" s="199">
        <f>IF($C$5*'Vic Apr 2016'!AK57/'Vic Apr 2016'!AI57&lt;'Vic Apr 2016'!L57,0,IF($C$5*'Vic Apr 2016'!AK57/'Vic Apr 2016'!AI57&lt;='Vic Apr 2016'!M57,($C$5*'Vic Apr 2016'!AK57/'Vic Apr 2016'!AI57-'Vic Apr 2016'!L57)*('Vic Apr 2016'!R57/100)*'Vic Apr 2016'!AI57,('Vic Apr 2016'!M57-'Vic Apr 2016'!L57)*('Vic Apr 2016'!R57/100)*'Vic Apr 2016'!AI57))</f>
        <v>0</v>
      </c>
      <c r="I63" s="198">
        <f>IF(($C$5*'Vic Apr 2016'!AK57/'Vic Apr 2016'!AI57&gt;'Vic Apr 2016'!M57),($C$5*'Vic Apr 2016'!AK57/'Vic Apr 2016'!AI57-'Vic Apr 2016'!M57)*'Vic Apr 2016'!S57/100*'Vic Apr 2016'!AI57,0)</f>
        <v>0</v>
      </c>
      <c r="J63" s="198">
        <f>IF($C$5*'Vic Apr 2016'!AL57/'Vic Apr 2016'!AJ57&gt;='Vic Apr 2016'!J57,('Vic Apr 2016'!J57*'Vic Apr 2016'!U57/100)*'Vic Apr 2016'!AJ57,($C$5*'Vic Apr 2016'!AL57/'Vic Apr 2016'!AJ57*'Vic Apr 2016'!U57/100)*'Vic Apr 2016'!AJ57)</f>
        <v>760.00000000000011</v>
      </c>
      <c r="K63" s="198">
        <f>IF($C$5*'Vic Apr 2016'!AL57/'Vic Apr 2016'!AJ57&lt;'Vic Apr 2016'!J57,0,IF($C$5*'Vic Apr 2016'!AL57/'Vic Apr 2016'!AJ57&lt;='Vic Apr 2016'!K57,($C$5*'Vic Apr 2016'!AL57/'Vic Apr 2016'!AJ57-'Vic Apr 2016'!J57)*('Vic Apr 2016'!V57/100)*'Vic Apr 2016'!AJ57,('Vic Apr 2016'!K57-'Vic Apr 2016'!J57)*('Vic Apr 2016'!V57/100)*'Vic Apr 2016'!AJ57))</f>
        <v>0</v>
      </c>
      <c r="L63" s="198">
        <f>IF($C$5*'Vic Apr 2016'!AL57/'Vic Apr 2016'!AJ57&lt;'Vic Apr 2016'!K57,0,IF($C$5*'Vic Apr 2016'!AL57/'Vic Apr 2016'!AJ57&lt;='Vic Apr 2016'!L57,($C$5*'Vic Apr 2016'!AL57/'Vic Apr 2016'!AJ57-'Vic Apr 2016'!K57)*('Vic Apr 2016'!W57/100)*'Vic Apr 2016'!AJ57,('Vic Apr 2016'!L57-'Vic Apr 2016'!K57)*('Vic Apr 2016'!W57/100)*'Vic Apr 2016'!AJ57))</f>
        <v>0</v>
      </c>
      <c r="M63" s="198">
        <f>IF($C$5*'Vic Apr 2016'!AL57/'Vic Apr 2016'!AJ57&lt;'Vic Apr 2016'!L57,0,IF($C$5*'Vic Apr 2016'!AL57/'Vic Apr 2016'!AJ57&lt;='Vic Apr 2016'!M57,($C$5*'Vic Apr 2016'!AL57/'Vic Apr 2016'!AJ57-'Vic Apr 2016'!L57)*('Vic Apr 2016'!X57/100)*'Vic Apr 2016'!AJ57,('Vic Apr 2016'!M57-'Vic Apr 2016'!L57)*('Vic Apr 2016'!X57/100)*'Vic Apr 2016'!AJ57))</f>
        <v>0</v>
      </c>
      <c r="N63" s="198">
        <f>IF(($C$5*'Vic Apr 2016'!AL57/'Vic Apr 2016'!AJ57&gt;'Vic Apr 2016'!M57),($C$5*'Vic Apr 2016'!AL57/'Vic Apr 2016'!AJ57-'Vic Apr 2016'!M57)*'Vic Apr 2016'!Y57/100*'Vic Apr 2016'!AJ57,0)</f>
        <v>0</v>
      </c>
      <c r="O63" s="201">
        <f t="shared" si="0"/>
        <v>1746.8110000000001</v>
      </c>
      <c r="P63" s="202">
        <f>'Vic Apr 2016'!AM57</f>
        <v>0</v>
      </c>
      <c r="Q63" s="202">
        <f>'Vic Apr 2016'!AN57</f>
        <v>15</v>
      </c>
      <c r="R63" s="202">
        <f>'Vic Apr 2016'!AO57</f>
        <v>0</v>
      </c>
      <c r="S63" s="202">
        <f>'Vic Apr 2016'!AP57</f>
        <v>0</v>
      </c>
      <c r="T63" s="201">
        <f>(O63-(O63-D63)*Q63/100)</f>
        <v>1518.8110000000001</v>
      </c>
      <c r="U63" s="201">
        <f>T63</f>
        <v>1518.8110000000001</v>
      </c>
      <c r="V63" s="201">
        <f t="shared" si="1"/>
        <v>1670.6921000000002</v>
      </c>
      <c r="W63" s="201">
        <f t="shared" si="2"/>
        <v>1670.6921000000002</v>
      </c>
      <c r="X63" s="203">
        <f>'Vic Apr 2016'!AW57</f>
        <v>12</v>
      </c>
      <c r="Y63" s="204" t="str">
        <f>'Vic Apr 2016'!AX57</f>
        <v>y</v>
      </c>
      <c r="Z63" s="111"/>
      <c r="AA63" s="111"/>
      <c r="AB63" s="111"/>
      <c r="AC63" s="111"/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  <c r="BI63" s="111"/>
      <c r="BJ63" s="111"/>
      <c r="BK63" s="111"/>
      <c r="BL63" s="111"/>
      <c r="BM63" s="111"/>
      <c r="BN63" s="111"/>
      <c r="BO63" s="111"/>
      <c r="BP63" s="111"/>
      <c r="BQ63" s="111"/>
      <c r="BR63" s="111"/>
      <c r="BS63" s="111"/>
      <c r="BT63" s="111"/>
      <c r="BU63" s="111"/>
      <c r="BV63" s="111"/>
      <c r="BW63" s="111"/>
      <c r="BX63" s="111"/>
      <c r="BY63" s="111"/>
      <c r="BZ63" s="111"/>
      <c r="CA63" s="111"/>
      <c r="CB63" s="111"/>
      <c r="CC63" s="111"/>
      <c r="CD63" s="111"/>
      <c r="CE63" s="111"/>
      <c r="CF63" s="111"/>
      <c r="CG63" s="111"/>
      <c r="CH63" s="111"/>
      <c r="CI63" s="111"/>
      <c r="CJ63" s="111"/>
      <c r="CK63" s="111"/>
      <c r="CL63" s="111"/>
      <c r="CM63" s="111"/>
      <c r="CN63" s="111"/>
      <c r="CO63" s="111"/>
      <c r="CP63" s="111"/>
      <c r="CQ63" s="111"/>
      <c r="CR63" s="111"/>
      <c r="CS63" s="111"/>
      <c r="CT63" s="111"/>
      <c r="CU63" s="111"/>
      <c r="CV63" s="111"/>
      <c r="CW63" s="111"/>
      <c r="CX63" s="111"/>
      <c r="CY63" s="111"/>
      <c r="CZ63" s="111"/>
      <c r="DA63" s="111"/>
      <c r="DB63" s="111"/>
      <c r="DC63" s="111"/>
      <c r="DD63" s="111"/>
      <c r="DE63" s="111"/>
      <c r="DF63" s="111"/>
      <c r="DG63" s="111"/>
      <c r="DH63" s="111"/>
      <c r="DI63" s="111"/>
      <c r="DJ63" s="111"/>
      <c r="DK63" s="111"/>
      <c r="DL63" s="111"/>
      <c r="DM63" s="111"/>
      <c r="DN63" s="111"/>
      <c r="DO63" s="111"/>
      <c r="DP63" s="111"/>
      <c r="DQ63" s="111"/>
      <c r="DR63" s="111"/>
      <c r="DS63" s="111"/>
      <c r="DT63" s="111"/>
      <c r="DU63" s="111"/>
      <c r="DV63" s="111"/>
      <c r="DW63" s="111"/>
      <c r="DX63" s="111"/>
      <c r="DY63" s="111"/>
      <c r="DZ63" s="111"/>
      <c r="EA63" s="111"/>
      <c r="EB63" s="111"/>
      <c r="EC63" s="111"/>
      <c r="ED63" s="111"/>
      <c r="EE63" s="111"/>
      <c r="EF63" s="111"/>
      <c r="EG63" s="111"/>
      <c r="EH63" s="111"/>
      <c r="EI63" s="111"/>
      <c r="EJ63" s="111"/>
    </row>
    <row r="64" spans="1:140" s="58" customFormat="1" ht="17" customHeight="1" thickBot="1">
      <c r="A64" s="242"/>
      <c r="B64" s="221" t="str">
        <f>'Vic Apr 2016'!F58</f>
        <v>Simply Energy</v>
      </c>
      <c r="C64" s="221" t="str">
        <f>'Vic Apr 2016'!G58</f>
        <v>Small Office Plus Online</v>
      </c>
      <c r="D64" s="115">
        <f>365*'Vic Apr 2016'!H58/100</f>
        <v>208.12300000000002</v>
      </c>
      <c r="E64" s="113">
        <f>IF($C$5*'Vic Apr 2016'!AK58/'Vic Apr 2016'!AI58&gt;='Vic Apr 2016'!J58,('Vic Apr 2016'!J58*'Vic Apr 2016'!O58/100)*'Vic Apr 2016'!AI58,($C$5*'Vic Apr 2016'!AK58/'Vic Apr 2016'!AI58*'Vic Apr 2016'!O58/100)*'Vic Apr 2016'!AI58)</f>
        <v>115.023</v>
      </c>
      <c r="F64" s="114">
        <f>IF($C$5*'Vic Apr 2016'!AK58/'Vic Apr 2016'!AI58&lt;'Vic Apr 2016'!J58,0,IF($C$5*'Vic Apr 2016'!AK58/'Vic Apr 2016'!AI58&lt;='Vic Apr 2016'!K58,($C$5*'Vic Apr 2016'!AK58/'Vic Apr 2016'!AI58-'Vic Apr 2016'!J58)*('Vic Apr 2016'!P58/100)*'Vic Apr 2016'!AI58,('Vic Apr 2016'!K58-'Vic Apr 2016'!J58)*('Vic Apr 2016'!P58/100)*'Vic Apr 2016'!AI58))</f>
        <v>77.122799999999984</v>
      </c>
      <c r="G64" s="115">
        <f>IF($C$5*'Vic Apr 2016'!AK58/'Vic Apr 2016'!AI58&lt;'Vic Apr 2016'!K58,0,IF($C$5*'Vic Apr 2016'!AK58/'Vic Apr 2016'!AI58&lt;='Vic Apr 2016'!L58,($C$5*'Vic Apr 2016'!AK58/'Vic Apr 2016'!AI58-'Vic Apr 2016'!K58)*('Vic Apr 2016'!Q58/100)*'Vic Apr 2016'!AI58,('Vic Apr 2016'!L58-'Vic Apr 2016'!K58)*('Vic Apr 2016'!Q58/100)*'Vic Apr 2016'!AI58))</f>
        <v>0</v>
      </c>
      <c r="H64" s="113">
        <f>IF($C$5*'Vic Apr 2016'!AK58/'Vic Apr 2016'!AI58&lt;'Vic Apr 2016'!L58,0,IF($C$5*'Vic Apr 2016'!AK58/'Vic Apr 2016'!AI58&lt;='Vic Apr 2016'!M58,($C$5*'Vic Apr 2016'!AK58/'Vic Apr 2016'!AI58-'Vic Apr 2016'!L58)*('Vic Apr 2016'!R58/100)*'Vic Apr 2016'!AI58,('Vic Apr 2016'!M58-'Vic Apr 2016'!L58)*('Vic Apr 2016'!R58/100)*'Vic Apr 2016'!AI58))</f>
        <v>0</v>
      </c>
      <c r="I64" s="115">
        <f>IF(($C$5*'Vic Apr 2016'!AK58/'Vic Apr 2016'!AI58&gt;'Vic Apr 2016'!M58),($C$5*'Vic Apr 2016'!AK58/'Vic Apr 2016'!AI58-'Vic Apr 2016'!M58)*'Vic Apr 2016'!S58/100*'Vic Apr 2016'!AI58,0)</f>
        <v>664.24860000000012</v>
      </c>
      <c r="J64" s="115">
        <f>IF($C$5*'Vic Apr 2016'!AL58/'Vic Apr 2016'!AJ58&gt;='Vic Apr 2016'!J58,('Vic Apr 2016'!J58*'Vic Apr 2016'!U58/100)*'Vic Apr 2016'!AJ58,($C$5*'Vic Apr 2016'!AL58/'Vic Apr 2016'!AJ58*'Vic Apr 2016'!U58/100)*'Vic Apr 2016'!AJ58)</f>
        <v>115.023</v>
      </c>
      <c r="K64" s="115">
        <f>IF($C$5*'Vic Apr 2016'!AL58/'Vic Apr 2016'!AJ58&lt;'Vic Apr 2016'!J58,0,IF($C$5*'Vic Apr 2016'!AL58/'Vic Apr 2016'!AJ58&lt;='Vic Apr 2016'!K58,($C$5*'Vic Apr 2016'!AL58/'Vic Apr 2016'!AJ58-'Vic Apr 2016'!J58)*('Vic Apr 2016'!V58/100)*'Vic Apr 2016'!AJ58,('Vic Apr 2016'!K58-'Vic Apr 2016'!J58)*('Vic Apr 2016'!V58/100)*'Vic Apr 2016'!AJ58))</f>
        <v>77.122799999999984</v>
      </c>
      <c r="L64" s="115">
        <f>IF($C$5*'Vic Apr 2016'!AL58/'Vic Apr 2016'!AJ58&lt;'Vic Apr 2016'!K58,0,IF($C$5*'Vic Apr 2016'!AL58/'Vic Apr 2016'!AJ58&lt;='Vic Apr 2016'!L58,($C$5*'Vic Apr 2016'!AL58/'Vic Apr 2016'!AJ58-'Vic Apr 2016'!K58)*('Vic Apr 2016'!W58/100)*'Vic Apr 2016'!AJ58,('Vic Apr 2016'!L58-'Vic Apr 2016'!K58)*('Vic Apr 2016'!W58/100)*'Vic Apr 2016'!AJ58))</f>
        <v>0</v>
      </c>
      <c r="M64" s="115">
        <f>IF($C$5*'Vic Apr 2016'!AL58/'Vic Apr 2016'!AJ58&lt;'Vic Apr 2016'!L58,0,IF($C$5*'Vic Apr 2016'!AL58/'Vic Apr 2016'!AJ58&lt;='Vic Apr 2016'!M58,($C$5*'Vic Apr 2016'!AL58/'Vic Apr 2016'!AJ58-'Vic Apr 2016'!L58)*('Vic Apr 2016'!X58/100)*'Vic Apr 2016'!AJ58,('Vic Apr 2016'!M58-'Vic Apr 2016'!L58)*('Vic Apr 2016'!X58/100)*'Vic Apr 2016'!AJ58))</f>
        <v>0</v>
      </c>
      <c r="N64" s="115">
        <f>IF(($C$5*'Vic Apr 2016'!AL58/'Vic Apr 2016'!AJ58&gt;'Vic Apr 2016'!M58),($C$5*'Vic Apr 2016'!AL58/'Vic Apr 2016'!AJ58-'Vic Apr 2016'!M58)*'Vic Apr 2016'!Y58/100*'Vic Apr 2016'!AJ58,0)</f>
        <v>664.24860000000012</v>
      </c>
      <c r="O64" s="222">
        <f t="shared" si="0"/>
        <v>1920.9118000000001</v>
      </c>
      <c r="P64" s="223">
        <f>'Vic Apr 2016'!AM58</f>
        <v>0</v>
      </c>
      <c r="Q64" s="223">
        <f>'Vic Apr 2016'!AN58</f>
        <v>15</v>
      </c>
      <c r="R64" s="223">
        <f>'Vic Apr 2016'!AO58</f>
        <v>0</v>
      </c>
      <c r="S64" s="223">
        <f>'Vic Apr 2016'!AP58</f>
        <v>5</v>
      </c>
      <c r="T64" s="222">
        <f>(O64-(O64-D64)*Q64/100)</f>
        <v>1663.9934800000001</v>
      </c>
      <c r="U64" s="222">
        <f>(T64-(T64-D64)*S64/100)</f>
        <v>1591.1999560000002</v>
      </c>
      <c r="V64" s="222">
        <f t="shared" si="1"/>
        <v>1830.3928280000002</v>
      </c>
      <c r="W64" s="222">
        <f t="shared" si="2"/>
        <v>1750.3199516000004</v>
      </c>
      <c r="X64" s="224">
        <f>'Vic Apr 2016'!AW58</f>
        <v>24</v>
      </c>
      <c r="Y64" s="225" t="str">
        <f>'Vic Apr 2016'!AX58</f>
        <v>n</v>
      </c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1"/>
      <c r="BD64" s="111"/>
      <c r="BE64" s="111"/>
      <c r="BF64" s="111"/>
      <c r="BG64" s="111"/>
      <c r="BH64" s="111"/>
      <c r="BI64" s="111"/>
      <c r="BJ64" s="111"/>
      <c r="BK64" s="111"/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BV64" s="111"/>
      <c r="BW64" s="111"/>
      <c r="BX64" s="111"/>
      <c r="BY64" s="111"/>
      <c r="BZ64" s="111"/>
      <c r="CA64" s="111"/>
      <c r="CB64" s="111"/>
      <c r="CC64" s="111"/>
      <c r="CD64" s="111"/>
      <c r="CE64" s="111"/>
      <c r="CF64" s="111"/>
      <c r="CG64" s="111"/>
      <c r="CH64" s="111"/>
      <c r="CI64" s="111"/>
      <c r="CJ64" s="111"/>
      <c r="CK64" s="111"/>
      <c r="CL64" s="111"/>
      <c r="CM64" s="111"/>
      <c r="CN64" s="111"/>
      <c r="CO64" s="111"/>
      <c r="CP64" s="111"/>
      <c r="CQ64" s="111"/>
      <c r="CR64" s="111"/>
      <c r="CS64" s="111"/>
      <c r="CT64" s="111"/>
      <c r="CU64" s="111"/>
      <c r="CV64" s="111"/>
      <c r="CW64" s="111"/>
      <c r="CX64" s="111"/>
      <c r="CY64" s="111"/>
      <c r="CZ64" s="111"/>
      <c r="DA64" s="111"/>
      <c r="DB64" s="111"/>
      <c r="DC64" s="111"/>
      <c r="DD64" s="111"/>
      <c r="DE64" s="111"/>
      <c r="DF64" s="111"/>
      <c r="DG64" s="111"/>
      <c r="DH64" s="111"/>
      <c r="DI64" s="111"/>
      <c r="DJ64" s="111"/>
      <c r="DK64" s="111"/>
      <c r="DL64" s="111"/>
      <c r="DM64" s="111"/>
      <c r="DN64" s="111"/>
      <c r="DO64" s="111"/>
      <c r="DP64" s="111"/>
      <c r="DQ64" s="111"/>
      <c r="DR64" s="111"/>
      <c r="DS64" s="111"/>
      <c r="DT64" s="111"/>
      <c r="DU64" s="111"/>
      <c r="DV64" s="111"/>
      <c r="DW64" s="111"/>
      <c r="DX64" s="111"/>
      <c r="DY64" s="111"/>
      <c r="DZ64" s="111"/>
      <c r="EA64" s="111"/>
      <c r="EB64" s="111"/>
      <c r="EC64" s="111"/>
      <c r="ED64" s="111"/>
      <c r="EE64" s="111"/>
      <c r="EF64" s="111"/>
      <c r="EG64" s="111"/>
      <c r="EH64" s="111"/>
      <c r="EI64" s="111"/>
      <c r="EJ64" s="111"/>
    </row>
    <row r="65" spans="1:140" s="112" customFormat="1" ht="17" customHeight="1" thickTop="1">
      <c r="A65" s="240" t="str">
        <f>'Vic Apr 2016'!D59</f>
        <v>Envestra North</v>
      </c>
      <c r="B65" s="116" t="str">
        <f>'Vic Apr 2016'!F59</f>
        <v>AGL</v>
      </c>
      <c r="C65" s="116" t="str">
        <f>'Vic Apr 2016'!G59</f>
        <v>Business Savers</v>
      </c>
      <c r="D65" s="198">
        <f>365*'Vic Apr 2016'!H59/100</f>
        <v>288.75150000000002</v>
      </c>
      <c r="E65" s="199">
        <f>IF($C$5*'Vic Apr 2016'!AK59/'Vic Apr 2016'!AI59&gt;='Vic Apr 2016'!J59,('Vic Apr 2016'!J59*'Vic Apr 2016'!O59/100)*'Vic Apr 2016'!AI59,($C$5*'Vic Apr 2016'!AK59/'Vic Apr 2016'!AI59*'Vic Apr 2016'!O59/100)*'Vic Apr 2016'!AI59)</f>
        <v>172.89000000000001</v>
      </c>
      <c r="F65" s="200">
        <f>IF($C$5*'Vic Apr 2016'!AK59/'Vic Apr 2016'!AI59&lt;'Vic Apr 2016'!J59,0,IF($C$5*'Vic Apr 2016'!AK59/'Vic Apr 2016'!AI59&lt;='Vic Apr 2016'!K59,($C$5*'Vic Apr 2016'!AK59/'Vic Apr 2016'!AI59-'Vic Apr 2016'!J59)*('Vic Apr 2016'!P59/100)*'Vic Apr 2016'!AI59,('Vic Apr 2016'!K59-'Vic Apr 2016'!J59)*('Vic Apr 2016'!P59/100)*'Vic Apr 2016'!AI59))</f>
        <v>633.04000000000008</v>
      </c>
      <c r="G65" s="198">
        <f>IF($C$5*'Vic Apr 2016'!AK59/'Vic Apr 2016'!AI59&lt;'Vic Apr 2016'!K59,0,IF($C$5*'Vic Apr 2016'!AK59/'Vic Apr 2016'!AI59&lt;='Vic Apr 2016'!L59,($C$5*'Vic Apr 2016'!AK59/'Vic Apr 2016'!AI59-'Vic Apr 2016'!K59)*('Vic Apr 2016'!Q59/100)*'Vic Apr 2016'!AI59,('Vic Apr 2016'!L59-'Vic Apr 2016'!K59)*('Vic Apr 2016'!Q59/100)*'Vic Apr 2016'!AI59))</f>
        <v>0</v>
      </c>
      <c r="H65" s="199">
        <f>IF($C$5*'Vic Apr 2016'!AK59/'Vic Apr 2016'!AI59&lt;'Vic Apr 2016'!L59,0,IF($C$5*'Vic Apr 2016'!AK59/'Vic Apr 2016'!AI59&lt;='Vic Apr 2016'!M59,($C$5*'Vic Apr 2016'!AK59/'Vic Apr 2016'!AI59-'Vic Apr 2016'!L59)*('Vic Apr 2016'!R59/100)*'Vic Apr 2016'!AI59,('Vic Apr 2016'!M59-'Vic Apr 2016'!L59)*('Vic Apr 2016'!R59/100)*'Vic Apr 2016'!AI59))</f>
        <v>0</v>
      </c>
      <c r="I65" s="198">
        <f>IF(($C$5*'Vic Apr 2016'!AK59/'Vic Apr 2016'!AI59&gt;'Vic Apr 2016'!M59),($C$5*'Vic Apr 2016'!AK59/'Vic Apr 2016'!AI59-'Vic Apr 2016'!M59)*'Vic Apr 2016'!S59/100*'Vic Apr 2016'!AI59,0)</f>
        <v>0</v>
      </c>
      <c r="J65" s="198">
        <f>IF($C$5*'Vic Apr 2016'!AL59/'Vic Apr 2016'!AJ59&gt;='Vic Apr 2016'!J59,('Vic Apr 2016'!J59*'Vic Apr 2016'!U59/100)*'Vic Apr 2016'!AJ59,($C$5*'Vic Apr 2016'!AL59/'Vic Apr 2016'!AJ59*'Vic Apr 2016'!U59/100)*'Vic Apr 2016'!AJ59)</f>
        <v>172.89000000000001</v>
      </c>
      <c r="K65" s="198">
        <f>IF($C$5*'Vic Apr 2016'!AL59/'Vic Apr 2016'!AJ59&lt;'Vic Apr 2016'!J59,0,IF($C$5*'Vic Apr 2016'!AL59/'Vic Apr 2016'!AJ59&lt;='Vic Apr 2016'!K59,($C$5*'Vic Apr 2016'!AL59/'Vic Apr 2016'!AJ59-'Vic Apr 2016'!J59)*('Vic Apr 2016'!V59/100)*'Vic Apr 2016'!AJ59,('Vic Apr 2016'!K59-'Vic Apr 2016'!J59)*('Vic Apr 2016'!V59/100)*'Vic Apr 2016'!AJ59))</f>
        <v>633.04000000000008</v>
      </c>
      <c r="L65" s="198">
        <f>IF($C$5*'Vic Apr 2016'!AL59/'Vic Apr 2016'!AJ59&lt;'Vic Apr 2016'!K59,0,IF($C$5*'Vic Apr 2016'!AL59/'Vic Apr 2016'!AJ59&lt;='Vic Apr 2016'!L59,($C$5*'Vic Apr 2016'!AL59/'Vic Apr 2016'!AJ59-'Vic Apr 2016'!K59)*('Vic Apr 2016'!W59/100)*'Vic Apr 2016'!AJ59,('Vic Apr 2016'!L59-'Vic Apr 2016'!K59)*('Vic Apr 2016'!W59/100)*'Vic Apr 2016'!AJ59))</f>
        <v>0</v>
      </c>
      <c r="M65" s="198">
        <f>IF($C$5*'Vic Apr 2016'!AL59/'Vic Apr 2016'!AJ59&lt;'Vic Apr 2016'!L59,0,IF($C$5*'Vic Apr 2016'!AL59/'Vic Apr 2016'!AJ59&lt;='Vic Apr 2016'!M59,($C$5*'Vic Apr 2016'!AL59/'Vic Apr 2016'!AJ59-'Vic Apr 2016'!L59)*('Vic Apr 2016'!X59/100)*'Vic Apr 2016'!AJ59,('Vic Apr 2016'!M59-'Vic Apr 2016'!L59)*('Vic Apr 2016'!X59/100)*'Vic Apr 2016'!AJ59))</f>
        <v>0</v>
      </c>
      <c r="N65" s="198">
        <f>IF(($C$5*'Vic Apr 2016'!AL59/'Vic Apr 2016'!AJ59&gt;'Vic Apr 2016'!M59),($C$5*'Vic Apr 2016'!AL59/'Vic Apr 2016'!AJ59-'Vic Apr 2016'!M59)*'Vic Apr 2016'!Y59/100*'Vic Apr 2016'!AJ59,0)</f>
        <v>0</v>
      </c>
      <c r="O65" s="201">
        <f t="shared" si="0"/>
        <v>1900.6115000000004</v>
      </c>
      <c r="P65" s="202">
        <f>'Vic Apr 2016'!AM59</f>
        <v>0</v>
      </c>
      <c r="Q65" s="202">
        <f>'Vic Apr 2016'!AN59</f>
        <v>19</v>
      </c>
      <c r="R65" s="202">
        <f>'Vic Apr 2016'!AO59</f>
        <v>0</v>
      </c>
      <c r="S65" s="202">
        <f>'Vic Apr 2016'!AP59</f>
        <v>0</v>
      </c>
      <c r="T65" s="201">
        <f>(O65-(O65-D65)*Q65/100)</f>
        <v>1594.3581000000004</v>
      </c>
      <c r="U65" s="201">
        <f>T65</f>
        <v>1594.3581000000004</v>
      </c>
      <c r="V65" s="201">
        <f t="shared" si="1"/>
        <v>1753.7939100000006</v>
      </c>
      <c r="W65" s="201">
        <f t="shared" si="2"/>
        <v>1753.7939100000006</v>
      </c>
      <c r="X65" s="203">
        <f>'Vic Apr 2016'!AW59</f>
        <v>0</v>
      </c>
      <c r="Y65" s="204" t="str">
        <f>'Vic Apr 2016'!AX59</f>
        <v>n</v>
      </c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  <c r="BD65" s="111"/>
      <c r="BE65" s="111"/>
      <c r="BF65" s="111"/>
      <c r="BG65" s="111"/>
      <c r="BH65" s="111"/>
      <c r="BI65" s="111"/>
      <c r="BJ65" s="111"/>
      <c r="BK65" s="111"/>
      <c r="BL65" s="111"/>
      <c r="BM65" s="111"/>
      <c r="BN65" s="111"/>
      <c r="BO65" s="111"/>
      <c r="BP65" s="111"/>
      <c r="BQ65" s="111"/>
      <c r="BR65" s="111"/>
      <c r="BS65" s="111"/>
      <c r="BT65" s="111"/>
      <c r="BU65" s="111"/>
      <c r="BV65" s="111"/>
      <c r="BW65" s="111"/>
      <c r="BX65" s="111"/>
      <c r="BY65" s="111"/>
      <c r="BZ65" s="111"/>
      <c r="CA65" s="111"/>
      <c r="CB65" s="111"/>
      <c r="CC65" s="111"/>
      <c r="CD65" s="111"/>
      <c r="CE65" s="111"/>
      <c r="CF65" s="111"/>
      <c r="CG65" s="111"/>
      <c r="CH65" s="111"/>
      <c r="CI65" s="111"/>
      <c r="CJ65" s="111"/>
      <c r="CK65" s="111"/>
      <c r="CL65" s="111"/>
      <c r="CM65" s="111"/>
      <c r="CN65" s="111"/>
      <c r="CO65" s="111"/>
      <c r="CP65" s="111"/>
      <c r="CQ65" s="111"/>
      <c r="CR65" s="111"/>
      <c r="CS65" s="111"/>
      <c r="CT65" s="111"/>
      <c r="CU65" s="111"/>
      <c r="CV65" s="111"/>
      <c r="CW65" s="111"/>
      <c r="CX65" s="111"/>
      <c r="CY65" s="111"/>
      <c r="CZ65" s="111"/>
      <c r="DA65" s="111"/>
      <c r="DB65" s="111"/>
      <c r="DC65" s="111"/>
      <c r="DD65" s="111"/>
      <c r="DE65" s="111"/>
      <c r="DF65" s="111"/>
      <c r="DG65" s="111"/>
      <c r="DH65" s="111"/>
      <c r="DI65" s="111"/>
      <c r="DJ65" s="111"/>
      <c r="DK65" s="111"/>
      <c r="DL65" s="111"/>
      <c r="DM65" s="111"/>
      <c r="DN65" s="111"/>
      <c r="DO65" s="111"/>
      <c r="DP65" s="111"/>
      <c r="DQ65" s="111"/>
      <c r="DR65" s="111"/>
      <c r="DS65" s="111"/>
      <c r="DT65" s="111"/>
      <c r="DU65" s="111"/>
      <c r="DV65" s="111"/>
      <c r="DW65" s="111"/>
      <c r="DX65" s="111"/>
      <c r="DY65" s="111"/>
      <c r="DZ65" s="111"/>
      <c r="EA65" s="111"/>
      <c r="EB65" s="111"/>
      <c r="EC65" s="111"/>
      <c r="ED65" s="111"/>
      <c r="EE65" s="111"/>
      <c r="EF65" s="111"/>
      <c r="EG65" s="111"/>
      <c r="EH65" s="111"/>
      <c r="EI65" s="111"/>
      <c r="EJ65" s="111"/>
    </row>
    <row r="66" spans="1:140" s="58" customFormat="1" ht="17" customHeight="1">
      <c r="A66" s="241"/>
      <c r="B66" s="116" t="str">
        <f>'Vic Apr 2016'!F60</f>
        <v>Click Energy</v>
      </c>
      <c r="C66" s="116" t="str">
        <f>'Vic Apr 2016'!G60</f>
        <v>Business Prime Gas</v>
      </c>
      <c r="D66" s="198">
        <f>365*'Vic Apr 2016'!H60/100</f>
        <v>279.22500000000002</v>
      </c>
      <c r="E66" s="199">
        <f>IF($C$5*'Vic Apr 2016'!AK60/'Vic Apr 2016'!AI60&gt;='Vic Apr 2016'!J60,('Vic Apr 2016'!J60*'Vic Apr 2016'!O60/100)*'Vic Apr 2016'!AI60,($C$5*'Vic Apr 2016'!AK60/'Vic Apr 2016'!AI60*'Vic Apr 2016'!O60/100)*'Vic Apr 2016'!AI60)</f>
        <v>166.95</v>
      </c>
      <c r="F66" s="200">
        <f>IF($C$5*'Vic Apr 2016'!AK60/'Vic Apr 2016'!AI60&lt;'Vic Apr 2016'!J60,0,IF($C$5*'Vic Apr 2016'!AK60/'Vic Apr 2016'!AI60&lt;='Vic Apr 2016'!K60,($C$5*'Vic Apr 2016'!AK60/'Vic Apr 2016'!AI60-'Vic Apr 2016'!J60)*('Vic Apr 2016'!P60/100)*'Vic Apr 2016'!AI60,('Vic Apr 2016'!K60-'Vic Apr 2016'!J60)*('Vic Apr 2016'!P60/100)*'Vic Apr 2016'!AI60))</f>
        <v>608.03000000000009</v>
      </c>
      <c r="G66" s="198">
        <f>IF($C$5*'Vic Apr 2016'!AK60/'Vic Apr 2016'!AI60&lt;'Vic Apr 2016'!K60,0,IF($C$5*'Vic Apr 2016'!AK60/'Vic Apr 2016'!AI60&lt;='Vic Apr 2016'!L60,($C$5*'Vic Apr 2016'!AK60/'Vic Apr 2016'!AI60-'Vic Apr 2016'!K60)*('Vic Apr 2016'!Q60/100)*'Vic Apr 2016'!AI60,('Vic Apr 2016'!L60-'Vic Apr 2016'!K60)*('Vic Apr 2016'!Q60/100)*'Vic Apr 2016'!AI60))</f>
        <v>0</v>
      </c>
      <c r="H66" s="199">
        <f>IF($C$5*'Vic Apr 2016'!AK60/'Vic Apr 2016'!AI60&lt;'Vic Apr 2016'!L60,0,IF($C$5*'Vic Apr 2016'!AK60/'Vic Apr 2016'!AI60&lt;='Vic Apr 2016'!M60,($C$5*'Vic Apr 2016'!AK60/'Vic Apr 2016'!AI60-'Vic Apr 2016'!L60)*('Vic Apr 2016'!R60/100)*'Vic Apr 2016'!AI60,('Vic Apr 2016'!M60-'Vic Apr 2016'!L60)*('Vic Apr 2016'!R60/100)*'Vic Apr 2016'!AI60))</f>
        <v>0</v>
      </c>
      <c r="I66" s="198">
        <f>IF(($C$5*'Vic Apr 2016'!AK60/'Vic Apr 2016'!AI60&gt;'Vic Apr 2016'!M60),($C$5*'Vic Apr 2016'!AK60/'Vic Apr 2016'!AI60-'Vic Apr 2016'!M60)*'Vic Apr 2016'!S60/100*'Vic Apr 2016'!AI60,0)</f>
        <v>0</v>
      </c>
      <c r="J66" s="198">
        <f>IF($C$5*'Vic Apr 2016'!AL60/'Vic Apr 2016'!AJ60&gt;='Vic Apr 2016'!J60,('Vic Apr 2016'!J60*'Vic Apr 2016'!U60/100)*'Vic Apr 2016'!AJ60,($C$5*'Vic Apr 2016'!AL60/'Vic Apr 2016'!AJ60*'Vic Apr 2016'!U60/100)*'Vic Apr 2016'!AJ60)</f>
        <v>166.95</v>
      </c>
      <c r="K66" s="198">
        <f>IF($C$5*'Vic Apr 2016'!AL60/'Vic Apr 2016'!AJ60&lt;'Vic Apr 2016'!J60,0,IF($C$5*'Vic Apr 2016'!AL60/'Vic Apr 2016'!AJ60&lt;='Vic Apr 2016'!K60,($C$5*'Vic Apr 2016'!AL60/'Vic Apr 2016'!AJ60-'Vic Apr 2016'!J60)*('Vic Apr 2016'!V60/100)*'Vic Apr 2016'!AJ60,('Vic Apr 2016'!K60-'Vic Apr 2016'!J60)*('Vic Apr 2016'!V60/100)*'Vic Apr 2016'!AJ60))</f>
        <v>608.03000000000009</v>
      </c>
      <c r="L66" s="198">
        <f>IF($C$5*'Vic Apr 2016'!AL60/'Vic Apr 2016'!AJ60&lt;'Vic Apr 2016'!K60,0,IF($C$5*'Vic Apr 2016'!AL60/'Vic Apr 2016'!AJ60&lt;='Vic Apr 2016'!L60,($C$5*'Vic Apr 2016'!AL60/'Vic Apr 2016'!AJ60-'Vic Apr 2016'!K60)*('Vic Apr 2016'!W60/100)*'Vic Apr 2016'!AJ60,('Vic Apr 2016'!L60-'Vic Apr 2016'!K60)*('Vic Apr 2016'!W60/100)*'Vic Apr 2016'!AJ60))</f>
        <v>0</v>
      </c>
      <c r="M66" s="198">
        <f>IF($C$5*'Vic Apr 2016'!AL60/'Vic Apr 2016'!AJ60&lt;'Vic Apr 2016'!L60,0,IF($C$5*'Vic Apr 2016'!AL60/'Vic Apr 2016'!AJ60&lt;='Vic Apr 2016'!M60,($C$5*'Vic Apr 2016'!AL60/'Vic Apr 2016'!AJ60-'Vic Apr 2016'!L60)*('Vic Apr 2016'!X60/100)*'Vic Apr 2016'!AJ60,('Vic Apr 2016'!M60-'Vic Apr 2016'!L60)*('Vic Apr 2016'!X60/100)*'Vic Apr 2016'!AJ60))</f>
        <v>0</v>
      </c>
      <c r="N66" s="198">
        <f>IF(($C$5*'Vic Apr 2016'!AL60/'Vic Apr 2016'!AJ60&gt;'Vic Apr 2016'!M60),($C$5*'Vic Apr 2016'!AL60/'Vic Apr 2016'!AJ60-'Vic Apr 2016'!M60)*'Vic Apr 2016'!Y60/100*'Vic Apr 2016'!AJ60,0)</f>
        <v>0</v>
      </c>
      <c r="O66" s="201">
        <f t="shared" si="0"/>
        <v>1829.1850000000004</v>
      </c>
      <c r="P66" s="202">
        <f>'Vic Apr 2016'!AM60</f>
        <v>0</v>
      </c>
      <c r="Q66" s="202">
        <f>'Vic Apr 2016'!AN60</f>
        <v>0</v>
      </c>
      <c r="R66" s="202">
        <f>'Vic Apr 2016'!AO60</f>
        <v>10</v>
      </c>
      <c r="S66" s="202">
        <f>'Vic Apr 2016'!AP60</f>
        <v>0</v>
      </c>
      <c r="T66" s="201">
        <f>O66</f>
        <v>1829.1850000000004</v>
      </c>
      <c r="U66" s="201">
        <f>T66-(T66*R66/100)</f>
        <v>1646.2665000000004</v>
      </c>
      <c r="V66" s="201">
        <f t="shared" si="1"/>
        <v>2012.1035000000006</v>
      </c>
      <c r="W66" s="201">
        <f t="shared" si="2"/>
        <v>1810.8931500000006</v>
      </c>
      <c r="X66" s="203">
        <f>'Vic Apr 2016'!AW60</f>
        <v>0</v>
      </c>
      <c r="Y66" s="204" t="str">
        <f>'Vic Apr 2016'!AX60</f>
        <v>n</v>
      </c>
      <c r="Z66" s="111"/>
      <c r="AA66" s="111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  <c r="BD66" s="111"/>
      <c r="BE66" s="111"/>
      <c r="BF66" s="111"/>
      <c r="BG66" s="111"/>
      <c r="BH66" s="111"/>
      <c r="BI66" s="111"/>
      <c r="BJ66" s="111"/>
      <c r="BK66" s="111"/>
      <c r="BL66" s="111"/>
      <c r="BM66" s="111"/>
      <c r="BN66" s="111"/>
      <c r="BO66" s="111"/>
      <c r="BP66" s="111"/>
      <c r="BQ66" s="111"/>
      <c r="BR66" s="111"/>
      <c r="BS66" s="111"/>
      <c r="BT66" s="111"/>
      <c r="BU66" s="111"/>
      <c r="BV66" s="111"/>
      <c r="BW66" s="111"/>
      <c r="BX66" s="111"/>
      <c r="BY66" s="111"/>
      <c r="BZ66" s="111"/>
      <c r="CA66" s="111"/>
      <c r="CB66" s="111"/>
      <c r="CC66" s="111"/>
      <c r="CD66" s="111"/>
      <c r="CE66" s="111"/>
      <c r="CF66" s="111"/>
      <c r="CG66" s="111"/>
      <c r="CH66" s="111"/>
      <c r="CI66" s="111"/>
      <c r="CJ66" s="111"/>
      <c r="CK66" s="111"/>
      <c r="CL66" s="111"/>
      <c r="CM66" s="111"/>
      <c r="CN66" s="111"/>
      <c r="CO66" s="111"/>
      <c r="CP66" s="111"/>
      <c r="CQ66" s="111"/>
      <c r="CR66" s="111"/>
      <c r="CS66" s="111"/>
      <c r="CT66" s="111"/>
      <c r="CU66" s="111"/>
      <c r="CV66" s="111"/>
      <c r="CW66" s="111"/>
      <c r="CX66" s="111"/>
      <c r="CY66" s="111"/>
      <c r="CZ66" s="111"/>
      <c r="DA66" s="111"/>
      <c r="DB66" s="111"/>
      <c r="DC66" s="111"/>
      <c r="DD66" s="111"/>
      <c r="DE66" s="111"/>
      <c r="DF66" s="111"/>
      <c r="DG66" s="111"/>
      <c r="DH66" s="111"/>
      <c r="DI66" s="111"/>
      <c r="DJ66" s="111"/>
      <c r="DK66" s="111"/>
      <c r="DL66" s="111"/>
      <c r="DM66" s="111"/>
      <c r="DN66" s="111"/>
      <c r="DO66" s="111"/>
      <c r="DP66" s="111"/>
      <c r="DQ66" s="111"/>
      <c r="DR66" s="111"/>
      <c r="DS66" s="111"/>
      <c r="DT66" s="111"/>
      <c r="DU66" s="111"/>
      <c r="DV66" s="111"/>
      <c r="DW66" s="111"/>
      <c r="DX66" s="111"/>
      <c r="DY66" s="111"/>
      <c r="DZ66" s="111"/>
      <c r="EA66" s="111"/>
      <c r="EB66" s="111"/>
      <c r="EC66" s="111"/>
      <c r="ED66" s="111"/>
      <c r="EE66" s="111"/>
      <c r="EF66" s="111"/>
      <c r="EG66" s="111"/>
      <c r="EH66" s="111"/>
      <c r="EI66" s="111"/>
      <c r="EJ66" s="111"/>
    </row>
    <row r="67" spans="1:140" s="112" customFormat="1" ht="17" customHeight="1">
      <c r="A67" s="241"/>
      <c r="B67" s="116" t="str">
        <f>'Vic Apr 2016'!F61</f>
        <v>Covau</v>
      </c>
      <c r="C67" s="116" t="str">
        <f>'Vic Apr 2016'!G61</f>
        <v>Market offer</v>
      </c>
      <c r="D67" s="198">
        <f>365*'Vic Apr 2016'!H61/100</f>
        <v>277.39999999999998</v>
      </c>
      <c r="E67" s="199">
        <f>IF($C$5*'Vic Apr 2016'!AK61/'Vic Apr 2016'!AI61&gt;='Vic Apr 2016'!J61,('Vic Apr 2016'!J61*'Vic Apr 2016'!O61/100)*'Vic Apr 2016'!AI61,($C$5*'Vic Apr 2016'!AK61/'Vic Apr 2016'!AI61*'Vic Apr 2016'!O61/100)*'Vic Apr 2016'!AI61)</f>
        <v>203.39999999999998</v>
      </c>
      <c r="F67" s="200">
        <f>IF($C$5*'Vic Apr 2016'!AK61/'Vic Apr 2016'!AI61&lt;'Vic Apr 2016'!J61,0,IF($C$5*'Vic Apr 2016'!AK61/'Vic Apr 2016'!AI61&lt;='Vic Apr 2016'!K61,($C$5*'Vic Apr 2016'!AK61/'Vic Apr 2016'!AI61-'Vic Apr 2016'!J61)*('Vic Apr 2016'!P61/100)*'Vic Apr 2016'!AI61,('Vic Apr 2016'!K61-'Vic Apr 2016'!J61)*('Vic Apr 2016'!P61/100)*'Vic Apr 2016'!AI61))</f>
        <v>717.50000000000011</v>
      </c>
      <c r="G67" s="198">
        <f>IF($C$5*'Vic Apr 2016'!AK61/'Vic Apr 2016'!AI61&lt;'Vic Apr 2016'!K61,0,IF($C$5*'Vic Apr 2016'!AK61/'Vic Apr 2016'!AI61&lt;='Vic Apr 2016'!L61,($C$5*'Vic Apr 2016'!AK61/'Vic Apr 2016'!AI61-'Vic Apr 2016'!K61)*('Vic Apr 2016'!Q61/100)*'Vic Apr 2016'!AI61,('Vic Apr 2016'!L61-'Vic Apr 2016'!K61)*('Vic Apr 2016'!Q61/100)*'Vic Apr 2016'!AI61))</f>
        <v>0</v>
      </c>
      <c r="H67" s="199">
        <f>IF($C$5*'Vic Apr 2016'!AK61/'Vic Apr 2016'!AI61&lt;'Vic Apr 2016'!L61,0,IF($C$5*'Vic Apr 2016'!AK61/'Vic Apr 2016'!AI61&lt;='Vic Apr 2016'!M61,($C$5*'Vic Apr 2016'!AK61/'Vic Apr 2016'!AI61-'Vic Apr 2016'!L61)*('Vic Apr 2016'!R61/100)*'Vic Apr 2016'!AI61,('Vic Apr 2016'!M61-'Vic Apr 2016'!L61)*('Vic Apr 2016'!R61/100)*'Vic Apr 2016'!AI61))</f>
        <v>0</v>
      </c>
      <c r="I67" s="198">
        <f>IF(($C$5*'Vic Apr 2016'!AK61/'Vic Apr 2016'!AI61&gt;'Vic Apr 2016'!M61),($C$5*'Vic Apr 2016'!AK61/'Vic Apr 2016'!AI61-'Vic Apr 2016'!M61)*'Vic Apr 2016'!S61/100*'Vic Apr 2016'!AI61,0)</f>
        <v>0</v>
      </c>
      <c r="J67" s="198">
        <f>IF($C$5*'Vic Apr 2016'!AL61/'Vic Apr 2016'!AJ61&gt;='Vic Apr 2016'!J61,('Vic Apr 2016'!J61*'Vic Apr 2016'!U61/100)*'Vic Apr 2016'!AJ61,($C$5*'Vic Apr 2016'!AL61/'Vic Apr 2016'!AJ61*'Vic Apr 2016'!U61/100)*'Vic Apr 2016'!AJ61)</f>
        <v>203.39999999999998</v>
      </c>
      <c r="K67" s="198">
        <f>IF($C$5*'Vic Apr 2016'!AL61/'Vic Apr 2016'!AJ61&lt;'Vic Apr 2016'!J61,0,IF($C$5*'Vic Apr 2016'!AL61/'Vic Apr 2016'!AJ61&lt;='Vic Apr 2016'!K61,($C$5*'Vic Apr 2016'!AL61/'Vic Apr 2016'!AJ61-'Vic Apr 2016'!J61)*('Vic Apr 2016'!V61/100)*'Vic Apr 2016'!AJ61,('Vic Apr 2016'!K61-'Vic Apr 2016'!J61)*('Vic Apr 2016'!V61/100)*'Vic Apr 2016'!AJ61))</f>
        <v>717.50000000000011</v>
      </c>
      <c r="L67" s="198">
        <f>IF($C$5*'Vic Apr 2016'!AL61/'Vic Apr 2016'!AJ61&lt;'Vic Apr 2016'!K61,0,IF($C$5*'Vic Apr 2016'!AL61/'Vic Apr 2016'!AJ61&lt;='Vic Apr 2016'!L61,($C$5*'Vic Apr 2016'!AL61/'Vic Apr 2016'!AJ61-'Vic Apr 2016'!K61)*('Vic Apr 2016'!W61/100)*'Vic Apr 2016'!AJ61,('Vic Apr 2016'!L61-'Vic Apr 2016'!K61)*('Vic Apr 2016'!W61/100)*'Vic Apr 2016'!AJ61))</f>
        <v>0</v>
      </c>
      <c r="M67" s="198">
        <f>IF($C$5*'Vic Apr 2016'!AL61/'Vic Apr 2016'!AJ61&lt;'Vic Apr 2016'!L61,0,IF($C$5*'Vic Apr 2016'!AL61/'Vic Apr 2016'!AJ61&lt;='Vic Apr 2016'!M61,($C$5*'Vic Apr 2016'!AL61/'Vic Apr 2016'!AJ61-'Vic Apr 2016'!L61)*('Vic Apr 2016'!X61/100)*'Vic Apr 2016'!AJ61,('Vic Apr 2016'!M61-'Vic Apr 2016'!L61)*('Vic Apr 2016'!X61/100)*'Vic Apr 2016'!AJ61))</f>
        <v>0</v>
      </c>
      <c r="N67" s="198">
        <f>IF(($C$5*'Vic Apr 2016'!AL61/'Vic Apr 2016'!AJ61&gt;'Vic Apr 2016'!M61),($C$5*'Vic Apr 2016'!AL61/'Vic Apr 2016'!AJ61-'Vic Apr 2016'!M61)*'Vic Apr 2016'!Y61/100*'Vic Apr 2016'!AJ61,0)</f>
        <v>0</v>
      </c>
      <c r="O67" s="201">
        <f t="shared" si="0"/>
        <v>2119.2000000000003</v>
      </c>
      <c r="P67" s="202">
        <f>'Vic Apr 2016'!AM61</f>
        <v>0</v>
      </c>
      <c r="Q67" s="202">
        <f>'Vic Apr 2016'!AN61</f>
        <v>0</v>
      </c>
      <c r="R67" s="202">
        <f>'Vic Apr 2016'!AO61</f>
        <v>0</v>
      </c>
      <c r="S67" s="202">
        <f>'Vic Apr 2016'!AP61</f>
        <v>16</v>
      </c>
      <c r="T67" s="201">
        <f>O67</f>
        <v>2119.2000000000003</v>
      </c>
      <c r="U67" s="201">
        <f>(T67-(T67-D67)*S67/100)</f>
        <v>1824.5120000000002</v>
      </c>
      <c r="V67" s="201">
        <f t="shared" si="1"/>
        <v>2331.1200000000003</v>
      </c>
      <c r="W67" s="201">
        <f t="shared" si="2"/>
        <v>2006.9632000000004</v>
      </c>
      <c r="X67" s="203">
        <f>'Vic Apr 2016'!AW61</f>
        <v>12</v>
      </c>
      <c r="Y67" s="204" t="str">
        <f>'Vic Apr 2016'!AX61</f>
        <v>y</v>
      </c>
      <c r="Z67" s="111"/>
      <c r="AA67" s="111"/>
      <c r="AB67" s="111"/>
      <c r="AC67" s="111"/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  <c r="BD67" s="111"/>
      <c r="BE67" s="111"/>
      <c r="BF67" s="111"/>
      <c r="BG67" s="111"/>
      <c r="BH67" s="111"/>
      <c r="BI67" s="111"/>
      <c r="BJ67" s="111"/>
      <c r="BK67" s="111"/>
      <c r="BL67" s="111"/>
      <c r="BM67" s="111"/>
      <c r="BN67" s="111"/>
      <c r="BO67" s="111"/>
      <c r="BP67" s="111"/>
      <c r="BQ67" s="111"/>
      <c r="BR67" s="111"/>
      <c r="BS67" s="111"/>
      <c r="BT67" s="111"/>
      <c r="BU67" s="111"/>
      <c r="BV67" s="111"/>
      <c r="BW67" s="111"/>
      <c r="BX67" s="111"/>
      <c r="BY67" s="111"/>
      <c r="BZ67" s="111"/>
      <c r="CA67" s="111"/>
      <c r="CB67" s="111"/>
      <c r="CC67" s="111"/>
      <c r="CD67" s="111"/>
      <c r="CE67" s="111"/>
      <c r="CF67" s="111"/>
      <c r="CG67" s="111"/>
      <c r="CH67" s="111"/>
      <c r="CI67" s="111"/>
      <c r="CJ67" s="111"/>
      <c r="CK67" s="111"/>
      <c r="CL67" s="111"/>
      <c r="CM67" s="111"/>
      <c r="CN67" s="111"/>
      <c r="CO67" s="111"/>
      <c r="CP67" s="111"/>
      <c r="CQ67" s="111"/>
      <c r="CR67" s="111"/>
      <c r="CS67" s="111"/>
      <c r="CT67" s="111"/>
      <c r="CU67" s="111"/>
      <c r="CV67" s="111"/>
      <c r="CW67" s="111"/>
      <c r="CX67" s="111"/>
      <c r="CY67" s="111"/>
      <c r="CZ67" s="111"/>
      <c r="DA67" s="111"/>
      <c r="DB67" s="111"/>
      <c r="DC67" s="111"/>
      <c r="DD67" s="111"/>
      <c r="DE67" s="111"/>
      <c r="DF67" s="111"/>
      <c r="DG67" s="111"/>
      <c r="DH67" s="111"/>
      <c r="DI67" s="111"/>
      <c r="DJ67" s="111"/>
      <c r="DK67" s="111"/>
      <c r="DL67" s="111"/>
      <c r="DM67" s="111"/>
      <c r="DN67" s="111"/>
      <c r="DO67" s="111"/>
      <c r="DP67" s="111"/>
      <c r="DQ67" s="111"/>
      <c r="DR67" s="111"/>
      <c r="DS67" s="111"/>
      <c r="DT67" s="111"/>
      <c r="DU67" s="111"/>
      <c r="DV67" s="111"/>
      <c r="DW67" s="111"/>
      <c r="DX67" s="111"/>
      <c r="DY67" s="111"/>
      <c r="DZ67" s="111"/>
      <c r="EA67" s="111"/>
      <c r="EB67" s="111"/>
      <c r="EC67" s="111"/>
      <c r="ED67" s="111"/>
      <c r="EE67" s="111"/>
      <c r="EF67" s="111"/>
      <c r="EG67" s="111"/>
      <c r="EH67" s="111"/>
      <c r="EI67" s="111"/>
      <c r="EJ67" s="111"/>
    </row>
    <row r="68" spans="1:140" s="58" customFormat="1" ht="17" customHeight="1">
      <c r="A68" s="241"/>
      <c r="B68" s="116" t="str">
        <f>'Vic Apr 2016'!F62</f>
        <v>EnergyAustralia</v>
      </c>
      <c r="C68" s="116" t="str">
        <f>'Vic Apr 2016'!G62</f>
        <v>Everyday Saver Business</v>
      </c>
      <c r="D68" s="198">
        <f>365*'Vic Apr 2016'!H62/100</f>
        <v>302.95</v>
      </c>
      <c r="E68" s="199">
        <f>IF($C$5*'Vic Apr 2016'!AK62/'Vic Apr 2016'!AI62&gt;='Vic Apr 2016'!J62,('Vic Apr 2016'!J62*'Vic Apr 2016'!O62/100)*'Vic Apr 2016'!AI62,($C$5*'Vic Apr 2016'!AK62/'Vic Apr 2016'!AI62*'Vic Apr 2016'!O62/100)*'Vic Apr 2016'!AI62)</f>
        <v>126</v>
      </c>
      <c r="F68" s="200">
        <f>IF($C$5*'Vic Apr 2016'!AK62/'Vic Apr 2016'!AI62&lt;'Vic Apr 2016'!J62,0,IF($C$5*'Vic Apr 2016'!AK62/'Vic Apr 2016'!AI62&lt;='Vic Apr 2016'!K62,($C$5*'Vic Apr 2016'!AK62/'Vic Apr 2016'!AI62-'Vic Apr 2016'!J62)*('Vic Apr 2016'!P62/100)*'Vic Apr 2016'!AI62,('Vic Apr 2016'!K62-'Vic Apr 2016'!J62)*('Vic Apr 2016'!P62/100)*'Vic Apr 2016'!AI62))</f>
        <v>437.28000000000003</v>
      </c>
      <c r="G68" s="198">
        <f>IF($C$5*'Vic Apr 2016'!AK62/'Vic Apr 2016'!AI62&lt;'Vic Apr 2016'!K62,0,IF($C$5*'Vic Apr 2016'!AK62/'Vic Apr 2016'!AI62&lt;='Vic Apr 2016'!L62,($C$5*'Vic Apr 2016'!AK62/'Vic Apr 2016'!AI62-'Vic Apr 2016'!K62)*('Vic Apr 2016'!Q62/100)*'Vic Apr 2016'!AI62,('Vic Apr 2016'!L62-'Vic Apr 2016'!K62)*('Vic Apr 2016'!Q62/100)*'Vic Apr 2016'!AI62))</f>
        <v>0</v>
      </c>
      <c r="H68" s="199">
        <f>IF($C$5*'Vic Apr 2016'!AK62/'Vic Apr 2016'!AI62&lt;'Vic Apr 2016'!L62,0,IF($C$5*'Vic Apr 2016'!AK62/'Vic Apr 2016'!AI62&lt;='Vic Apr 2016'!M62,($C$5*'Vic Apr 2016'!AK62/'Vic Apr 2016'!AI62-'Vic Apr 2016'!L62)*('Vic Apr 2016'!R62/100)*'Vic Apr 2016'!AI62,('Vic Apr 2016'!M62-'Vic Apr 2016'!L62)*('Vic Apr 2016'!R62/100)*'Vic Apr 2016'!AI62))</f>
        <v>0</v>
      </c>
      <c r="I68" s="198">
        <f>IF(($C$5*'Vic Apr 2016'!AK62/'Vic Apr 2016'!AI62&gt;'Vic Apr 2016'!M62),($C$5*'Vic Apr 2016'!AK62/'Vic Apr 2016'!AI62-'Vic Apr 2016'!M62)*'Vic Apr 2016'!S62/100*'Vic Apr 2016'!AI62,0)</f>
        <v>0</v>
      </c>
      <c r="J68" s="198">
        <f>IF($C$5*'Vic Apr 2016'!AL62/'Vic Apr 2016'!AJ62&gt;='Vic Apr 2016'!J62,('Vic Apr 2016'!J62*'Vic Apr 2016'!U62/100)*'Vic Apr 2016'!AJ62,($C$5*'Vic Apr 2016'!AL62/'Vic Apr 2016'!AJ62*'Vic Apr 2016'!U62/100)*'Vic Apr 2016'!AJ62)</f>
        <v>252</v>
      </c>
      <c r="K68" s="198">
        <f>IF($C$5*'Vic Apr 2016'!AL62/'Vic Apr 2016'!AJ62&lt;'Vic Apr 2016'!J62,0,IF($C$5*'Vic Apr 2016'!AL62/'Vic Apr 2016'!AJ62&lt;='Vic Apr 2016'!K62,($C$5*'Vic Apr 2016'!AL62/'Vic Apr 2016'!AJ62-'Vic Apr 2016'!J62)*('Vic Apr 2016'!V62/100)*'Vic Apr 2016'!AJ62,('Vic Apr 2016'!K62-'Vic Apr 2016'!J62)*('Vic Apr 2016'!V62/100)*'Vic Apr 2016'!AJ62))</f>
        <v>874.56000000000006</v>
      </c>
      <c r="L68" s="198">
        <f>IF($C$5*'Vic Apr 2016'!AL62/'Vic Apr 2016'!AJ62&lt;'Vic Apr 2016'!K62,0,IF($C$5*'Vic Apr 2016'!AL62/'Vic Apr 2016'!AJ62&lt;='Vic Apr 2016'!L62,($C$5*'Vic Apr 2016'!AL62/'Vic Apr 2016'!AJ62-'Vic Apr 2016'!K62)*('Vic Apr 2016'!W62/100)*'Vic Apr 2016'!AJ62,('Vic Apr 2016'!L62-'Vic Apr 2016'!K62)*('Vic Apr 2016'!W62/100)*'Vic Apr 2016'!AJ62))</f>
        <v>0</v>
      </c>
      <c r="M68" s="198">
        <f>IF($C$5*'Vic Apr 2016'!AL62/'Vic Apr 2016'!AJ62&lt;'Vic Apr 2016'!L62,0,IF($C$5*'Vic Apr 2016'!AL62/'Vic Apr 2016'!AJ62&lt;='Vic Apr 2016'!M62,($C$5*'Vic Apr 2016'!AL62/'Vic Apr 2016'!AJ62-'Vic Apr 2016'!L62)*('Vic Apr 2016'!X62/100)*'Vic Apr 2016'!AJ62,('Vic Apr 2016'!M62-'Vic Apr 2016'!L62)*('Vic Apr 2016'!X62/100)*'Vic Apr 2016'!AJ62))</f>
        <v>0</v>
      </c>
      <c r="N68" s="198">
        <f>IF(($C$5*'Vic Apr 2016'!AL62/'Vic Apr 2016'!AJ62&gt;'Vic Apr 2016'!M62),($C$5*'Vic Apr 2016'!AL62/'Vic Apr 2016'!AJ62-'Vic Apr 2016'!M62)*'Vic Apr 2016'!Y62/100*'Vic Apr 2016'!AJ62,0)</f>
        <v>0</v>
      </c>
      <c r="O68" s="201">
        <f t="shared" si="0"/>
        <v>1992.79</v>
      </c>
      <c r="P68" s="202">
        <f>'Vic Apr 2016'!AM62</f>
        <v>0</v>
      </c>
      <c r="Q68" s="202">
        <f>'Vic Apr 2016'!AN62</f>
        <v>22</v>
      </c>
      <c r="R68" s="202">
        <f>'Vic Apr 2016'!AO62</f>
        <v>0</v>
      </c>
      <c r="S68" s="202">
        <f>'Vic Apr 2016'!AP62</f>
        <v>0</v>
      </c>
      <c r="T68" s="201">
        <f>(O68-(O68-D68)*Q68/100)</f>
        <v>1621.0252</v>
      </c>
      <c r="U68" s="201">
        <f>T68</f>
        <v>1621.0252</v>
      </c>
      <c r="V68" s="201">
        <f t="shared" si="1"/>
        <v>1783.1277200000002</v>
      </c>
      <c r="W68" s="201">
        <f t="shared" si="2"/>
        <v>1783.1277200000002</v>
      </c>
      <c r="X68" s="203">
        <f>'Vic Apr 2016'!AW62</f>
        <v>24</v>
      </c>
      <c r="Y68" s="204" t="str">
        <f>'Vic Apr 2016'!AX62</f>
        <v>y</v>
      </c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  <c r="BI68" s="111"/>
      <c r="BJ68" s="111"/>
      <c r="BK68" s="111"/>
      <c r="BL68" s="111"/>
      <c r="BM68" s="111"/>
      <c r="BN68" s="111"/>
      <c r="BO68" s="111"/>
      <c r="BP68" s="111"/>
      <c r="BQ68" s="111"/>
      <c r="BR68" s="111"/>
      <c r="BS68" s="111"/>
      <c r="BT68" s="111"/>
      <c r="BU68" s="111"/>
      <c r="BV68" s="111"/>
      <c r="BW68" s="111"/>
      <c r="BX68" s="111"/>
      <c r="BY68" s="111"/>
      <c r="BZ68" s="111"/>
      <c r="CA68" s="111"/>
      <c r="CB68" s="111"/>
      <c r="CC68" s="111"/>
      <c r="CD68" s="111"/>
      <c r="CE68" s="111"/>
      <c r="CF68" s="111"/>
      <c r="CG68" s="111"/>
      <c r="CH68" s="111"/>
      <c r="CI68" s="111"/>
      <c r="CJ68" s="111"/>
      <c r="CK68" s="111"/>
      <c r="CL68" s="111"/>
      <c r="CM68" s="111"/>
      <c r="CN68" s="111"/>
      <c r="CO68" s="111"/>
      <c r="CP68" s="111"/>
      <c r="CQ68" s="111"/>
      <c r="CR68" s="111"/>
      <c r="CS68" s="111"/>
      <c r="CT68" s="111"/>
      <c r="CU68" s="111"/>
      <c r="CV68" s="111"/>
      <c r="CW68" s="111"/>
      <c r="CX68" s="111"/>
      <c r="CY68" s="111"/>
      <c r="CZ68" s="111"/>
      <c r="DA68" s="111"/>
      <c r="DB68" s="111"/>
      <c r="DC68" s="111"/>
      <c r="DD68" s="111"/>
      <c r="DE68" s="111"/>
      <c r="DF68" s="111"/>
      <c r="DG68" s="111"/>
      <c r="DH68" s="111"/>
      <c r="DI68" s="111"/>
      <c r="DJ68" s="111"/>
      <c r="DK68" s="111"/>
      <c r="DL68" s="111"/>
      <c r="DM68" s="111"/>
      <c r="DN68" s="111"/>
      <c r="DO68" s="111"/>
      <c r="DP68" s="111"/>
      <c r="DQ68" s="111"/>
      <c r="DR68" s="111"/>
      <c r="DS68" s="111"/>
      <c r="DT68" s="111"/>
      <c r="DU68" s="111"/>
      <c r="DV68" s="111"/>
      <c r="DW68" s="111"/>
      <c r="DX68" s="111"/>
      <c r="DY68" s="111"/>
      <c r="DZ68" s="111"/>
      <c r="EA68" s="111"/>
      <c r="EB68" s="111"/>
      <c r="EC68" s="111"/>
      <c r="ED68" s="111"/>
      <c r="EE68" s="111"/>
      <c r="EF68" s="111"/>
      <c r="EG68" s="111"/>
      <c r="EH68" s="111"/>
      <c r="EI68" s="111"/>
      <c r="EJ68" s="111"/>
    </row>
    <row r="69" spans="1:140" s="112" customFormat="1" ht="17" customHeight="1">
      <c r="A69" s="241"/>
      <c r="B69" s="116" t="str">
        <f>'Vic Apr 2016'!F63</f>
        <v>Lumo Energy</v>
      </c>
      <c r="C69" s="116" t="str">
        <f>'Vic Apr 2016'!G63</f>
        <v>Business Premium</v>
      </c>
      <c r="D69" s="198">
        <f>365*'Vic Apr 2016'!H63/100</f>
        <v>228.85499999999999</v>
      </c>
      <c r="E69" s="199">
        <f>IF($C$5*'Vic Apr 2016'!AK63/'Vic Apr 2016'!AI63&gt;='Vic Apr 2016'!J63,('Vic Apr 2016'!J63*'Vic Apr 2016'!O63/100)*'Vic Apr 2016'!AI63,($C$5*'Vic Apr 2016'!AK63/'Vic Apr 2016'!AI63*'Vic Apr 2016'!O63/100)*'Vic Apr 2016'!AI63)</f>
        <v>165.1806</v>
      </c>
      <c r="F69" s="200">
        <f>IF($C$5*'Vic Apr 2016'!AK63/'Vic Apr 2016'!AI63&lt;'Vic Apr 2016'!J63,0,IF($C$5*'Vic Apr 2016'!AK63/'Vic Apr 2016'!AI63&lt;='Vic Apr 2016'!K63,($C$5*'Vic Apr 2016'!AK63/'Vic Apr 2016'!AI63-'Vic Apr 2016'!J63)*('Vic Apr 2016'!P63/100)*'Vic Apr 2016'!AI63,('Vic Apr 2016'!K63-'Vic Apr 2016'!J63)*('Vic Apr 2016'!P63/100)*'Vic Apr 2016'!AI63))</f>
        <v>609.02260000000001</v>
      </c>
      <c r="G69" s="198">
        <f>IF($C$5*'Vic Apr 2016'!AK63/'Vic Apr 2016'!AI63&lt;'Vic Apr 2016'!K63,0,IF($C$5*'Vic Apr 2016'!AK63/'Vic Apr 2016'!AI63&lt;='Vic Apr 2016'!L63,($C$5*'Vic Apr 2016'!AK63/'Vic Apr 2016'!AI63-'Vic Apr 2016'!K63)*('Vic Apr 2016'!Q63/100)*'Vic Apr 2016'!AI63,('Vic Apr 2016'!L63-'Vic Apr 2016'!K63)*('Vic Apr 2016'!Q63/100)*'Vic Apr 2016'!AI63))</f>
        <v>0</v>
      </c>
      <c r="H69" s="199">
        <f>IF($C$5*'Vic Apr 2016'!AK63/'Vic Apr 2016'!AI63&lt;'Vic Apr 2016'!L63,0,IF($C$5*'Vic Apr 2016'!AK63/'Vic Apr 2016'!AI63&lt;='Vic Apr 2016'!M63,($C$5*'Vic Apr 2016'!AK63/'Vic Apr 2016'!AI63-'Vic Apr 2016'!L63)*('Vic Apr 2016'!R63/100)*'Vic Apr 2016'!AI63,('Vic Apr 2016'!M63-'Vic Apr 2016'!L63)*('Vic Apr 2016'!R63/100)*'Vic Apr 2016'!AI63))</f>
        <v>0</v>
      </c>
      <c r="I69" s="198">
        <f>IF(($C$5*'Vic Apr 2016'!AK63/'Vic Apr 2016'!AI63&gt;'Vic Apr 2016'!M63),($C$5*'Vic Apr 2016'!AK63/'Vic Apr 2016'!AI63-'Vic Apr 2016'!M63)*'Vic Apr 2016'!S63/100*'Vic Apr 2016'!AI63,0)</f>
        <v>0</v>
      </c>
      <c r="J69" s="198">
        <f>IF($C$5*'Vic Apr 2016'!AL63/'Vic Apr 2016'!AJ63&gt;='Vic Apr 2016'!J63,('Vic Apr 2016'!J63*'Vic Apr 2016'!U63/100)*'Vic Apr 2016'!AJ63,($C$5*'Vic Apr 2016'!AL63/'Vic Apr 2016'!AJ63*'Vic Apr 2016'!U63/100)*'Vic Apr 2016'!AJ63)</f>
        <v>165.1806</v>
      </c>
      <c r="K69" s="198">
        <f>IF($C$5*'Vic Apr 2016'!AL63/'Vic Apr 2016'!AJ63&lt;'Vic Apr 2016'!J63,0,IF($C$5*'Vic Apr 2016'!AL63/'Vic Apr 2016'!AJ63&lt;='Vic Apr 2016'!K63,($C$5*'Vic Apr 2016'!AL63/'Vic Apr 2016'!AJ63-'Vic Apr 2016'!J63)*('Vic Apr 2016'!V63/100)*'Vic Apr 2016'!AJ63,('Vic Apr 2016'!K63-'Vic Apr 2016'!J63)*('Vic Apr 2016'!V63/100)*'Vic Apr 2016'!AJ63))</f>
        <v>609.02260000000001</v>
      </c>
      <c r="L69" s="198">
        <f>IF($C$5*'Vic Apr 2016'!AL63/'Vic Apr 2016'!AJ63&lt;'Vic Apr 2016'!K63,0,IF($C$5*'Vic Apr 2016'!AL63/'Vic Apr 2016'!AJ63&lt;='Vic Apr 2016'!L63,($C$5*'Vic Apr 2016'!AL63/'Vic Apr 2016'!AJ63-'Vic Apr 2016'!K63)*('Vic Apr 2016'!W63/100)*'Vic Apr 2016'!AJ63,('Vic Apr 2016'!L63-'Vic Apr 2016'!K63)*('Vic Apr 2016'!W63/100)*'Vic Apr 2016'!AJ63))</f>
        <v>0</v>
      </c>
      <c r="M69" s="198">
        <f>IF($C$5*'Vic Apr 2016'!AL63/'Vic Apr 2016'!AJ63&lt;'Vic Apr 2016'!L63,0,IF($C$5*'Vic Apr 2016'!AL63/'Vic Apr 2016'!AJ63&lt;='Vic Apr 2016'!M63,($C$5*'Vic Apr 2016'!AL63/'Vic Apr 2016'!AJ63-'Vic Apr 2016'!L63)*('Vic Apr 2016'!X63/100)*'Vic Apr 2016'!AJ63,('Vic Apr 2016'!M63-'Vic Apr 2016'!L63)*('Vic Apr 2016'!X63/100)*'Vic Apr 2016'!AJ63))</f>
        <v>0</v>
      </c>
      <c r="N69" s="198">
        <f>IF(($C$5*'Vic Apr 2016'!AL63/'Vic Apr 2016'!AJ63&gt;'Vic Apr 2016'!M63),($C$5*'Vic Apr 2016'!AL63/'Vic Apr 2016'!AJ63-'Vic Apr 2016'!M63)*'Vic Apr 2016'!Y63/100*'Vic Apr 2016'!AJ63,0)</f>
        <v>0</v>
      </c>
      <c r="O69" s="201">
        <f t="shared" si="0"/>
        <v>1777.2613999999999</v>
      </c>
      <c r="P69" s="202">
        <f>'Vic Apr 2016'!AM63</f>
        <v>0</v>
      </c>
      <c r="Q69" s="202">
        <f>'Vic Apr 2016'!AN63</f>
        <v>0</v>
      </c>
      <c r="R69" s="202">
        <f>'Vic Apr 2016'!AO63</f>
        <v>0</v>
      </c>
      <c r="S69" s="202">
        <f>'Vic Apr 2016'!AP63</f>
        <v>0</v>
      </c>
      <c r="T69" s="201">
        <f>O69</f>
        <v>1777.2613999999999</v>
      </c>
      <c r="U69" s="201">
        <f>T69</f>
        <v>1777.2613999999999</v>
      </c>
      <c r="V69" s="201">
        <f t="shared" si="1"/>
        <v>1954.9875400000001</v>
      </c>
      <c r="W69" s="201">
        <f t="shared" si="2"/>
        <v>1954.9875400000001</v>
      </c>
      <c r="X69" s="203">
        <f>'Vic Apr 2016'!AW63</f>
        <v>36</v>
      </c>
      <c r="Y69" s="204" t="str">
        <f>'Vic Apr 2016'!AX63</f>
        <v>n</v>
      </c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11"/>
      <c r="BS69" s="111"/>
      <c r="BT69" s="111"/>
      <c r="BU69" s="111"/>
      <c r="BV69" s="111"/>
      <c r="BW69" s="111"/>
      <c r="BX69" s="111"/>
      <c r="BY69" s="111"/>
      <c r="BZ69" s="111"/>
      <c r="CA69" s="111"/>
      <c r="CB69" s="111"/>
      <c r="CC69" s="111"/>
      <c r="CD69" s="111"/>
      <c r="CE69" s="111"/>
      <c r="CF69" s="111"/>
      <c r="CG69" s="111"/>
      <c r="CH69" s="111"/>
      <c r="CI69" s="111"/>
      <c r="CJ69" s="111"/>
      <c r="CK69" s="111"/>
      <c r="CL69" s="111"/>
      <c r="CM69" s="111"/>
      <c r="CN69" s="111"/>
      <c r="CO69" s="111"/>
      <c r="CP69" s="111"/>
      <c r="CQ69" s="111"/>
      <c r="CR69" s="111"/>
      <c r="CS69" s="111"/>
      <c r="CT69" s="111"/>
      <c r="CU69" s="111"/>
      <c r="CV69" s="111"/>
      <c r="CW69" s="111"/>
      <c r="CX69" s="111"/>
      <c r="CY69" s="111"/>
      <c r="CZ69" s="111"/>
      <c r="DA69" s="111"/>
      <c r="DB69" s="111"/>
      <c r="DC69" s="111"/>
      <c r="DD69" s="111"/>
      <c r="DE69" s="111"/>
      <c r="DF69" s="111"/>
      <c r="DG69" s="111"/>
      <c r="DH69" s="111"/>
      <c r="DI69" s="111"/>
      <c r="DJ69" s="111"/>
      <c r="DK69" s="111"/>
      <c r="DL69" s="111"/>
      <c r="DM69" s="111"/>
      <c r="DN69" s="111"/>
      <c r="DO69" s="111"/>
      <c r="DP69" s="111"/>
      <c r="DQ69" s="111"/>
      <c r="DR69" s="111"/>
      <c r="DS69" s="111"/>
      <c r="DT69" s="111"/>
      <c r="DU69" s="111"/>
      <c r="DV69" s="111"/>
      <c r="DW69" s="111"/>
      <c r="DX69" s="111"/>
      <c r="DY69" s="111"/>
      <c r="DZ69" s="111"/>
      <c r="EA69" s="111"/>
      <c r="EB69" s="111"/>
      <c r="EC69" s="111"/>
      <c r="ED69" s="111"/>
      <c r="EE69" s="111"/>
      <c r="EF69" s="111"/>
      <c r="EG69" s="111"/>
      <c r="EH69" s="111"/>
      <c r="EI69" s="111"/>
      <c r="EJ69" s="111"/>
    </row>
    <row r="70" spans="1:140" s="58" customFormat="1" ht="17" customHeight="1">
      <c r="A70" s="241"/>
      <c r="B70" s="116" t="str">
        <f>'Vic Apr 2016'!F64</f>
        <v>Momentum Energy</v>
      </c>
      <c r="C70" s="116" t="str">
        <f>'Vic Apr 2016'!G64</f>
        <v>Market offer</v>
      </c>
      <c r="D70" s="198">
        <f>365*'Vic Apr 2016'!H64/100</f>
        <v>287.36450000000002</v>
      </c>
      <c r="E70" s="199">
        <f>IF($C$5*'Vic Apr 2016'!AK64/'Vic Apr 2016'!AI64&gt;='Vic Apr 2016'!J64,('Vic Apr 2016'!J64*'Vic Apr 2016'!O64/100)*'Vic Apr 2016'!AI64,($C$5*'Vic Apr 2016'!AK64/'Vic Apr 2016'!AI64*'Vic Apr 2016'!O64/100)*'Vic Apr 2016'!AI64)</f>
        <v>92.28</v>
      </c>
      <c r="F70" s="200">
        <f>IF($C$5*'Vic Apr 2016'!AK64/'Vic Apr 2016'!AI64&lt;'Vic Apr 2016'!J64,0,IF($C$5*'Vic Apr 2016'!AK64/'Vic Apr 2016'!AI64&lt;='Vic Apr 2016'!K64,($C$5*'Vic Apr 2016'!AK64/'Vic Apr 2016'!AI64-'Vic Apr 2016'!J64)*('Vic Apr 2016'!P64/100)*'Vic Apr 2016'!AI64,('Vic Apr 2016'!K64-'Vic Apr 2016'!J64)*('Vic Apr 2016'!P64/100)*'Vic Apr 2016'!AI64))</f>
        <v>333.69929999999999</v>
      </c>
      <c r="G70" s="198">
        <f>IF($C$5*'Vic Apr 2016'!AK64/'Vic Apr 2016'!AI64&lt;'Vic Apr 2016'!K64,0,IF($C$5*'Vic Apr 2016'!AK64/'Vic Apr 2016'!AI64&lt;='Vic Apr 2016'!L64,($C$5*'Vic Apr 2016'!AK64/'Vic Apr 2016'!AI64-'Vic Apr 2016'!K64)*('Vic Apr 2016'!Q64/100)*'Vic Apr 2016'!AI64,('Vic Apr 2016'!L64-'Vic Apr 2016'!K64)*('Vic Apr 2016'!Q64/100)*'Vic Apr 2016'!AI64))</f>
        <v>0</v>
      </c>
      <c r="H70" s="199">
        <f>IF($C$5*'Vic Apr 2016'!AK64/'Vic Apr 2016'!AI64&lt;'Vic Apr 2016'!L64,0,IF($C$5*'Vic Apr 2016'!AK64/'Vic Apr 2016'!AI64&lt;='Vic Apr 2016'!M64,($C$5*'Vic Apr 2016'!AK64/'Vic Apr 2016'!AI64-'Vic Apr 2016'!L64)*('Vic Apr 2016'!R64/100)*'Vic Apr 2016'!AI64,('Vic Apr 2016'!M64-'Vic Apr 2016'!L64)*('Vic Apr 2016'!R64/100)*'Vic Apr 2016'!AI64))</f>
        <v>0</v>
      </c>
      <c r="I70" s="198">
        <f>IF(($C$5*'Vic Apr 2016'!AK64/'Vic Apr 2016'!AI64&gt;'Vic Apr 2016'!M64),($C$5*'Vic Apr 2016'!AK64/'Vic Apr 2016'!AI64-'Vic Apr 2016'!M64)*'Vic Apr 2016'!S64/100*'Vic Apr 2016'!AI64,0)</f>
        <v>0</v>
      </c>
      <c r="J70" s="198">
        <f>IF($C$5*'Vic Apr 2016'!AL64/'Vic Apr 2016'!AJ64&gt;='Vic Apr 2016'!J64,('Vic Apr 2016'!J64*'Vic Apr 2016'!U64/100)*'Vic Apr 2016'!AJ64,($C$5*'Vic Apr 2016'!AL64/'Vic Apr 2016'!AJ64*'Vic Apr 2016'!U64/100)*'Vic Apr 2016'!AJ64)</f>
        <v>178.08</v>
      </c>
      <c r="K70" s="198">
        <f>IF($C$5*'Vic Apr 2016'!AL64/'Vic Apr 2016'!AJ64&lt;'Vic Apr 2016'!J64,0,IF($C$5*'Vic Apr 2016'!AL64/'Vic Apr 2016'!AJ64&lt;='Vic Apr 2016'!K64,($C$5*'Vic Apr 2016'!AL64/'Vic Apr 2016'!AJ64-'Vic Apr 2016'!J64)*('Vic Apr 2016'!V64/100)*'Vic Apr 2016'!AJ64,('Vic Apr 2016'!K64-'Vic Apr 2016'!J64)*('Vic Apr 2016'!V64/100)*'Vic Apr 2016'!AJ64))</f>
        <v>637.33559999999989</v>
      </c>
      <c r="L70" s="198">
        <f>IF($C$5*'Vic Apr 2016'!AL64/'Vic Apr 2016'!AJ64&lt;'Vic Apr 2016'!K64,0,IF($C$5*'Vic Apr 2016'!AL64/'Vic Apr 2016'!AJ64&lt;='Vic Apr 2016'!L64,($C$5*'Vic Apr 2016'!AL64/'Vic Apr 2016'!AJ64-'Vic Apr 2016'!K64)*('Vic Apr 2016'!W64/100)*'Vic Apr 2016'!AJ64,('Vic Apr 2016'!L64-'Vic Apr 2016'!K64)*('Vic Apr 2016'!W64/100)*'Vic Apr 2016'!AJ64))</f>
        <v>0</v>
      </c>
      <c r="M70" s="198">
        <f>IF($C$5*'Vic Apr 2016'!AL64/'Vic Apr 2016'!AJ64&lt;'Vic Apr 2016'!L64,0,IF($C$5*'Vic Apr 2016'!AL64/'Vic Apr 2016'!AJ64&lt;='Vic Apr 2016'!M64,($C$5*'Vic Apr 2016'!AL64/'Vic Apr 2016'!AJ64-'Vic Apr 2016'!L64)*('Vic Apr 2016'!X64/100)*'Vic Apr 2016'!AJ64,('Vic Apr 2016'!M64-'Vic Apr 2016'!L64)*('Vic Apr 2016'!X64/100)*'Vic Apr 2016'!AJ64))</f>
        <v>0</v>
      </c>
      <c r="N70" s="198">
        <f>IF(($C$5*'Vic Apr 2016'!AL64/'Vic Apr 2016'!AJ64&gt;'Vic Apr 2016'!M64),($C$5*'Vic Apr 2016'!AL64/'Vic Apr 2016'!AJ64-'Vic Apr 2016'!M64)*'Vic Apr 2016'!Y64/100*'Vic Apr 2016'!AJ64,0)</f>
        <v>0</v>
      </c>
      <c r="O70" s="201">
        <f t="shared" si="0"/>
        <v>1528.7593999999999</v>
      </c>
      <c r="P70" s="202">
        <f>'Vic Apr 2016'!AM64</f>
        <v>0</v>
      </c>
      <c r="Q70" s="202">
        <f>'Vic Apr 2016'!AN64</f>
        <v>0</v>
      </c>
      <c r="R70" s="202">
        <f>'Vic Apr 2016'!AO64</f>
        <v>0</v>
      </c>
      <c r="S70" s="202">
        <f>'Vic Apr 2016'!AP64</f>
        <v>0</v>
      </c>
      <c r="T70" s="201">
        <f>O70</f>
        <v>1528.7593999999999</v>
      </c>
      <c r="U70" s="201">
        <f>T70</f>
        <v>1528.7593999999999</v>
      </c>
      <c r="V70" s="201">
        <f t="shared" si="1"/>
        <v>1681.63534</v>
      </c>
      <c r="W70" s="201">
        <f t="shared" si="2"/>
        <v>1681.63534</v>
      </c>
      <c r="X70" s="203">
        <f>'Vic Apr 2016'!AW64</f>
        <v>0</v>
      </c>
      <c r="Y70" s="204" t="str">
        <f>'Vic Apr 2016'!AX64</f>
        <v>n</v>
      </c>
      <c r="Z70" s="111"/>
      <c r="AA70" s="111"/>
      <c r="AB70" s="111"/>
      <c r="AC70" s="111"/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  <c r="BD70" s="111"/>
      <c r="BE70" s="111"/>
      <c r="BF70" s="111"/>
      <c r="BG70" s="111"/>
      <c r="BH70" s="111"/>
      <c r="BI70" s="111"/>
      <c r="BJ70" s="111"/>
      <c r="BK70" s="111"/>
      <c r="BL70" s="111"/>
      <c r="BM70" s="111"/>
      <c r="BN70" s="111"/>
      <c r="BO70" s="111"/>
      <c r="BP70" s="111"/>
      <c r="BQ70" s="111"/>
      <c r="BR70" s="111"/>
      <c r="BS70" s="111"/>
      <c r="BT70" s="111"/>
      <c r="BU70" s="111"/>
      <c r="BV70" s="111"/>
      <c r="BW70" s="111"/>
      <c r="BX70" s="111"/>
      <c r="BY70" s="111"/>
      <c r="BZ70" s="111"/>
      <c r="CA70" s="111"/>
      <c r="CB70" s="111"/>
      <c r="CC70" s="111"/>
      <c r="CD70" s="111"/>
      <c r="CE70" s="111"/>
      <c r="CF70" s="111"/>
      <c r="CG70" s="111"/>
      <c r="CH70" s="111"/>
      <c r="CI70" s="111"/>
      <c r="CJ70" s="111"/>
      <c r="CK70" s="111"/>
      <c r="CL70" s="111"/>
      <c r="CM70" s="111"/>
      <c r="CN70" s="111"/>
      <c r="CO70" s="111"/>
      <c r="CP70" s="111"/>
      <c r="CQ70" s="111"/>
      <c r="CR70" s="111"/>
      <c r="CS70" s="111"/>
      <c r="CT70" s="111"/>
      <c r="CU70" s="111"/>
      <c r="CV70" s="111"/>
      <c r="CW70" s="111"/>
      <c r="CX70" s="111"/>
      <c r="CY70" s="111"/>
      <c r="CZ70" s="111"/>
      <c r="DA70" s="111"/>
      <c r="DB70" s="111"/>
      <c r="DC70" s="111"/>
      <c r="DD70" s="111"/>
      <c r="DE70" s="111"/>
      <c r="DF70" s="111"/>
      <c r="DG70" s="111"/>
      <c r="DH70" s="111"/>
      <c r="DI70" s="111"/>
      <c r="DJ70" s="111"/>
      <c r="DK70" s="111"/>
      <c r="DL70" s="111"/>
      <c r="DM70" s="111"/>
      <c r="DN70" s="111"/>
      <c r="DO70" s="111"/>
      <c r="DP70" s="111"/>
      <c r="DQ70" s="111"/>
      <c r="DR70" s="111"/>
      <c r="DS70" s="111"/>
      <c r="DT70" s="111"/>
      <c r="DU70" s="111"/>
      <c r="DV70" s="111"/>
      <c r="DW70" s="111"/>
      <c r="DX70" s="111"/>
      <c r="DY70" s="111"/>
      <c r="DZ70" s="111"/>
      <c r="EA70" s="111"/>
      <c r="EB70" s="111"/>
      <c r="EC70" s="111"/>
      <c r="ED70" s="111"/>
      <c r="EE70" s="111"/>
      <c r="EF70" s="111"/>
      <c r="EG70" s="111"/>
      <c r="EH70" s="111"/>
      <c r="EI70" s="111"/>
      <c r="EJ70" s="111"/>
    </row>
    <row r="71" spans="1:140" s="112" customFormat="1" ht="17" customHeight="1">
      <c r="A71" s="241"/>
      <c r="B71" s="116" t="str">
        <f>'Vic Apr 2016'!F65</f>
        <v>Origin Energy</v>
      </c>
      <c r="C71" s="116" t="str">
        <f>'Vic Apr 2016'!G65</f>
        <v>Business Saver</v>
      </c>
      <c r="D71" s="198">
        <f>365*'Vic Apr 2016'!H65/100</f>
        <v>252.68950000000001</v>
      </c>
      <c r="E71" s="199">
        <f>IF($C$5*'Vic Apr 2016'!AK65/'Vic Apr 2016'!AI65&gt;='Vic Apr 2016'!J65,('Vic Apr 2016'!J65*'Vic Apr 2016'!O65/100)*'Vic Apr 2016'!AI65,($C$5*'Vic Apr 2016'!AK65/'Vic Apr 2016'!AI65*'Vic Apr 2016'!O65/100)*'Vic Apr 2016'!AI65)</f>
        <v>647.14499999999998</v>
      </c>
      <c r="F71" s="200">
        <f>IF($C$5*'Vic Apr 2016'!AK65/'Vic Apr 2016'!AI65&lt;'Vic Apr 2016'!J65,0,IF($C$5*'Vic Apr 2016'!AK65/'Vic Apr 2016'!AI65&lt;='Vic Apr 2016'!K65,($C$5*'Vic Apr 2016'!AK65/'Vic Apr 2016'!AI65-'Vic Apr 2016'!J65)*('Vic Apr 2016'!P65/100)*'Vic Apr 2016'!AI65,('Vic Apr 2016'!K65-'Vic Apr 2016'!J65)*('Vic Apr 2016'!P65/100)*'Vic Apr 2016'!AI65))</f>
        <v>213.15640000000002</v>
      </c>
      <c r="G71" s="198">
        <f>IF($C$5*'Vic Apr 2016'!AK65/'Vic Apr 2016'!AI65&lt;'Vic Apr 2016'!K65,0,IF($C$5*'Vic Apr 2016'!AK65/'Vic Apr 2016'!AI65&lt;='Vic Apr 2016'!L65,($C$5*'Vic Apr 2016'!AK65/'Vic Apr 2016'!AI65-'Vic Apr 2016'!K65)*('Vic Apr 2016'!Q65/100)*'Vic Apr 2016'!AI65,('Vic Apr 2016'!L65-'Vic Apr 2016'!K65)*('Vic Apr 2016'!Q65/100)*'Vic Apr 2016'!AI65))</f>
        <v>0</v>
      </c>
      <c r="H71" s="199">
        <f>IF($C$5*'Vic Apr 2016'!AK65/'Vic Apr 2016'!AI65&lt;'Vic Apr 2016'!L65,0,IF($C$5*'Vic Apr 2016'!AK65/'Vic Apr 2016'!AI65&lt;='Vic Apr 2016'!M65,($C$5*'Vic Apr 2016'!AK65/'Vic Apr 2016'!AI65-'Vic Apr 2016'!L65)*('Vic Apr 2016'!R65/100)*'Vic Apr 2016'!AI65,('Vic Apr 2016'!M65-'Vic Apr 2016'!L65)*('Vic Apr 2016'!R65/100)*'Vic Apr 2016'!AI65))</f>
        <v>0</v>
      </c>
      <c r="I71" s="198">
        <f>IF(($C$5*'Vic Apr 2016'!AK65/'Vic Apr 2016'!AI65&gt;'Vic Apr 2016'!M65),($C$5*'Vic Apr 2016'!AK65/'Vic Apr 2016'!AI65-'Vic Apr 2016'!M65)*'Vic Apr 2016'!S65/100*'Vic Apr 2016'!AI65,0)</f>
        <v>0</v>
      </c>
      <c r="J71" s="198">
        <f>IF($C$5*'Vic Apr 2016'!AL65/'Vic Apr 2016'!AJ65&gt;='Vic Apr 2016'!J65,('Vic Apr 2016'!J65*'Vic Apr 2016'!U65/100)*'Vic Apr 2016'!AJ65,($C$5*'Vic Apr 2016'!AL65/'Vic Apr 2016'!AJ65*'Vic Apr 2016'!U65/100)*'Vic Apr 2016'!AJ65)</f>
        <v>647.14499999999998</v>
      </c>
      <c r="K71" s="198">
        <f>IF($C$5*'Vic Apr 2016'!AL65/'Vic Apr 2016'!AJ65&lt;'Vic Apr 2016'!J65,0,IF($C$5*'Vic Apr 2016'!AL65/'Vic Apr 2016'!AJ65&lt;='Vic Apr 2016'!K65,($C$5*'Vic Apr 2016'!AL65/'Vic Apr 2016'!AJ65-'Vic Apr 2016'!J65)*('Vic Apr 2016'!V65/100)*'Vic Apr 2016'!AJ65,('Vic Apr 2016'!K65-'Vic Apr 2016'!J65)*('Vic Apr 2016'!V65/100)*'Vic Apr 2016'!AJ65))</f>
        <v>213.15640000000002</v>
      </c>
      <c r="L71" s="198">
        <f>IF($C$5*'Vic Apr 2016'!AL65/'Vic Apr 2016'!AJ65&lt;'Vic Apr 2016'!K65,0,IF($C$5*'Vic Apr 2016'!AL65/'Vic Apr 2016'!AJ65&lt;='Vic Apr 2016'!L65,($C$5*'Vic Apr 2016'!AL65/'Vic Apr 2016'!AJ65-'Vic Apr 2016'!K65)*('Vic Apr 2016'!W65/100)*'Vic Apr 2016'!AJ65,('Vic Apr 2016'!L65-'Vic Apr 2016'!K65)*('Vic Apr 2016'!W65/100)*'Vic Apr 2016'!AJ65))</f>
        <v>0</v>
      </c>
      <c r="M71" s="198">
        <f>IF($C$5*'Vic Apr 2016'!AL65/'Vic Apr 2016'!AJ65&lt;'Vic Apr 2016'!L65,0,IF($C$5*'Vic Apr 2016'!AL65/'Vic Apr 2016'!AJ65&lt;='Vic Apr 2016'!M65,($C$5*'Vic Apr 2016'!AL65/'Vic Apr 2016'!AJ65-'Vic Apr 2016'!L65)*('Vic Apr 2016'!X65/100)*'Vic Apr 2016'!AJ65,('Vic Apr 2016'!M65-'Vic Apr 2016'!L65)*('Vic Apr 2016'!X65/100)*'Vic Apr 2016'!AJ65))</f>
        <v>0</v>
      </c>
      <c r="N71" s="198">
        <f>IF(($C$5*'Vic Apr 2016'!AL65/'Vic Apr 2016'!AJ65&gt;'Vic Apr 2016'!M65),($C$5*'Vic Apr 2016'!AL65/'Vic Apr 2016'!AJ65-'Vic Apr 2016'!M65)*'Vic Apr 2016'!Y65/100*'Vic Apr 2016'!AJ65,0)</f>
        <v>0</v>
      </c>
      <c r="O71" s="201">
        <f t="shared" si="0"/>
        <v>1973.2923000000001</v>
      </c>
      <c r="P71" s="202">
        <f>'Vic Apr 2016'!AM65</f>
        <v>0</v>
      </c>
      <c r="Q71" s="202">
        <f>'Vic Apr 2016'!AN65</f>
        <v>15</v>
      </c>
      <c r="R71" s="202">
        <f>'Vic Apr 2016'!AO65</f>
        <v>0</v>
      </c>
      <c r="S71" s="202">
        <f>'Vic Apr 2016'!AP65</f>
        <v>0</v>
      </c>
      <c r="T71" s="201">
        <f>(O71-(O71-D71)*Q71/100)</f>
        <v>1715.2018800000001</v>
      </c>
      <c r="U71" s="201">
        <f>T71</f>
        <v>1715.2018800000001</v>
      </c>
      <c r="V71" s="201">
        <f t="shared" si="1"/>
        <v>1886.7220680000003</v>
      </c>
      <c r="W71" s="201">
        <f t="shared" si="2"/>
        <v>1886.7220680000003</v>
      </c>
      <c r="X71" s="203">
        <f>'Vic Apr 2016'!AW65</f>
        <v>12</v>
      </c>
      <c r="Y71" s="204" t="str">
        <f>'Vic Apr 2016'!AX65</f>
        <v>y</v>
      </c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1"/>
      <c r="BZ71" s="111"/>
      <c r="CA71" s="111"/>
      <c r="CB71" s="111"/>
      <c r="CC71" s="111"/>
      <c r="CD71" s="111"/>
      <c r="CE71" s="111"/>
      <c r="CF71" s="111"/>
      <c r="CG71" s="111"/>
      <c r="CH71" s="111"/>
      <c r="CI71" s="111"/>
      <c r="CJ71" s="111"/>
      <c r="CK71" s="111"/>
      <c r="CL71" s="111"/>
      <c r="CM71" s="111"/>
      <c r="CN71" s="111"/>
      <c r="CO71" s="111"/>
      <c r="CP71" s="111"/>
      <c r="CQ71" s="111"/>
      <c r="CR71" s="111"/>
      <c r="CS71" s="111"/>
      <c r="CT71" s="111"/>
      <c r="CU71" s="111"/>
      <c r="CV71" s="111"/>
      <c r="CW71" s="111"/>
      <c r="CX71" s="111"/>
      <c r="CY71" s="111"/>
      <c r="CZ71" s="111"/>
      <c r="DA71" s="111"/>
      <c r="DB71" s="111"/>
      <c r="DC71" s="111"/>
      <c r="DD71" s="111"/>
      <c r="DE71" s="111"/>
      <c r="DF71" s="111"/>
      <c r="DG71" s="111"/>
      <c r="DH71" s="111"/>
      <c r="DI71" s="111"/>
      <c r="DJ71" s="111"/>
      <c r="DK71" s="111"/>
      <c r="DL71" s="111"/>
      <c r="DM71" s="111"/>
      <c r="DN71" s="111"/>
      <c r="DO71" s="111"/>
      <c r="DP71" s="111"/>
      <c r="DQ71" s="111"/>
      <c r="DR71" s="111"/>
      <c r="DS71" s="111"/>
      <c r="DT71" s="111"/>
      <c r="DU71" s="111"/>
      <c r="DV71" s="111"/>
      <c r="DW71" s="111"/>
      <c r="DX71" s="111"/>
      <c r="DY71" s="111"/>
      <c r="DZ71" s="111"/>
      <c r="EA71" s="111"/>
      <c r="EB71" s="111"/>
      <c r="EC71" s="111"/>
      <c r="ED71" s="111"/>
      <c r="EE71" s="111"/>
      <c r="EF71" s="111"/>
      <c r="EG71" s="111"/>
      <c r="EH71" s="111"/>
      <c r="EI71" s="111"/>
      <c r="EJ71" s="111"/>
    </row>
    <row r="72" spans="1:140" s="58" customFormat="1" ht="17" customHeight="1" thickBot="1">
      <c r="A72" s="243"/>
      <c r="B72" s="205" t="str">
        <f>'Vic Apr 2016'!F66</f>
        <v>Simply Energy</v>
      </c>
      <c r="C72" s="205" t="str">
        <f>'Vic Apr 2016'!G66</f>
        <v>Small Office Plus Online</v>
      </c>
      <c r="D72" s="206">
        <f>365*'Vic Apr 2016'!H66/100</f>
        <v>208.12300000000002</v>
      </c>
      <c r="E72" s="207">
        <f>IF($C$5*'Vic Apr 2016'!AK66/'Vic Apr 2016'!AI66&gt;='Vic Apr 2016'!J66,('Vic Apr 2016'!J66*'Vic Apr 2016'!O66/100)*'Vic Apr 2016'!AI66,($C$5*'Vic Apr 2016'!AK66/'Vic Apr 2016'!AI66*'Vic Apr 2016'!O66/100)*'Vic Apr 2016'!AI66)</f>
        <v>110.52209999999999</v>
      </c>
      <c r="F72" s="208">
        <f>IF($C$5*'Vic Apr 2016'!AK66/'Vic Apr 2016'!AI66&lt;'Vic Apr 2016'!J66,0,IF($C$5*'Vic Apr 2016'!AK66/'Vic Apr 2016'!AI66&lt;='Vic Apr 2016'!K66,($C$5*'Vic Apr 2016'!AK66/'Vic Apr 2016'!AI66-'Vic Apr 2016'!J66)*('Vic Apr 2016'!P66/100)*'Vic Apr 2016'!AI66,('Vic Apr 2016'!K66-'Vic Apr 2016'!J66)*('Vic Apr 2016'!P66/100)*'Vic Apr 2016'!AI66))</f>
        <v>75.5244</v>
      </c>
      <c r="G72" s="206">
        <f>IF($C$5*'Vic Apr 2016'!AK66/'Vic Apr 2016'!AI66&lt;'Vic Apr 2016'!K66,0,IF($C$5*'Vic Apr 2016'!AK66/'Vic Apr 2016'!AI66&lt;='Vic Apr 2016'!L66,($C$5*'Vic Apr 2016'!AK66/'Vic Apr 2016'!AI66-'Vic Apr 2016'!K66)*('Vic Apr 2016'!Q66/100)*'Vic Apr 2016'!AI66,('Vic Apr 2016'!L66-'Vic Apr 2016'!K66)*('Vic Apr 2016'!Q66/100)*'Vic Apr 2016'!AI66))</f>
        <v>0</v>
      </c>
      <c r="H72" s="207">
        <f>IF($C$5*'Vic Apr 2016'!AK66/'Vic Apr 2016'!AI66&lt;'Vic Apr 2016'!L66,0,IF($C$5*'Vic Apr 2016'!AK66/'Vic Apr 2016'!AI66&lt;='Vic Apr 2016'!M66,($C$5*'Vic Apr 2016'!AK66/'Vic Apr 2016'!AI66-'Vic Apr 2016'!L66)*('Vic Apr 2016'!R66/100)*'Vic Apr 2016'!AI66,('Vic Apr 2016'!M66-'Vic Apr 2016'!L66)*('Vic Apr 2016'!R66/100)*'Vic Apr 2016'!AI66))</f>
        <v>0</v>
      </c>
      <c r="I72" s="206">
        <f>IF(($C$5*'Vic Apr 2016'!AK66/'Vic Apr 2016'!AI66&gt;'Vic Apr 2016'!M66),($C$5*'Vic Apr 2016'!AK66/'Vic Apr 2016'!AI66-'Vic Apr 2016'!M66)*'Vic Apr 2016'!S66/100*'Vic Apr 2016'!AI66,0)</f>
        <v>664.24860000000012</v>
      </c>
      <c r="J72" s="206">
        <f>IF($C$5*'Vic Apr 2016'!AL66/'Vic Apr 2016'!AJ66&gt;='Vic Apr 2016'!J66,('Vic Apr 2016'!J66*'Vic Apr 2016'!U66/100)*'Vic Apr 2016'!AJ66,($C$5*'Vic Apr 2016'!AL66/'Vic Apr 2016'!AJ66*'Vic Apr 2016'!U66/100)*'Vic Apr 2016'!AJ66)</f>
        <v>110.52209999999999</v>
      </c>
      <c r="K72" s="206">
        <f>IF($C$5*'Vic Apr 2016'!AL66/'Vic Apr 2016'!AJ66&lt;'Vic Apr 2016'!J66,0,IF($C$5*'Vic Apr 2016'!AL66/'Vic Apr 2016'!AJ66&lt;='Vic Apr 2016'!K66,($C$5*'Vic Apr 2016'!AL66/'Vic Apr 2016'!AJ66-'Vic Apr 2016'!J66)*('Vic Apr 2016'!V66/100)*'Vic Apr 2016'!AJ66,('Vic Apr 2016'!K66-'Vic Apr 2016'!J66)*('Vic Apr 2016'!V66/100)*'Vic Apr 2016'!AJ66))</f>
        <v>75.5244</v>
      </c>
      <c r="L72" s="206">
        <f>IF($C$5*'Vic Apr 2016'!AL66/'Vic Apr 2016'!AJ66&lt;'Vic Apr 2016'!K66,0,IF($C$5*'Vic Apr 2016'!AL66/'Vic Apr 2016'!AJ66&lt;='Vic Apr 2016'!L66,($C$5*'Vic Apr 2016'!AL66/'Vic Apr 2016'!AJ66-'Vic Apr 2016'!K66)*('Vic Apr 2016'!W66/100)*'Vic Apr 2016'!AJ66,('Vic Apr 2016'!L66-'Vic Apr 2016'!K66)*('Vic Apr 2016'!W66/100)*'Vic Apr 2016'!AJ66))</f>
        <v>0</v>
      </c>
      <c r="M72" s="206">
        <f>IF($C$5*'Vic Apr 2016'!AL66/'Vic Apr 2016'!AJ66&lt;'Vic Apr 2016'!L66,0,IF($C$5*'Vic Apr 2016'!AL66/'Vic Apr 2016'!AJ66&lt;='Vic Apr 2016'!M66,($C$5*'Vic Apr 2016'!AL66/'Vic Apr 2016'!AJ66-'Vic Apr 2016'!L66)*('Vic Apr 2016'!X66/100)*'Vic Apr 2016'!AJ66,('Vic Apr 2016'!M66-'Vic Apr 2016'!L66)*('Vic Apr 2016'!X66/100)*'Vic Apr 2016'!AJ66))</f>
        <v>0</v>
      </c>
      <c r="N72" s="206">
        <f>IF(($C$5*'Vic Apr 2016'!AL66/'Vic Apr 2016'!AJ66&gt;'Vic Apr 2016'!M66),($C$5*'Vic Apr 2016'!AL66/'Vic Apr 2016'!AJ66-'Vic Apr 2016'!M66)*'Vic Apr 2016'!Y66/100*'Vic Apr 2016'!AJ66,0)</f>
        <v>664.24860000000012</v>
      </c>
      <c r="O72" s="209">
        <f t="shared" si="0"/>
        <v>1908.7132000000001</v>
      </c>
      <c r="P72" s="210">
        <f>'Vic Apr 2016'!AM66</f>
        <v>0</v>
      </c>
      <c r="Q72" s="210">
        <f>'Vic Apr 2016'!AN66</f>
        <v>15</v>
      </c>
      <c r="R72" s="210">
        <f>'Vic Apr 2016'!AO66</f>
        <v>0</v>
      </c>
      <c r="S72" s="210">
        <f>'Vic Apr 2016'!AP66</f>
        <v>5</v>
      </c>
      <c r="T72" s="222">
        <f>(O72-(O72-D72)*Q72/100)</f>
        <v>1653.6246700000002</v>
      </c>
      <c r="U72" s="222">
        <f>(T72-(T72-D72)*S72/100)</f>
        <v>1581.3495865000002</v>
      </c>
      <c r="V72" s="209">
        <f t="shared" si="1"/>
        <v>1818.9871370000003</v>
      </c>
      <c r="W72" s="209">
        <f t="shared" si="2"/>
        <v>1739.4845451500005</v>
      </c>
      <c r="X72" s="211">
        <f>'Vic Apr 2016'!AW66</f>
        <v>24</v>
      </c>
      <c r="Y72" s="212" t="str">
        <f>'Vic Apr 2016'!AX66</f>
        <v>n</v>
      </c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111"/>
      <c r="BL72" s="111"/>
      <c r="BM72" s="111"/>
      <c r="BN72" s="111"/>
      <c r="BO72" s="111"/>
      <c r="BP72" s="111"/>
      <c r="BQ72" s="111"/>
      <c r="BR72" s="111"/>
      <c r="BS72" s="111"/>
      <c r="BT72" s="111"/>
      <c r="BU72" s="111"/>
      <c r="BV72" s="111"/>
      <c r="BW72" s="111"/>
      <c r="BX72" s="111"/>
      <c r="BY72" s="111"/>
      <c r="BZ72" s="111"/>
      <c r="CA72" s="111"/>
      <c r="CB72" s="111"/>
      <c r="CC72" s="111"/>
      <c r="CD72" s="111"/>
      <c r="CE72" s="111"/>
      <c r="CF72" s="111"/>
      <c r="CG72" s="111"/>
      <c r="CH72" s="111"/>
      <c r="CI72" s="111"/>
      <c r="CJ72" s="111"/>
      <c r="CK72" s="111"/>
      <c r="CL72" s="111"/>
      <c r="CM72" s="111"/>
      <c r="CN72" s="111"/>
      <c r="CO72" s="111"/>
      <c r="CP72" s="111"/>
      <c r="CQ72" s="111"/>
      <c r="CR72" s="111"/>
      <c r="CS72" s="111"/>
      <c r="CT72" s="111"/>
      <c r="CU72" s="111"/>
      <c r="CV72" s="111"/>
      <c r="CW72" s="111"/>
      <c r="CX72" s="111"/>
      <c r="CY72" s="111"/>
      <c r="CZ72" s="111"/>
      <c r="DA72" s="111"/>
      <c r="DB72" s="111"/>
      <c r="DC72" s="111"/>
      <c r="DD72" s="111"/>
      <c r="DE72" s="111"/>
      <c r="DF72" s="111"/>
      <c r="DG72" s="111"/>
      <c r="DH72" s="111"/>
      <c r="DI72" s="111"/>
      <c r="DJ72" s="111"/>
      <c r="DK72" s="111"/>
      <c r="DL72" s="111"/>
      <c r="DM72" s="111"/>
      <c r="DN72" s="111"/>
      <c r="DO72" s="111"/>
      <c r="DP72" s="111"/>
      <c r="DQ72" s="111"/>
      <c r="DR72" s="111"/>
      <c r="DS72" s="111"/>
      <c r="DT72" s="111"/>
      <c r="DU72" s="111"/>
      <c r="DV72" s="111"/>
      <c r="DW72" s="111"/>
      <c r="DX72" s="111"/>
      <c r="DY72" s="111"/>
      <c r="DZ72" s="111"/>
      <c r="EA72" s="111"/>
      <c r="EB72" s="111"/>
      <c r="EC72" s="111"/>
      <c r="ED72" s="111"/>
      <c r="EE72" s="111"/>
      <c r="EF72" s="111"/>
      <c r="EG72" s="111"/>
      <c r="EH72" s="111"/>
      <c r="EI72" s="111"/>
      <c r="EJ72" s="111"/>
    </row>
    <row r="73" spans="1:140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11"/>
      <c r="AA73" s="111"/>
      <c r="AB73" s="111"/>
      <c r="AC73" s="111"/>
      <c r="AD73" s="111"/>
      <c r="AE73" s="111"/>
      <c r="AF73" s="111"/>
      <c r="AG73" s="111"/>
      <c r="AH73" s="111"/>
      <c r="AI73" s="111"/>
      <c r="AJ73" s="111"/>
      <c r="AK73" s="111"/>
      <c r="AL73" s="111"/>
      <c r="AM73" s="111"/>
      <c r="AN73" s="111"/>
      <c r="AO73" s="111"/>
      <c r="AP73" s="111"/>
      <c r="AQ73" s="111"/>
      <c r="AR73" s="111"/>
      <c r="AS73" s="111"/>
      <c r="AT73" s="111"/>
      <c r="AU73" s="111"/>
      <c r="AV73" s="111"/>
      <c r="AW73" s="111"/>
      <c r="AX73" s="111"/>
      <c r="AY73" s="111"/>
      <c r="AZ73" s="111"/>
      <c r="BA73" s="111"/>
      <c r="BB73" s="111"/>
      <c r="BC73" s="111"/>
      <c r="BD73" s="111"/>
      <c r="BE73" s="111"/>
      <c r="BF73" s="111"/>
      <c r="BG73" s="111"/>
      <c r="BH73" s="111"/>
      <c r="BI73" s="111"/>
      <c r="BJ73" s="111"/>
      <c r="BK73" s="111"/>
      <c r="BL73" s="111"/>
      <c r="BM73" s="111"/>
      <c r="BN73" s="111"/>
      <c r="BO73" s="111"/>
      <c r="BP73" s="111"/>
      <c r="BQ73" s="111"/>
      <c r="BR73" s="111"/>
      <c r="BS73" s="111"/>
      <c r="BT73" s="111"/>
      <c r="BU73" s="111"/>
      <c r="BV73" s="111"/>
      <c r="BW73" s="111"/>
      <c r="BX73" s="111"/>
      <c r="BY73" s="111"/>
      <c r="BZ73" s="111"/>
      <c r="CA73" s="111"/>
      <c r="CB73" s="111"/>
      <c r="CC73" s="111"/>
      <c r="CD73" s="111"/>
      <c r="CE73" s="111"/>
      <c r="CF73" s="111"/>
      <c r="CG73" s="111"/>
      <c r="CH73" s="111"/>
      <c r="CI73" s="111"/>
      <c r="CJ73" s="111"/>
      <c r="CK73" s="111"/>
      <c r="CL73" s="111"/>
      <c r="CM73" s="111"/>
      <c r="CN73" s="111"/>
      <c r="CO73" s="111"/>
      <c r="CP73" s="111"/>
      <c r="CQ73" s="111"/>
      <c r="CR73" s="111"/>
      <c r="CS73" s="111"/>
      <c r="CT73" s="111"/>
      <c r="CU73" s="111"/>
      <c r="CV73" s="111"/>
      <c r="CW73" s="111"/>
      <c r="CX73" s="111"/>
      <c r="CY73" s="111"/>
      <c r="CZ73" s="111"/>
      <c r="DA73" s="111"/>
      <c r="DB73" s="111"/>
      <c r="DC73" s="111"/>
      <c r="DD73" s="111"/>
      <c r="DE73" s="111"/>
      <c r="DF73" s="111"/>
      <c r="DG73" s="111"/>
      <c r="DH73" s="111"/>
      <c r="DI73" s="111"/>
      <c r="DJ73" s="111"/>
      <c r="DK73" s="111"/>
      <c r="DL73" s="111"/>
      <c r="DM73" s="111"/>
      <c r="DN73" s="111"/>
      <c r="DO73" s="111"/>
      <c r="DP73" s="111"/>
      <c r="DQ73" s="111"/>
      <c r="DR73" s="111"/>
      <c r="DS73" s="111"/>
      <c r="DT73" s="111"/>
      <c r="DU73" s="111"/>
      <c r="DV73" s="111"/>
      <c r="DW73" s="111"/>
      <c r="DX73" s="111"/>
      <c r="DY73" s="111"/>
      <c r="DZ73" s="111"/>
      <c r="EA73" s="111"/>
      <c r="EB73" s="111"/>
      <c r="EC73" s="111"/>
      <c r="ED73" s="111"/>
      <c r="EE73" s="111"/>
      <c r="EF73" s="111"/>
      <c r="EG73" s="111"/>
      <c r="EH73" s="111"/>
      <c r="EI73" s="111"/>
      <c r="EJ73" s="111"/>
    </row>
    <row r="74" spans="1:140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11"/>
      <c r="BS74" s="111"/>
      <c r="BT74" s="111"/>
      <c r="BU74" s="111"/>
      <c r="BV74" s="111"/>
      <c r="BW74" s="111"/>
      <c r="BX74" s="111"/>
      <c r="BY74" s="111"/>
      <c r="BZ74" s="111"/>
      <c r="CA74" s="111"/>
      <c r="CB74" s="111"/>
      <c r="CC74" s="111"/>
      <c r="CD74" s="111"/>
      <c r="CE74" s="111"/>
      <c r="CF74" s="111"/>
      <c r="CG74" s="111"/>
      <c r="CH74" s="111"/>
      <c r="CI74" s="111"/>
      <c r="CJ74" s="111"/>
      <c r="CK74" s="111"/>
      <c r="CL74" s="111"/>
      <c r="CM74" s="111"/>
      <c r="CN74" s="111"/>
      <c r="CO74" s="111"/>
      <c r="CP74" s="111"/>
      <c r="CQ74" s="111"/>
      <c r="CR74" s="111"/>
      <c r="CS74" s="111"/>
      <c r="CT74" s="111"/>
      <c r="CU74" s="111"/>
      <c r="CV74" s="111"/>
      <c r="CW74" s="111"/>
      <c r="CX74" s="111"/>
      <c r="CY74" s="111"/>
      <c r="CZ74" s="111"/>
      <c r="DA74" s="111"/>
      <c r="DB74" s="111"/>
      <c r="DC74" s="111"/>
      <c r="DD74" s="111"/>
      <c r="DE74" s="111"/>
      <c r="DF74" s="111"/>
      <c r="DG74" s="111"/>
      <c r="DH74" s="111"/>
      <c r="DI74" s="111"/>
      <c r="DJ74" s="111"/>
      <c r="DK74" s="111"/>
      <c r="DL74" s="111"/>
      <c r="DM74" s="111"/>
      <c r="DN74" s="111"/>
      <c r="DO74" s="111"/>
      <c r="DP74" s="111"/>
      <c r="DQ74" s="111"/>
      <c r="DR74" s="111"/>
      <c r="DS74" s="111"/>
      <c r="DT74" s="111"/>
      <c r="DU74" s="111"/>
      <c r="DV74" s="111"/>
      <c r="DW74" s="111"/>
      <c r="DX74" s="111"/>
      <c r="DY74" s="111"/>
      <c r="DZ74" s="111"/>
      <c r="EA74" s="111"/>
      <c r="EB74" s="111"/>
      <c r="EC74" s="111"/>
      <c r="ED74" s="111"/>
      <c r="EE74" s="111"/>
      <c r="EF74" s="111"/>
      <c r="EG74" s="111"/>
      <c r="EH74" s="111"/>
      <c r="EI74" s="111"/>
      <c r="EJ74" s="111"/>
    </row>
    <row r="75" spans="1:140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11"/>
      <c r="BS75" s="111"/>
      <c r="BT75" s="111"/>
      <c r="BU75" s="111"/>
      <c r="BV75" s="111"/>
      <c r="BW75" s="111"/>
      <c r="BX75" s="111"/>
      <c r="BY75" s="111"/>
      <c r="BZ75" s="111"/>
      <c r="CA75" s="111"/>
      <c r="CB75" s="111"/>
      <c r="CC75" s="111"/>
      <c r="CD75" s="111"/>
      <c r="CE75" s="111"/>
      <c r="CF75" s="111"/>
      <c r="CG75" s="111"/>
      <c r="CH75" s="111"/>
      <c r="CI75" s="111"/>
      <c r="CJ75" s="111"/>
      <c r="CK75" s="111"/>
      <c r="CL75" s="111"/>
      <c r="CM75" s="111"/>
      <c r="CN75" s="111"/>
      <c r="CO75" s="111"/>
      <c r="CP75" s="111"/>
      <c r="CQ75" s="111"/>
      <c r="CR75" s="111"/>
      <c r="CS75" s="111"/>
      <c r="CT75" s="111"/>
      <c r="CU75" s="111"/>
      <c r="CV75" s="111"/>
      <c r="CW75" s="111"/>
      <c r="CX75" s="111"/>
      <c r="CY75" s="111"/>
      <c r="CZ75" s="111"/>
      <c r="DA75" s="111"/>
      <c r="DB75" s="111"/>
      <c r="DC75" s="111"/>
      <c r="DD75" s="111"/>
      <c r="DE75" s="111"/>
      <c r="DF75" s="111"/>
      <c r="DG75" s="111"/>
      <c r="DH75" s="111"/>
      <c r="DI75" s="111"/>
      <c r="DJ75" s="111"/>
      <c r="DK75" s="111"/>
      <c r="DL75" s="111"/>
      <c r="DM75" s="111"/>
      <c r="DN75" s="111"/>
      <c r="DO75" s="111"/>
      <c r="DP75" s="111"/>
      <c r="DQ75" s="111"/>
      <c r="DR75" s="111"/>
      <c r="DS75" s="111"/>
      <c r="DT75" s="111"/>
      <c r="DU75" s="111"/>
      <c r="DV75" s="111"/>
      <c r="DW75" s="111"/>
      <c r="DX75" s="111"/>
      <c r="DY75" s="111"/>
      <c r="DZ75" s="111"/>
      <c r="EA75" s="111"/>
      <c r="EB75" s="111"/>
      <c r="EC75" s="111"/>
      <c r="ED75" s="111"/>
      <c r="EE75" s="111"/>
      <c r="EF75" s="111"/>
      <c r="EG75" s="111"/>
      <c r="EH75" s="111"/>
      <c r="EI75" s="111"/>
      <c r="EJ75" s="111"/>
    </row>
    <row r="76" spans="1:140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/>
      <c r="BI76" s="111"/>
      <c r="BJ76" s="111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/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11"/>
      <c r="CJ76" s="111"/>
      <c r="CK76" s="111"/>
      <c r="CL76" s="111"/>
      <c r="CM76" s="111"/>
      <c r="CN76" s="111"/>
      <c r="CO76" s="111"/>
      <c r="CP76" s="111"/>
      <c r="CQ76" s="111"/>
      <c r="CR76" s="111"/>
      <c r="CS76" s="111"/>
      <c r="CT76" s="111"/>
      <c r="CU76" s="111"/>
      <c r="CV76" s="111"/>
      <c r="CW76" s="111"/>
      <c r="CX76" s="111"/>
      <c r="CY76" s="111"/>
      <c r="CZ76" s="111"/>
      <c r="DA76" s="111"/>
      <c r="DB76" s="111"/>
      <c r="DC76" s="111"/>
      <c r="DD76" s="111"/>
      <c r="DE76" s="111"/>
      <c r="DF76" s="111"/>
      <c r="DG76" s="111"/>
      <c r="DH76" s="111"/>
      <c r="DI76" s="111"/>
      <c r="DJ76" s="111"/>
      <c r="DK76" s="111"/>
      <c r="DL76" s="111"/>
      <c r="DM76" s="111"/>
      <c r="DN76" s="111"/>
      <c r="DO76" s="111"/>
      <c r="DP76" s="111"/>
      <c r="DQ76" s="111"/>
      <c r="DR76" s="111"/>
      <c r="DS76" s="111"/>
      <c r="DT76" s="111"/>
      <c r="DU76" s="111"/>
      <c r="DV76" s="111"/>
      <c r="DW76" s="111"/>
      <c r="DX76" s="111"/>
      <c r="DY76" s="111"/>
      <c r="DZ76" s="111"/>
      <c r="EA76" s="111"/>
      <c r="EB76" s="111"/>
      <c r="EC76" s="111"/>
      <c r="ED76" s="111"/>
      <c r="EE76" s="111"/>
      <c r="EF76" s="111"/>
      <c r="EG76" s="111"/>
      <c r="EH76" s="111"/>
      <c r="EI76" s="111"/>
      <c r="EJ76" s="111"/>
    </row>
    <row r="77" spans="1:140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1"/>
      <c r="BK77" s="111"/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1"/>
      <c r="BZ77" s="111"/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1"/>
      <c r="CO77" s="111"/>
      <c r="CP77" s="111"/>
      <c r="CQ77" s="111"/>
      <c r="CR77" s="111"/>
      <c r="CS77" s="111"/>
      <c r="CT77" s="111"/>
      <c r="CU77" s="111"/>
      <c r="CV77" s="111"/>
      <c r="CW77" s="111"/>
      <c r="CX77" s="111"/>
      <c r="CY77" s="111"/>
      <c r="CZ77" s="111"/>
      <c r="DA77" s="111"/>
      <c r="DB77" s="111"/>
      <c r="DC77" s="111"/>
      <c r="DD77" s="111"/>
      <c r="DE77" s="111"/>
      <c r="DF77" s="111"/>
      <c r="DG77" s="111"/>
      <c r="DH77" s="111"/>
      <c r="DI77" s="111"/>
      <c r="DJ77" s="111"/>
      <c r="DK77" s="111"/>
      <c r="DL77" s="111"/>
      <c r="DM77" s="111"/>
      <c r="DN77" s="111"/>
      <c r="DO77" s="111"/>
      <c r="DP77" s="111"/>
      <c r="DQ77" s="111"/>
      <c r="DR77" s="111"/>
      <c r="DS77" s="111"/>
      <c r="DT77" s="111"/>
      <c r="DU77" s="111"/>
      <c r="DV77" s="111"/>
      <c r="DW77" s="111"/>
      <c r="DX77" s="111"/>
      <c r="DY77" s="111"/>
      <c r="DZ77" s="111"/>
      <c r="EA77" s="111"/>
      <c r="EB77" s="111"/>
      <c r="EC77" s="111"/>
      <c r="ED77" s="111"/>
      <c r="EE77" s="111"/>
      <c r="EF77" s="111"/>
      <c r="EG77" s="111"/>
      <c r="EH77" s="111"/>
      <c r="EI77" s="111"/>
      <c r="EJ77" s="111"/>
    </row>
    <row r="78" spans="1:140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111"/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1"/>
      <c r="BZ78" s="111"/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1"/>
      <c r="CO78" s="111"/>
      <c r="CP78" s="111"/>
      <c r="CQ78" s="111"/>
      <c r="CR78" s="111"/>
      <c r="CS78" s="111"/>
      <c r="CT78" s="111"/>
      <c r="CU78" s="111"/>
      <c r="CV78" s="111"/>
      <c r="CW78" s="111"/>
      <c r="CX78" s="111"/>
      <c r="CY78" s="111"/>
      <c r="CZ78" s="111"/>
      <c r="DA78" s="111"/>
      <c r="DB78" s="111"/>
      <c r="DC78" s="111"/>
      <c r="DD78" s="111"/>
      <c r="DE78" s="111"/>
      <c r="DF78" s="111"/>
      <c r="DG78" s="111"/>
      <c r="DH78" s="111"/>
      <c r="DI78" s="111"/>
      <c r="DJ78" s="111"/>
      <c r="DK78" s="111"/>
      <c r="DL78" s="111"/>
      <c r="DM78" s="111"/>
      <c r="DN78" s="111"/>
      <c r="DO78" s="111"/>
      <c r="DP78" s="111"/>
      <c r="DQ78" s="111"/>
      <c r="DR78" s="111"/>
      <c r="DS78" s="111"/>
      <c r="DT78" s="111"/>
      <c r="DU78" s="111"/>
      <c r="DV78" s="111"/>
      <c r="DW78" s="111"/>
      <c r="DX78" s="111"/>
      <c r="DY78" s="111"/>
      <c r="DZ78" s="111"/>
      <c r="EA78" s="111"/>
      <c r="EB78" s="111"/>
      <c r="EC78" s="111"/>
      <c r="ED78" s="111"/>
      <c r="EE78" s="111"/>
      <c r="EF78" s="111"/>
      <c r="EG78" s="111"/>
      <c r="EH78" s="111"/>
      <c r="EI78" s="111"/>
      <c r="EJ78" s="111"/>
    </row>
    <row r="79" spans="1:140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11"/>
      <c r="BS79" s="111"/>
      <c r="BT79" s="111"/>
      <c r="BU79" s="111"/>
      <c r="BV79" s="111"/>
      <c r="BW79" s="111"/>
      <c r="BX79" s="111"/>
      <c r="BY79" s="111"/>
      <c r="BZ79" s="111"/>
      <c r="CA79" s="111"/>
      <c r="CB79" s="111"/>
      <c r="CC79" s="111"/>
      <c r="CD79" s="111"/>
      <c r="CE79" s="111"/>
      <c r="CF79" s="111"/>
      <c r="CG79" s="111"/>
      <c r="CH79" s="111"/>
      <c r="CI79" s="111"/>
      <c r="CJ79" s="111"/>
      <c r="CK79" s="111"/>
      <c r="CL79" s="111"/>
      <c r="CM79" s="111"/>
      <c r="CN79" s="111"/>
      <c r="CO79" s="111"/>
      <c r="CP79" s="111"/>
      <c r="CQ79" s="111"/>
      <c r="CR79" s="111"/>
      <c r="CS79" s="111"/>
      <c r="CT79" s="111"/>
      <c r="CU79" s="111"/>
      <c r="CV79" s="111"/>
      <c r="CW79" s="111"/>
      <c r="CX79" s="111"/>
      <c r="CY79" s="111"/>
      <c r="CZ79" s="111"/>
      <c r="DA79" s="111"/>
      <c r="DB79" s="111"/>
      <c r="DC79" s="111"/>
      <c r="DD79" s="111"/>
      <c r="DE79" s="111"/>
      <c r="DF79" s="111"/>
      <c r="DG79" s="111"/>
      <c r="DH79" s="111"/>
      <c r="DI79" s="111"/>
      <c r="DJ79" s="111"/>
      <c r="DK79" s="111"/>
      <c r="DL79" s="111"/>
      <c r="DM79" s="111"/>
      <c r="DN79" s="111"/>
      <c r="DO79" s="111"/>
      <c r="DP79" s="111"/>
      <c r="DQ79" s="111"/>
      <c r="DR79" s="111"/>
      <c r="DS79" s="111"/>
      <c r="DT79" s="111"/>
      <c r="DU79" s="111"/>
      <c r="DV79" s="111"/>
      <c r="DW79" s="111"/>
      <c r="DX79" s="111"/>
      <c r="DY79" s="111"/>
      <c r="DZ79" s="111"/>
      <c r="EA79" s="111"/>
      <c r="EB79" s="111"/>
      <c r="EC79" s="111"/>
      <c r="ED79" s="111"/>
      <c r="EE79" s="111"/>
      <c r="EF79" s="111"/>
      <c r="EG79" s="111"/>
      <c r="EH79" s="111"/>
      <c r="EI79" s="111"/>
      <c r="EJ79" s="111"/>
    </row>
    <row r="80" spans="1:140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1"/>
      <c r="BK80" s="111"/>
      <c r="BL80" s="111"/>
      <c r="BM80" s="111"/>
      <c r="BN80" s="111"/>
      <c r="BO80" s="111"/>
      <c r="BP80" s="111"/>
      <c r="BQ80" s="111"/>
      <c r="BR80" s="111"/>
      <c r="BS80" s="111"/>
      <c r="BT80" s="111"/>
      <c r="BU80" s="111"/>
      <c r="BV80" s="111"/>
      <c r="BW80" s="111"/>
      <c r="BX80" s="111"/>
      <c r="BY80" s="111"/>
      <c r="BZ80" s="111"/>
      <c r="CA80" s="111"/>
      <c r="CB80" s="111"/>
      <c r="CC80" s="111"/>
      <c r="CD80" s="111"/>
      <c r="CE80" s="111"/>
      <c r="CF80" s="111"/>
      <c r="CG80" s="111"/>
      <c r="CH80" s="111"/>
      <c r="CI80" s="111"/>
      <c r="CJ80" s="111"/>
      <c r="CK80" s="111"/>
      <c r="CL80" s="111"/>
      <c r="CM80" s="111"/>
      <c r="CN80" s="111"/>
      <c r="CO80" s="111"/>
      <c r="CP80" s="111"/>
      <c r="CQ80" s="111"/>
      <c r="CR80" s="111"/>
      <c r="CS80" s="111"/>
      <c r="CT80" s="111"/>
      <c r="CU80" s="111"/>
      <c r="CV80" s="111"/>
      <c r="CW80" s="111"/>
      <c r="CX80" s="111"/>
      <c r="CY80" s="111"/>
      <c r="CZ80" s="111"/>
      <c r="DA80" s="111"/>
      <c r="DB80" s="111"/>
      <c r="DC80" s="111"/>
      <c r="DD80" s="111"/>
      <c r="DE80" s="111"/>
      <c r="DF80" s="111"/>
      <c r="DG80" s="111"/>
      <c r="DH80" s="111"/>
      <c r="DI80" s="111"/>
      <c r="DJ80" s="111"/>
      <c r="DK80" s="111"/>
      <c r="DL80" s="111"/>
      <c r="DM80" s="111"/>
      <c r="DN80" s="111"/>
      <c r="DO80" s="111"/>
      <c r="DP80" s="111"/>
      <c r="DQ80" s="111"/>
      <c r="DR80" s="111"/>
      <c r="DS80" s="111"/>
      <c r="DT80" s="111"/>
      <c r="DU80" s="111"/>
      <c r="DV80" s="111"/>
      <c r="DW80" s="111"/>
      <c r="DX80" s="111"/>
      <c r="DY80" s="111"/>
      <c r="DZ80" s="111"/>
      <c r="EA80" s="111"/>
      <c r="EB80" s="111"/>
      <c r="EC80" s="111"/>
      <c r="ED80" s="111"/>
      <c r="EE80" s="111"/>
      <c r="EF80" s="111"/>
      <c r="EG80" s="111"/>
      <c r="EH80" s="111"/>
      <c r="EI80" s="111"/>
      <c r="EJ80" s="111"/>
    </row>
    <row r="81" spans="1:140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11"/>
      <c r="BS81" s="111"/>
      <c r="BT81" s="111"/>
      <c r="BU81" s="111"/>
      <c r="BV81" s="111"/>
      <c r="BW81" s="111"/>
      <c r="BX81" s="111"/>
      <c r="BY81" s="111"/>
      <c r="BZ81" s="111"/>
      <c r="CA81" s="111"/>
      <c r="CB81" s="111"/>
      <c r="CC81" s="111"/>
      <c r="CD81" s="111"/>
      <c r="CE81" s="111"/>
      <c r="CF81" s="111"/>
      <c r="CG81" s="111"/>
      <c r="CH81" s="111"/>
      <c r="CI81" s="111"/>
      <c r="CJ81" s="111"/>
      <c r="CK81" s="111"/>
      <c r="CL81" s="111"/>
      <c r="CM81" s="111"/>
      <c r="CN81" s="111"/>
      <c r="CO81" s="111"/>
      <c r="CP81" s="111"/>
      <c r="CQ81" s="111"/>
      <c r="CR81" s="111"/>
      <c r="CS81" s="111"/>
      <c r="CT81" s="111"/>
      <c r="CU81" s="111"/>
      <c r="CV81" s="111"/>
      <c r="CW81" s="111"/>
      <c r="CX81" s="111"/>
      <c r="CY81" s="111"/>
      <c r="CZ81" s="111"/>
      <c r="DA81" s="111"/>
      <c r="DB81" s="111"/>
      <c r="DC81" s="111"/>
      <c r="DD81" s="111"/>
      <c r="DE81" s="111"/>
      <c r="DF81" s="111"/>
      <c r="DG81" s="111"/>
      <c r="DH81" s="111"/>
      <c r="DI81" s="111"/>
      <c r="DJ81" s="111"/>
      <c r="DK81" s="111"/>
      <c r="DL81" s="111"/>
      <c r="DM81" s="111"/>
      <c r="DN81" s="111"/>
      <c r="DO81" s="111"/>
      <c r="DP81" s="111"/>
      <c r="DQ81" s="111"/>
      <c r="DR81" s="111"/>
      <c r="DS81" s="111"/>
      <c r="DT81" s="111"/>
      <c r="DU81" s="111"/>
      <c r="DV81" s="111"/>
      <c r="DW81" s="111"/>
      <c r="DX81" s="111"/>
      <c r="DY81" s="111"/>
      <c r="DZ81" s="111"/>
      <c r="EA81" s="111"/>
      <c r="EB81" s="111"/>
      <c r="EC81" s="111"/>
      <c r="ED81" s="111"/>
      <c r="EE81" s="111"/>
      <c r="EF81" s="111"/>
      <c r="EG81" s="111"/>
      <c r="EH81" s="111"/>
      <c r="EI81" s="111"/>
      <c r="EJ81" s="111"/>
    </row>
    <row r="82" spans="1:140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  <c r="BI82" s="111"/>
      <c r="BJ82" s="111"/>
      <c r="BK82" s="111"/>
      <c r="BL82" s="111"/>
      <c r="BM82" s="111"/>
      <c r="BN82" s="111"/>
      <c r="BO82" s="111"/>
      <c r="BP82" s="111"/>
      <c r="BQ82" s="111"/>
      <c r="BR82" s="111"/>
      <c r="BS82" s="111"/>
      <c r="BT82" s="111"/>
      <c r="BU82" s="111"/>
      <c r="BV82" s="111"/>
      <c r="BW82" s="111"/>
      <c r="BX82" s="111"/>
      <c r="BY82" s="111"/>
      <c r="BZ82" s="111"/>
      <c r="CA82" s="111"/>
      <c r="CB82" s="111"/>
      <c r="CC82" s="111"/>
      <c r="CD82" s="111"/>
      <c r="CE82" s="111"/>
      <c r="CF82" s="111"/>
      <c r="CG82" s="111"/>
      <c r="CH82" s="111"/>
      <c r="CI82" s="111"/>
      <c r="CJ82" s="111"/>
      <c r="CK82" s="111"/>
      <c r="CL82" s="111"/>
      <c r="CM82" s="111"/>
      <c r="CN82" s="111"/>
      <c r="CO82" s="111"/>
      <c r="CP82" s="111"/>
      <c r="CQ82" s="111"/>
      <c r="CR82" s="111"/>
      <c r="CS82" s="111"/>
      <c r="CT82" s="111"/>
      <c r="CU82" s="111"/>
      <c r="CV82" s="111"/>
      <c r="CW82" s="111"/>
      <c r="CX82" s="111"/>
      <c r="CY82" s="111"/>
      <c r="CZ82" s="111"/>
      <c r="DA82" s="111"/>
      <c r="DB82" s="111"/>
      <c r="DC82" s="111"/>
      <c r="DD82" s="111"/>
      <c r="DE82" s="111"/>
      <c r="DF82" s="111"/>
      <c r="DG82" s="111"/>
      <c r="DH82" s="111"/>
      <c r="DI82" s="111"/>
      <c r="DJ82" s="111"/>
      <c r="DK82" s="111"/>
      <c r="DL82" s="111"/>
      <c r="DM82" s="111"/>
      <c r="DN82" s="111"/>
      <c r="DO82" s="111"/>
      <c r="DP82" s="111"/>
      <c r="DQ82" s="111"/>
      <c r="DR82" s="111"/>
      <c r="DS82" s="111"/>
      <c r="DT82" s="111"/>
      <c r="DU82" s="111"/>
      <c r="DV82" s="111"/>
      <c r="DW82" s="111"/>
      <c r="DX82" s="111"/>
      <c r="DY82" s="111"/>
      <c r="DZ82" s="111"/>
      <c r="EA82" s="111"/>
      <c r="EB82" s="111"/>
      <c r="EC82" s="111"/>
      <c r="ED82" s="111"/>
      <c r="EE82" s="111"/>
      <c r="EF82" s="111"/>
      <c r="EG82" s="111"/>
      <c r="EH82" s="111"/>
      <c r="EI82" s="111"/>
      <c r="EJ82" s="111"/>
    </row>
    <row r="83" spans="1:140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11"/>
      <c r="BS83" s="111"/>
      <c r="BT83" s="111"/>
      <c r="BU83" s="111"/>
      <c r="BV83" s="111"/>
      <c r="BW83" s="111"/>
      <c r="BX83" s="111"/>
      <c r="BY83" s="111"/>
      <c r="BZ83" s="111"/>
      <c r="CA83" s="111"/>
      <c r="CB83" s="111"/>
      <c r="CC83" s="111"/>
      <c r="CD83" s="111"/>
      <c r="CE83" s="111"/>
      <c r="CF83" s="111"/>
      <c r="CG83" s="111"/>
      <c r="CH83" s="111"/>
      <c r="CI83" s="111"/>
      <c r="CJ83" s="111"/>
      <c r="CK83" s="111"/>
      <c r="CL83" s="111"/>
      <c r="CM83" s="111"/>
      <c r="CN83" s="111"/>
      <c r="CO83" s="111"/>
      <c r="CP83" s="111"/>
      <c r="CQ83" s="111"/>
      <c r="CR83" s="111"/>
      <c r="CS83" s="111"/>
      <c r="CT83" s="111"/>
      <c r="CU83" s="111"/>
      <c r="CV83" s="111"/>
      <c r="CW83" s="111"/>
      <c r="CX83" s="111"/>
      <c r="CY83" s="111"/>
      <c r="CZ83" s="111"/>
      <c r="DA83" s="111"/>
      <c r="DB83" s="111"/>
      <c r="DC83" s="111"/>
      <c r="DD83" s="111"/>
      <c r="DE83" s="111"/>
      <c r="DF83" s="111"/>
      <c r="DG83" s="111"/>
      <c r="DH83" s="111"/>
      <c r="DI83" s="111"/>
      <c r="DJ83" s="111"/>
      <c r="DK83" s="111"/>
      <c r="DL83" s="111"/>
      <c r="DM83" s="111"/>
      <c r="DN83" s="111"/>
      <c r="DO83" s="111"/>
      <c r="DP83" s="111"/>
      <c r="DQ83" s="111"/>
      <c r="DR83" s="111"/>
      <c r="DS83" s="111"/>
      <c r="DT83" s="111"/>
      <c r="DU83" s="111"/>
      <c r="DV83" s="111"/>
      <c r="DW83" s="111"/>
      <c r="DX83" s="111"/>
      <c r="DY83" s="111"/>
      <c r="DZ83" s="111"/>
      <c r="EA83" s="111"/>
      <c r="EB83" s="111"/>
      <c r="EC83" s="111"/>
      <c r="ED83" s="111"/>
      <c r="EE83" s="111"/>
      <c r="EF83" s="111"/>
      <c r="EG83" s="111"/>
      <c r="EH83" s="111"/>
      <c r="EI83" s="111"/>
      <c r="EJ83" s="111"/>
    </row>
    <row r="84" spans="1:140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  <c r="BH84" s="111"/>
      <c r="BI84" s="111"/>
      <c r="BJ84" s="111"/>
      <c r="BK84" s="111"/>
      <c r="BL84" s="111"/>
      <c r="BM84" s="111"/>
      <c r="BN84" s="111"/>
      <c r="BO84" s="111"/>
      <c r="BP84" s="111"/>
      <c r="BQ84" s="111"/>
      <c r="BR84" s="111"/>
      <c r="BS84" s="111"/>
      <c r="BT84" s="111"/>
      <c r="BU84" s="111"/>
      <c r="BV84" s="111"/>
      <c r="BW84" s="111"/>
      <c r="BX84" s="111"/>
      <c r="BY84" s="111"/>
      <c r="BZ84" s="111"/>
      <c r="CA84" s="111"/>
      <c r="CB84" s="111"/>
      <c r="CC84" s="111"/>
      <c r="CD84" s="111"/>
      <c r="CE84" s="111"/>
      <c r="CF84" s="111"/>
      <c r="CG84" s="111"/>
      <c r="CH84" s="111"/>
      <c r="CI84" s="111"/>
      <c r="CJ84" s="111"/>
      <c r="CK84" s="111"/>
      <c r="CL84" s="111"/>
      <c r="CM84" s="111"/>
      <c r="CN84" s="111"/>
      <c r="CO84" s="111"/>
      <c r="CP84" s="111"/>
      <c r="CQ84" s="111"/>
      <c r="CR84" s="111"/>
      <c r="CS84" s="111"/>
      <c r="CT84" s="111"/>
      <c r="CU84" s="111"/>
      <c r="CV84" s="111"/>
      <c r="CW84" s="111"/>
      <c r="CX84" s="111"/>
      <c r="CY84" s="111"/>
      <c r="CZ84" s="111"/>
      <c r="DA84" s="111"/>
      <c r="DB84" s="111"/>
      <c r="DC84" s="111"/>
      <c r="DD84" s="111"/>
      <c r="DE84" s="111"/>
      <c r="DF84" s="111"/>
      <c r="DG84" s="111"/>
      <c r="DH84" s="111"/>
      <c r="DI84" s="111"/>
      <c r="DJ84" s="111"/>
      <c r="DK84" s="111"/>
      <c r="DL84" s="111"/>
      <c r="DM84" s="111"/>
      <c r="DN84" s="111"/>
      <c r="DO84" s="111"/>
      <c r="DP84" s="111"/>
      <c r="DQ84" s="111"/>
      <c r="DR84" s="111"/>
      <c r="DS84" s="111"/>
      <c r="DT84" s="111"/>
      <c r="DU84" s="111"/>
      <c r="DV84" s="111"/>
      <c r="DW84" s="111"/>
      <c r="DX84" s="111"/>
      <c r="DY84" s="111"/>
      <c r="DZ84" s="111"/>
      <c r="EA84" s="111"/>
      <c r="EB84" s="111"/>
      <c r="EC84" s="111"/>
      <c r="ED84" s="111"/>
      <c r="EE84" s="111"/>
      <c r="EF84" s="111"/>
      <c r="EG84" s="111"/>
      <c r="EH84" s="111"/>
      <c r="EI84" s="111"/>
      <c r="EJ84" s="111"/>
    </row>
    <row r="85" spans="1:140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  <c r="BH85" s="111"/>
      <c r="BI85" s="111"/>
      <c r="BJ85" s="111"/>
      <c r="BK85" s="111"/>
      <c r="BL85" s="111"/>
      <c r="BM85" s="111"/>
      <c r="BN85" s="111"/>
      <c r="BO85" s="111"/>
      <c r="BP85" s="111"/>
      <c r="BQ85" s="111"/>
      <c r="BR85" s="111"/>
      <c r="BS85" s="111"/>
      <c r="BT85" s="111"/>
      <c r="BU85" s="111"/>
      <c r="BV85" s="111"/>
      <c r="BW85" s="111"/>
      <c r="BX85" s="111"/>
      <c r="BY85" s="111"/>
      <c r="BZ85" s="111"/>
      <c r="CA85" s="111"/>
      <c r="CB85" s="111"/>
      <c r="CC85" s="111"/>
      <c r="CD85" s="111"/>
      <c r="CE85" s="111"/>
      <c r="CF85" s="111"/>
      <c r="CG85" s="111"/>
      <c r="CH85" s="111"/>
      <c r="CI85" s="111"/>
      <c r="CJ85" s="111"/>
      <c r="CK85" s="111"/>
      <c r="CL85" s="111"/>
      <c r="CM85" s="111"/>
      <c r="CN85" s="111"/>
      <c r="CO85" s="111"/>
      <c r="CP85" s="111"/>
      <c r="CQ85" s="111"/>
      <c r="CR85" s="111"/>
      <c r="CS85" s="111"/>
      <c r="CT85" s="111"/>
      <c r="CU85" s="111"/>
      <c r="CV85" s="111"/>
      <c r="CW85" s="111"/>
      <c r="CX85" s="111"/>
      <c r="CY85" s="111"/>
      <c r="CZ85" s="111"/>
      <c r="DA85" s="111"/>
      <c r="DB85" s="111"/>
      <c r="DC85" s="111"/>
      <c r="DD85" s="111"/>
      <c r="DE85" s="111"/>
      <c r="DF85" s="111"/>
      <c r="DG85" s="111"/>
      <c r="DH85" s="111"/>
      <c r="DI85" s="111"/>
      <c r="DJ85" s="111"/>
      <c r="DK85" s="111"/>
      <c r="DL85" s="111"/>
      <c r="DM85" s="111"/>
      <c r="DN85" s="111"/>
      <c r="DO85" s="111"/>
      <c r="DP85" s="111"/>
      <c r="DQ85" s="111"/>
      <c r="DR85" s="111"/>
      <c r="DS85" s="111"/>
      <c r="DT85" s="111"/>
      <c r="DU85" s="111"/>
      <c r="DV85" s="111"/>
      <c r="DW85" s="111"/>
      <c r="DX85" s="111"/>
      <c r="DY85" s="111"/>
      <c r="DZ85" s="111"/>
      <c r="EA85" s="111"/>
      <c r="EB85" s="111"/>
      <c r="EC85" s="111"/>
      <c r="ED85" s="111"/>
      <c r="EE85" s="111"/>
      <c r="EF85" s="111"/>
      <c r="EG85" s="111"/>
      <c r="EH85" s="111"/>
      <c r="EI85" s="111"/>
      <c r="EJ85" s="111"/>
    </row>
    <row r="86" spans="1:140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N86" s="111"/>
      <c r="AO86" s="111"/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  <c r="BH86" s="111"/>
      <c r="BI86" s="111"/>
      <c r="BJ86" s="111"/>
      <c r="BK86" s="111"/>
      <c r="BL86" s="111"/>
      <c r="BM86" s="111"/>
      <c r="BN86" s="111"/>
      <c r="BO86" s="111"/>
      <c r="BP86" s="111"/>
      <c r="BQ86" s="111"/>
      <c r="BR86" s="111"/>
      <c r="BS86" s="111"/>
      <c r="BT86" s="111"/>
      <c r="BU86" s="111"/>
      <c r="BV86" s="111"/>
      <c r="BW86" s="111"/>
      <c r="BX86" s="111"/>
      <c r="BY86" s="111"/>
      <c r="BZ86" s="111"/>
      <c r="CA86" s="111"/>
      <c r="CB86" s="111"/>
      <c r="CC86" s="111"/>
      <c r="CD86" s="111"/>
      <c r="CE86" s="111"/>
      <c r="CF86" s="111"/>
      <c r="CG86" s="111"/>
      <c r="CH86" s="111"/>
      <c r="CI86" s="111"/>
      <c r="CJ86" s="111"/>
      <c r="CK86" s="111"/>
      <c r="CL86" s="111"/>
      <c r="CM86" s="111"/>
      <c r="CN86" s="111"/>
      <c r="CO86" s="111"/>
      <c r="CP86" s="111"/>
      <c r="CQ86" s="111"/>
      <c r="CR86" s="111"/>
      <c r="CS86" s="111"/>
      <c r="CT86" s="111"/>
      <c r="CU86" s="111"/>
      <c r="CV86" s="111"/>
      <c r="CW86" s="111"/>
      <c r="CX86" s="111"/>
      <c r="CY86" s="111"/>
      <c r="CZ86" s="111"/>
      <c r="DA86" s="111"/>
      <c r="DB86" s="111"/>
      <c r="DC86" s="111"/>
      <c r="DD86" s="111"/>
      <c r="DE86" s="111"/>
      <c r="DF86" s="111"/>
      <c r="DG86" s="111"/>
      <c r="DH86" s="111"/>
      <c r="DI86" s="111"/>
      <c r="DJ86" s="111"/>
      <c r="DK86" s="111"/>
      <c r="DL86" s="111"/>
      <c r="DM86" s="111"/>
      <c r="DN86" s="111"/>
      <c r="DO86" s="111"/>
      <c r="DP86" s="111"/>
      <c r="DQ86" s="111"/>
      <c r="DR86" s="111"/>
      <c r="DS86" s="111"/>
      <c r="DT86" s="111"/>
      <c r="DU86" s="111"/>
      <c r="DV86" s="111"/>
      <c r="DW86" s="111"/>
      <c r="DX86" s="111"/>
      <c r="DY86" s="111"/>
      <c r="DZ86" s="111"/>
      <c r="EA86" s="111"/>
      <c r="EB86" s="111"/>
      <c r="EC86" s="111"/>
      <c r="ED86" s="111"/>
      <c r="EE86" s="111"/>
      <c r="EF86" s="111"/>
      <c r="EG86" s="111"/>
      <c r="EH86" s="111"/>
      <c r="EI86" s="111"/>
      <c r="EJ86" s="111"/>
    </row>
    <row r="87" spans="1:140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N87" s="111"/>
      <c r="AO87" s="111"/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  <c r="BH87" s="111"/>
      <c r="BI87" s="111"/>
      <c r="BJ87" s="111"/>
      <c r="BK87" s="111"/>
      <c r="BL87" s="111"/>
      <c r="BM87" s="111"/>
      <c r="BN87" s="111"/>
      <c r="BO87" s="111"/>
      <c r="BP87" s="111"/>
      <c r="BQ87" s="111"/>
      <c r="BR87" s="111"/>
      <c r="BS87" s="111"/>
      <c r="BT87" s="111"/>
      <c r="BU87" s="111"/>
      <c r="BV87" s="111"/>
      <c r="BW87" s="111"/>
      <c r="BX87" s="111"/>
      <c r="BY87" s="111"/>
      <c r="BZ87" s="111"/>
      <c r="CA87" s="111"/>
      <c r="CB87" s="111"/>
      <c r="CC87" s="111"/>
      <c r="CD87" s="111"/>
      <c r="CE87" s="111"/>
      <c r="CF87" s="111"/>
      <c r="CG87" s="111"/>
      <c r="CH87" s="111"/>
      <c r="CI87" s="111"/>
      <c r="CJ87" s="111"/>
      <c r="CK87" s="111"/>
      <c r="CL87" s="111"/>
      <c r="CM87" s="111"/>
      <c r="CN87" s="111"/>
      <c r="CO87" s="111"/>
      <c r="CP87" s="111"/>
      <c r="CQ87" s="111"/>
      <c r="CR87" s="111"/>
      <c r="CS87" s="111"/>
      <c r="CT87" s="111"/>
      <c r="CU87" s="111"/>
      <c r="CV87" s="111"/>
      <c r="CW87" s="111"/>
      <c r="CX87" s="111"/>
      <c r="CY87" s="111"/>
      <c r="CZ87" s="111"/>
      <c r="DA87" s="111"/>
      <c r="DB87" s="111"/>
      <c r="DC87" s="111"/>
      <c r="DD87" s="111"/>
      <c r="DE87" s="111"/>
      <c r="DF87" s="111"/>
      <c r="DG87" s="111"/>
      <c r="DH87" s="111"/>
      <c r="DI87" s="111"/>
      <c r="DJ87" s="111"/>
      <c r="DK87" s="111"/>
      <c r="DL87" s="111"/>
      <c r="DM87" s="111"/>
      <c r="DN87" s="111"/>
      <c r="DO87" s="111"/>
      <c r="DP87" s="111"/>
      <c r="DQ87" s="111"/>
      <c r="DR87" s="111"/>
      <c r="DS87" s="111"/>
      <c r="DT87" s="111"/>
      <c r="DU87" s="111"/>
      <c r="DV87" s="111"/>
      <c r="DW87" s="111"/>
      <c r="DX87" s="111"/>
      <c r="DY87" s="111"/>
      <c r="DZ87" s="111"/>
      <c r="EA87" s="111"/>
      <c r="EB87" s="111"/>
      <c r="EC87" s="111"/>
      <c r="ED87" s="111"/>
      <c r="EE87" s="111"/>
      <c r="EF87" s="111"/>
      <c r="EG87" s="111"/>
      <c r="EH87" s="111"/>
      <c r="EI87" s="111"/>
      <c r="EJ87" s="111"/>
    </row>
    <row r="88" spans="1:140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  <c r="BI88" s="111"/>
      <c r="BJ88" s="111"/>
      <c r="BK88" s="111"/>
      <c r="BL88" s="111"/>
      <c r="BM88" s="111"/>
      <c r="BN88" s="111"/>
      <c r="BO88" s="111"/>
      <c r="BP88" s="111"/>
      <c r="BQ88" s="111"/>
      <c r="BR88" s="111"/>
      <c r="BS88" s="111"/>
      <c r="BT88" s="111"/>
      <c r="BU88" s="111"/>
      <c r="BV88" s="111"/>
      <c r="BW88" s="111"/>
      <c r="BX88" s="111"/>
      <c r="BY88" s="111"/>
      <c r="BZ88" s="111"/>
      <c r="CA88" s="111"/>
      <c r="CB88" s="111"/>
      <c r="CC88" s="111"/>
      <c r="CD88" s="111"/>
      <c r="CE88" s="111"/>
      <c r="CF88" s="111"/>
      <c r="CG88" s="111"/>
      <c r="CH88" s="111"/>
      <c r="CI88" s="111"/>
      <c r="CJ88" s="111"/>
      <c r="CK88" s="111"/>
      <c r="CL88" s="111"/>
      <c r="CM88" s="111"/>
      <c r="CN88" s="111"/>
      <c r="CO88" s="111"/>
      <c r="CP88" s="111"/>
      <c r="CQ88" s="111"/>
      <c r="CR88" s="111"/>
      <c r="CS88" s="111"/>
      <c r="CT88" s="111"/>
      <c r="CU88" s="111"/>
      <c r="CV88" s="111"/>
      <c r="CW88" s="111"/>
      <c r="CX88" s="111"/>
      <c r="CY88" s="111"/>
      <c r="CZ88" s="111"/>
      <c r="DA88" s="111"/>
      <c r="DB88" s="111"/>
      <c r="DC88" s="111"/>
      <c r="DD88" s="111"/>
      <c r="DE88" s="111"/>
      <c r="DF88" s="111"/>
      <c r="DG88" s="111"/>
      <c r="DH88" s="111"/>
      <c r="DI88" s="111"/>
      <c r="DJ88" s="111"/>
      <c r="DK88" s="111"/>
      <c r="DL88" s="111"/>
      <c r="DM88" s="111"/>
      <c r="DN88" s="111"/>
      <c r="DO88" s="111"/>
      <c r="DP88" s="111"/>
      <c r="DQ88" s="111"/>
      <c r="DR88" s="111"/>
      <c r="DS88" s="111"/>
      <c r="DT88" s="111"/>
      <c r="DU88" s="111"/>
      <c r="DV88" s="111"/>
      <c r="DW88" s="111"/>
      <c r="DX88" s="111"/>
      <c r="DY88" s="111"/>
      <c r="DZ88" s="111"/>
      <c r="EA88" s="111"/>
      <c r="EB88" s="111"/>
      <c r="EC88" s="111"/>
      <c r="ED88" s="111"/>
      <c r="EE88" s="111"/>
      <c r="EF88" s="111"/>
      <c r="EG88" s="111"/>
      <c r="EH88" s="111"/>
      <c r="EI88" s="111"/>
      <c r="EJ88" s="111"/>
    </row>
    <row r="89" spans="1:140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/>
      <c r="AU89" s="111"/>
      <c r="AV89" s="111"/>
      <c r="AW89" s="111"/>
      <c r="AX89" s="111"/>
      <c r="AY89" s="111"/>
      <c r="AZ89" s="111"/>
      <c r="BA89" s="111"/>
      <c r="BB89" s="111"/>
      <c r="BC89" s="111"/>
      <c r="BD89" s="111"/>
      <c r="BE89" s="111"/>
      <c r="BF89" s="111"/>
      <c r="BG89" s="111"/>
      <c r="BH89" s="111"/>
      <c r="BI89" s="111"/>
      <c r="BJ89" s="111"/>
      <c r="BK89" s="111"/>
      <c r="BL89" s="111"/>
      <c r="BM89" s="111"/>
      <c r="BN89" s="111"/>
      <c r="BO89" s="111"/>
      <c r="BP89" s="111"/>
      <c r="BQ89" s="111"/>
      <c r="BR89" s="111"/>
      <c r="BS89" s="111"/>
      <c r="BT89" s="111"/>
      <c r="BU89" s="111"/>
      <c r="BV89" s="111"/>
      <c r="BW89" s="111"/>
      <c r="BX89" s="111"/>
      <c r="BY89" s="111"/>
      <c r="BZ89" s="111"/>
      <c r="CA89" s="111"/>
      <c r="CB89" s="111"/>
      <c r="CC89" s="111"/>
      <c r="CD89" s="111"/>
      <c r="CE89" s="111"/>
      <c r="CF89" s="111"/>
      <c r="CG89" s="111"/>
      <c r="CH89" s="111"/>
      <c r="CI89" s="111"/>
      <c r="CJ89" s="111"/>
      <c r="CK89" s="111"/>
      <c r="CL89" s="111"/>
      <c r="CM89" s="111"/>
      <c r="CN89" s="111"/>
      <c r="CO89" s="111"/>
      <c r="CP89" s="111"/>
      <c r="CQ89" s="111"/>
      <c r="CR89" s="111"/>
      <c r="CS89" s="111"/>
      <c r="CT89" s="111"/>
      <c r="CU89" s="111"/>
      <c r="CV89" s="111"/>
      <c r="CW89" s="111"/>
      <c r="CX89" s="111"/>
      <c r="CY89" s="111"/>
      <c r="CZ89" s="111"/>
      <c r="DA89" s="111"/>
      <c r="DB89" s="111"/>
      <c r="DC89" s="111"/>
      <c r="DD89" s="111"/>
      <c r="DE89" s="111"/>
      <c r="DF89" s="111"/>
      <c r="DG89" s="111"/>
      <c r="DH89" s="111"/>
      <c r="DI89" s="111"/>
      <c r="DJ89" s="111"/>
      <c r="DK89" s="111"/>
      <c r="DL89" s="111"/>
      <c r="DM89" s="111"/>
      <c r="DN89" s="111"/>
      <c r="DO89" s="111"/>
      <c r="DP89" s="111"/>
      <c r="DQ89" s="111"/>
      <c r="DR89" s="111"/>
      <c r="DS89" s="111"/>
      <c r="DT89" s="111"/>
      <c r="DU89" s="111"/>
      <c r="DV89" s="111"/>
      <c r="DW89" s="111"/>
      <c r="DX89" s="111"/>
      <c r="DY89" s="111"/>
      <c r="DZ89" s="111"/>
      <c r="EA89" s="111"/>
      <c r="EB89" s="111"/>
      <c r="EC89" s="111"/>
      <c r="ED89" s="111"/>
      <c r="EE89" s="111"/>
      <c r="EF89" s="111"/>
      <c r="EG89" s="111"/>
      <c r="EH89" s="111"/>
      <c r="EI89" s="111"/>
      <c r="EJ89" s="111"/>
    </row>
    <row r="90" spans="1:140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11"/>
      <c r="AA90" s="111"/>
      <c r="AB90" s="111"/>
      <c r="AC90" s="111"/>
      <c r="AD90" s="111"/>
      <c r="AE90" s="111"/>
      <c r="AF90" s="111"/>
      <c r="AG90" s="111"/>
      <c r="AH90" s="111"/>
      <c r="AI90" s="111"/>
      <c r="AJ90" s="111"/>
      <c r="AK90" s="111"/>
      <c r="AL90" s="111"/>
      <c r="AM90" s="111"/>
      <c r="AN90" s="111"/>
      <c r="AO90" s="111"/>
      <c r="AP90" s="111"/>
      <c r="AQ90" s="111"/>
      <c r="AR90" s="111"/>
      <c r="AS90" s="111"/>
      <c r="AT90" s="111"/>
      <c r="AU90" s="111"/>
      <c r="AV90" s="111"/>
      <c r="AW90" s="111"/>
      <c r="AX90" s="111"/>
      <c r="AY90" s="111"/>
      <c r="AZ90" s="111"/>
      <c r="BA90" s="111"/>
      <c r="BB90" s="111"/>
      <c r="BC90" s="111"/>
      <c r="BD90" s="111"/>
      <c r="BE90" s="111"/>
      <c r="BF90" s="111"/>
      <c r="BG90" s="111"/>
      <c r="BH90" s="111"/>
      <c r="BI90" s="111"/>
      <c r="BJ90" s="111"/>
      <c r="BK90" s="111"/>
      <c r="BL90" s="111"/>
      <c r="BM90" s="111"/>
      <c r="BN90" s="111"/>
      <c r="BO90" s="111"/>
      <c r="BP90" s="111"/>
      <c r="BQ90" s="111"/>
      <c r="BR90" s="111"/>
      <c r="BS90" s="111"/>
      <c r="BT90" s="111"/>
      <c r="BU90" s="111"/>
      <c r="BV90" s="111"/>
      <c r="BW90" s="111"/>
      <c r="BX90" s="111"/>
      <c r="BY90" s="111"/>
      <c r="BZ90" s="111"/>
      <c r="CA90" s="111"/>
      <c r="CB90" s="111"/>
      <c r="CC90" s="111"/>
      <c r="CD90" s="111"/>
      <c r="CE90" s="111"/>
      <c r="CF90" s="111"/>
      <c r="CG90" s="111"/>
      <c r="CH90" s="111"/>
      <c r="CI90" s="111"/>
      <c r="CJ90" s="111"/>
      <c r="CK90" s="111"/>
      <c r="CL90" s="111"/>
      <c r="CM90" s="111"/>
      <c r="CN90" s="111"/>
      <c r="CO90" s="111"/>
      <c r="CP90" s="111"/>
      <c r="CQ90" s="111"/>
      <c r="CR90" s="111"/>
      <c r="CS90" s="111"/>
      <c r="CT90" s="111"/>
      <c r="CU90" s="111"/>
      <c r="CV90" s="111"/>
      <c r="CW90" s="111"/>
      <c r="CX90" s="111"/>
      <c r="CY90" s="111"/>
      <c r="CZ90" s="111"/>
      <c r="DA90" s="111"/>
      <c r="DB90" s="111"/>
      <c r="DC90" s="111"/>
      <c r="DD90" s="111"/>
      <c r="DE90" s="111"/>
      <c r="DF90" s="111"/>
      <c r="DG90" s="111"/>
      <c r="DH90" s="111"/>
      <c r="DI90" s="111"/>
      <c r="DJ90" s="111"/>
      <c r="DK90" s="111"/>
      <c r="DL90" s="111"/>
      <c r="DM90" s="111"/>
      <c r="DN90" s="111"/>
      <c r="DO90" s="111"/>
      <c r="DP90" s="111"/>
      <c r="DQ90" s="111"/>
      <c r="DR90" s="111"/>
      <c r="DS90" s="111"/>
      <c r="DT90" s="111"/>
      <c r="DU90" s="111"/>
      <c r="DV90" s="111"/>
      <c r="DW90" s="111"/>
      <c r="DX90" s="111"/>
      <c r="DY90" s="111"/>
      <c r="DZ90" s="111"/>
      <c r="EA90" s="111"/>
      <c r="EB90" s="111"/>
      <c r="EC90" s="111"/>
      <c r="ED90" s="111"/>
      <c r="EE90" s="111"/>
      <c r="EF90" s="111"/>
      <c r="EG90" s="111"/>
      <c r="EH90" s="111"/>
      <c r="EI90" s="111"/>
      <c r="EJ90" s="111"/>
    </row>
    <row r="91" spans="1:140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11"/>
      <c r="AA91" s="111"/>
      <c r="AB91" s="111"/>
      <c r="AC91" s="111"/>
      <c r="AD91" s="111"/>
      <c r="AE91" s="111"/>
      <c r="AF91" s="111"/>
      <c r="AG91" s="111"/>
      <c r="AH91" s="111"/>
      <c r="AI91" s="111"/>
      <c r="AJ91" s="111"/>
      <c r="AK91" s="111"/>
      <c r="AL91" s="111"/>
      <c r="AM91" s="111"/>
      <c r="AN91" s="111"/>
      <c r="AO91" s="111"/>
      <c r="AP91" s="111"/>
      <c r="AQ91" s="111"/>
      <c r="AR91" s="111"/>
      <c r="AS91" s="111"/>
      <c r="AT91" s="111"/>
      <c r="AU91" s="111"/>
      <c r="AV91" s="111"/>
      <c r="AW91" s="111"/>
      <c r="AX91" s="111"/>
      <c r="AY91" s="111"/>
      <c r="AZ91" s="111"/>
      <c r="BA91" s="111"/>
      <c r="BB91" s="111"/>
      <c r="BC91" s="111"/>
      <c r="BD91" s="111"/>
      <c r="BE91" s="111"/>
      <c r="BF91" s="111"/>
      <c r="BG91" s="111"/>
      <c r="BH91" s="111"/>
      <c r="BI91" s="111"/>
      <c r="BJ91" s="111"/>
      <c r="BK91" s="111"/>
      <c r="BL91" s="111"/>
      <c r="BM91" s="111"/>
      <c r="BN91" s="111"/>
      <c r="BO91" s="111"/>
      <c r="BP91" s="111"/>
      <c r="BQ91" s="111"/>
      <c r="BR91" s="111"/>
      <c r="BS91" s="111"/>
      <c r="BT91" s="111"/>
      <c r="BU91" s="111"/>
      <c r="BV91" s="111"/>
      <c r="BW91" s="111"/>
      <c r="BX91" s="111"/>
      <c r="BY91" s="111"/>
      <c r="BZ91" s="111"/>
      <c r="CA91" s="111"/>
      <c r="CB91" s="111"/>
      <c r="CC91" s="111"/>
      <c r="CD91" s="111"/>
      <c r="CE91" s="111"/>
      <c r="CF91" s="111"/>
      <c r="CG91" s="111"/>
      <c r="CH91" s="111"/>
      <c r="CI91" s="111"/>
      <c r="CJ91" s="111"/>
      <c r="CK91" s="111"/>
      <c r="CL91" s="111"/>
      <c r="CM91" s="111"/>
      <c r="CN91" s="111"/>
      <c r="CO91" s="111"/>
      <c r="CP91" s="111"/>
      <c r="CQ91" s="111"/>
      <c r="CR91" s="111"/>
      <c r="CS91" s="111"/>
      <c r="CT91" s="111"/>
      <c r="CU91" s="111"/>
      <c r="CV91" s="111"/>
      <c r="CW91" s="111"/>
      <c r="CX91" s="111"/>
      <c r="CY91" s="111"/>
      <c r="CZ91" s="111"/>
      <c r="DA91" s="111"/>
      <c r="DB91" s="111"/>
      <c r="DC91" s="111"/>
      <c r="DD91" s="111"/>
      <c r="DE91" s="111"/>
      <c r="DF91" s="111"/>
      <c r="DG91" s="111"/>
      <c r="DH91" s="111"/>
      <c r="DI91" s="111"/>
      <c r="DJ91" s="111"/>
      <c r="DK91" s="111"/>
      <c r="DL91" s="111"/>
      <c r="DM91" s="111"/>
      <c r="DN91" s="111"/>
      <c r="DO91" s="111"/>
      <c r="DP91" s="111"/>
      <c r="DQ91" s="111"/>
      <c r="DR91" s="111"/>
      <c r="DS91" s="111"/>
      <c r="DT91" s="111"/>
      <c r="DU91" s="111"/>
      <c r="DV91" s="111"/>
      <c r="DW91" s="111"/>
      <c r="DX91" s="111"/>
      <c r="DY91" s="111"/>
      <c r="DZ91" s="111"/>
      <c r="EA91" s="111"/>
      <c r="EB91" s="111"/>
      <c r="EC91" s="111"/>
      <c r="ED91" s="111"/>
      <c r="EE91" s="111"/>
      <c r="EF91" s="111"/>
      <c r="EG91" s="111"/>
      <c r="EH91" s="111"/>
      <c r="EI91" s="111"/>
      <c r="EJ91" s="111"/>
    </row>
    <row r="92" spans="1:140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  <c r="AT92" s="111"/>
      <c r="AU92" s="111"/>
      <c r="AV92" s="111"/>
      <c r="AW92" s="111"/>
      <c r="AX92" s="111"/>
      <c r="AY92" s="111"/>
      <c r="AZ92" s="111"/>
      <c r="BA92" s="111"/>
      <c r="BB92" s="111"/>
      <c r="BC92" s="111"/>
      <c r="BD92" s="111"/>
      <c r="BE92" s="111"/>
      <c r="BF92" s="111"/>
      <c r="BG92" s="111"/>
      <c r="BH92" s="111"/>
      <c r="BI92" s="111"/>
      <c r="BJ92" s="111"/>
      <c r="BK92" s="111"/>
      <c r="BL92" s="111"/>
      <c r="BM92" s="111"/>
      <c r="BN92" s="111"/>
      <c r="BO92" s="111"/>
      <c r="BP92" s="111"/>
      <c r="BQ92" s="111"/>
      <c r="BR92" s="111"/>
      <c r="BS92" s="111"/>
      <c r="BT92" s="111"/>
      <c r="BU92" s="111"/>
      <c r="BV92" s="111"/>
      <c r="BW92" s="111"/>
      <c r="BX92" s="111"/>
      <c r="BY92" s="111"/>
      <c r="BZ92" s="111"/>
      <c r="CA92" s="111"/>
      <c r="CB92" s="111"/>
      <c r="CC92" s="111"/>
      <c r="CD92" s="111"/>
      <c r="CE92" s="111"/>
      <c r="CF92" s="111"/>
      <c r="CG92" s="111"/>
      <c r="CH92" s="111"/>
      <c r="CI92" s="111"/>
      <c r="CJ92" s="111"/>
      <c r="CK92" s="111"/>
      <c r="CL92" s="111"/>
      <c r="CM92" s="111"/>
      <c r="CN92" s="111"/>
      <c r="CO92" s="111"/>
      <c r="CP92" s="111"/>
      <c r="CQ92" s="111"/>
      <c r="CR92" s="111"/>
      <c r="CS92" s="111"/>
      <c r="CT92" s="111"/>
      <c r="CU92" s="111"/>
      <c r="CV92" s="111"/>
      <c r="CW92" s="111"/>
      <c r="CX92" s="111"/>
      <c r="CY92" s="111"/>
      <c r="CZ92" s="111"/>
      <c r="DA92" s="111"/>
      <c r="DB92" s="111"/>
      <c r="DC92" s="111"/>
      <c r="DD92" s="111"/>
      <c r="DE92" s="111"/>
      <c r="DF92" s="111"/>
      <c r="DG92" s="111"/>
      <c r="DH92" s="111"/>
      <c r="DI92" s="111"/>
      <c r="DJ92" s="111"/>
      <c r="DK92" s="111"/>
      <c r="DL92" s="111"/>
      <c r="DM92" s="111"/>
      <c r="DN92" s="111"/>
      <c r="DO92" s="111"/>
      <c r="DP92" s="111"/>
      <c r="DQ92" s="111"/>
      <c r="DR92" s="111"/>
      <c r="DS92" s="111"/>
      <c r="DT92" s="111"/>
      <c r="DU92" s="111"/>
      <c r="DV92" s="111"/>
      <c r="DW92" s="111"/>
      <c r="DX92" s="111"/>
      <c r="DY92" s="111"/>
      <c r="DZ92" s="111"/>
      <c r="EA92" s="111"/>
      <c r="EB92" s="111"/>
      <c r="EC92" s="111"/>
      <c r="ED92" s="111"/>
      <c r="EE92" s="111"/>
      <c r="EF92" s="111"/>
      <c r="EG92" s="111"/>
      <c r="EH92" s="111"/>
      <c r="EI92" s="111"/>
      <c r="EJ92" s="111"/>
    </row>
    <row r="93" spans="1:140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11"/>
      <c r="AA93" s="111"/>
      <c r="AB93" s="111"/>
      <c r="AC93" s="111"/>
      <c r="AD93" s="111"/>
      <c r="AE93" s="111"/>
      <c r="AF93" s="111"/>
      <c r="AG93" s="111"/>
      <c r="AH93" s="111"/>
      <c r="AI93" s="111"/>
      <c r="AJ93" s="111"/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1"/>
      <c r="BE93" s="111"/>
      <c r="BF93" s="111"/>
      <c r="BG93" s="111"/>
      <c r="BH93" s="111"/>
      <c r="BI93" s="111"/>
      <c r="BJ93" s="111"/>
      <c r="BK93" s="111"/>
      <c r="BL93" s="111"/>
      <c r="BM93" s="111"/>
      <c r="BN93" s="111"/>
      <c r="BO93" s="111"/>
      <c r="BP93" s="111"/>
      <c r="BQ93" s="111"/>
      <c r="BR93" s="111"/>
      <c r="BS93" s="111"/>
      <c r="BT93" s="111"/>
      <c r="BU93" s="111"/>
      <c r="BV93" s="111"/>
      <c r="BW93" s="111"/>
      <c r="BX93" s="111"/>
      <c r="BY93" s="111"/>
      <c r="BZ93" s="111"/>
      <c r="CA93" s="111"/>
      <c r="CB93" s="111"/>
      <c r="CC93" s="111"/>
      <c r="CD93" s="111"/>
      <c r="CE93" s="111"/>
      <c r="CF93" s="111"/>
      <c r="CG93" s="111"/>
      <c r="CH93" s="111"/>
      <c r="CI93" s="111"/>
      <c r="CJ93" s="111"/>
      <c r="CK93" s="111"/>
      <c r="CL93" s="111"/>
      <c r="CM93" s="111"/>
      <c r="CN93" s="111"/>
      <c r="CO93" s="111"/>
      <c r="CP93" s="111"/>
      <c r="CQ93" s="111"/>
      <c r="CR93" s="111"/>
      <c r="CS93" s="111"/>
      <c r="CT93" s="111"/>
      <c r="CU93" s="111"/>
      <c r="CV93" s="111"/>
      <c r="CW93" s="111"/>
      <c r="CX93" s="111"/>
      <c r="CY93" s="111"/>
      <c r="CZ93" s="111"/>
      <c r="DA93" s="111"/>
      <c r="DB93" s="111"/>
      <c r="DC93" s="111"/>
      <c r="DD93" s="111"/>
      <c r="DE93" s="111"/>
      <c r="DF93" s="111"/>
      <c r="DG93" s="111"/>
      <c r="DH93" s="111"/>
      <c r="DI93" s="111"/>
      <c r="DJ93" s="111"/>
      <c r="DK93" s="111"/>
      <c r="DL93" s="111"/>
      <c r="DM93" s="111"/>
      <c r="DN93" s="111"/>
      <c r="DO93" s="111"/>
      <c r="DP93" s="111"/>
      <c r="DQ93" s="111"/>
      <c r="DR93" s="111"/>
      <c r="DS93" s="111"/>
      <c r="DT93" s="111"/>
      <c r="DU93" s="111"/>
      <c r="DV93" s="111"/>
      <c r="DW93" s="111"/>
      <c r="DX93" s="111"/>
      <c r="DY93" s="111"/>
      <c r="DZ93" s="111"/>
      <c r="EA93" s="111"/>
      <c r="EB93" s="111"/>
      <c r="EC93" s="111"/>
      <c r="ED93" s="111"/>
      <c r="EE93" s="111"/>
      <c r="EF93" s="111"/>
      <c r="EG93" s="111"/>
      <c r="EH93" s="111"/>
      <c r="EI93" s="111"/>
      <c r="EJ93" s="111"/>
    </row>
    <row r="94" spans="1:140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  <c r="CS94" s="111"/>
      <c r="CT94" s="111"/>
      <c r="CU94" s="111"/>
      <c r="CV94" s="111"/>
      <c r="CW94" s="111"/>
      <c r="CX94" s="111"/>
      <c r="CY94" s="111"/>
      <c r="CZ94" s="111"/>
      <c r="DA94" s="111"/>
      <c r="DB94" s="111"/>
      <c r="DC94" s="111"/>
      <c r="DD94" s="111"/>
      <c r="DE94" s="111"/>
      <c r="DF94" s="111"/>
      <c r="DG94" s="111"/>
      <c r="DH94" s="111"/>
      <c r="DI94" s="111"/>
      <c r="DJ94" s="111"/>
      <c r="DK94" s="111"/>
      <c r="DL94" s="111"/>
      <c r="DM94" s="111"/>
      <c r="DN94" s="111"/>
      <c r="DO94" s="111"/>
      <c r="DP94" s="111"/>
      <c r="DQ94" s="111"/>
      <c r="DR94" s="111"/>
      <c r="DS94" s="111"/>
      <c r="DT94" s="111"/>
      <c r="DU94" s="111"/>
      <c r="DV94" s="111"/>
      <c r="DW94" s="111"/>
      <c r="DX94" s="111"/>
      <c r="DY94" s="111"/>
      <c r="DZ94" s="111"/>
      <c r="EA94" s="111"/>
      <c r="EB94" s="111"/>
      <c r="EC94" s="111"/>
      <c r="ED94" s="111"/>
      <c r="EE94" s="111"/>
      <c r="EF94" s="111"/>
      <c r="EG94" s="111"/>
      <c r="EH94" s="111"/>
      <c r="EI94" s="111"/>
      <c r="EJ94" s="111"/>
    </row>
    <row r="95" spans="1:140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1"/>
      <c r="AR95" s="111"/>
      <c r="AS95" s="111"/>
      <c r="AT95" s="111"/>
      <c r="AU95" s="111"/>
      <c r="AV95" s="111"/>
      <c r="AW95" s="111"/>
      <c r="AX95" s="111"/>
      <c r="AY95" s="111"/>
      <c r="AZ95" s="111"/>
      <c r="BA95" s="111"/>
      <c r="BB95" s="111"/>
      <c r="BC95" s="111"/>
      <c r="BD95" s="111"/>
      <c r="BE95" s="111"/>
      <c r="BF95" s="111"/>
      <c r="BG95" s="111"/>
      <c r="BH95" s="111"/>
      <c r="BI95" s="111"/>
      <c r="BJ95" s="111"/>
      <c r="BK95" s="111"/>
      <c r="BL95" s="111"/>
      <c r="BM95" s="111"/>
      <c r="BN95" s="111"/>
      <c r="BO95" s="111"/>
      <c r="BP95" s="111"/>
      <c r="BQ95" s="111"/>
      <c r="BR95" s="111"/>
      <c r="BS95" s="111"/>
      <c r="BT95" s="111"/>
      <c r="BU95" s="111"/>
      <c r="BV95" s="111"/>
      <c r="BW95" s="111"/>
      <c r="BX95" s="111"/>
      <c r="BY95" s="111"/>
      <c r="BZ95" s="111"/>
      <c r="CA95" s="111"/>
      <c r="CB95" s="111"/>
      <c r="CC95" s="111"/>
      <c r="CD95" s="111"/>
      <c r="CE95" s="111"/>
      <c r="CF95" s="111"/>
      <c r="CG95" s="111"/>
      <c r="CH95" s="111"/>
      <c r="CI95" s="111"/>
      <c r="CJ95" s="111"/>
      <c r="CK95" s="111"/>
      <c r="CL95" s="111"/>
      <c r="CM95" s="111"/>
      <c r="CN95" s="111"/>
      <c r="CO95" s="111"/>
      <c r="CP95" s="111"/>
      <c r="CQ95" s="111"/>
      <c r="CR95" s="111"/>
      <c r="CS95" s="111"/>
      <c r="CT95" s="111"/>
      <c r="CU95" s="111"/>
      <c r="CV95" s="111"/>
      <c r="CW95" s="111"/>
      <c r="CX95" s="111"/>
      <c r="CY95" s="111"/>
      <c r="CZ95" s="111"/>
      <c r="DA95" s="111"/>
      <c r="DB95" s="111"/>
      <c r="DC95" s="111"/>
      <c r="DD95" s="111"/>
      <c r="DE95" s="111"/>
      <c r="DF95" s="111"/>
      <c r="DG95" s="111"/>
      <c r="DH95" s="111"/>
      <c r="DI95" s="111"/>
      <c r="DJ95" s="111"/>
      <c r="DK95" s="111"/>
      <c r="DL95" s="111"/>
      <c r="DM95" s="111"/>
      <c r="DN95" s="111"/>
      <c r="DO95" s="111"/>
      <c r="DP95" s="111"/>
      <c r="DQ95" s="111"/>
      <c r="DR95" s="111"/>
      <c r="DS95" s="111"/>
      <c r="DT95" s="111"/>
      <c r="DU95" s="111"/>
      <c r="DV95" s="111"/>
      <c r="DW95" s="111"/>
      <c r="DX95" s="111"/>
      <c r="DY95" s="111"/>
      <c r="DZ95" s="111"/>
      <c r="EA95" s="111"/>
      <c r="EB95" s="111"/>
      <c r="EC95" s="111"/>
      <c r="ED95" s="111"/>
      <c r="EE95" s="111"/>
      <c r="EF95" s="111"/>
      <c r="EG95" s="111"/>
      <c r="EH95" s="111"/>
      <c r="EI95" s="111"/>
      <c r="EJ95" s="111"/>
    </row>
    <row r="96" spans="1:140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11"/>
      <c r="AA96" s="111"/>
      <c r="AB96" s="111"/>
      <c r="AC96" s="111"/>
      <c r="AD96" s="111"/>
      <c r="AE96" s="111"/>
      <c r="AF96" s="111"/>
      <c r="AG96" s="111"/>
      <c r="AH96" s="111"/>
      <c r="AI96" s="111"/>
      <c r="AJ96" s="111"/>
      <c r="AK96" s="111"/>
      <c r="AL96" s="111"/>
      <c r="AM96" s="111"/>
      <c r="AN96" s="111"/>
      <c r="AO96" s="111"/>
      <c r="AP96" s="111"/>
      <c r="AQ96" s="111"/>
      <c r="AR96" s="111"/>
      <c r="AS96" s="111"/>
      <c r="AT96" s="111"/>
      <c r="AU96" s="111"/>
      <c r="AV96" s="111"/>
      <c r="AW96" s="111"/>
      <c r="AX96" s="111"/>
      <c r="AY96" s="111"/>
      <c r="AZ96" s="111"/>
      <c r="BA96" s="111"/>
      <c r="BB96" s="111"/>
      <c r="BC96" s="111"/>
      <c r="BD96" s="111"/>
      <c r="BE96" s="111"/>
      <c r="BF96" s="111"/>
      <c r="BG96" s="111"/>
      <c r="BH96" s="111"/>
      <c r="BI96" s="111"/>
      <c r="BJ96" s="111"/>
      <c r="BK96" s="111"/>
      <c r="BL96" s="111"/>
      <c r="BM96" s="111"/>
      <c r="BN96" s="111"/>
      <c r="BO96" s="111"/>
      <c r="BP96" s="111"/>
      <c r="BQ96" s="111"/>
      <c r="BR96" s="111"/>
      <c r="BS96" s="111"/>
      <c r="BT96" s="111"/>
      <c r="BU96" s="111"/>
      <c r="BV96" s="111"/>
      <c r="BW96" s="111"/>
      <c r="BX96" s="111"/>
      <c r="BY96" s="111"/>
      <c r="BZ96" s="111"/>
      <c r="CA96" s="111"/>
      <c r="CB96" s="111"/>
      <c r="CC96" s="111"/>
      <c r="CD96" s="111"/>
      <c r="CE96" s="111"/>
      <c r="CF96" s="111"/>
      <c r="CG96" s="111"/>
      <c r="CH96" s="111"/>
      <c r="CI96" s="111"/>
      <c r="CJ96" s="111"/>
      <c r="CK96" s="111"/>
      <c r="CL96" s="111"/>
      <c r="CM96" s="111"/>
      <c r="CN96" s="111"/>
      <c r="CO96" s="111"/>
      <c r="CP96" s="111"/>
      <c r="CQ96" s="111"/>
      <c r="CR96" s="111"/>
      <c r="CS96" s="111"/>
      <c r="CT96" s="111"/>
      <c r="CU96" s="111"/>
      <c r="CV96" s="111"/>
      <c r="CW96" s="111"/>
      <c r="CX96" s="111"/>
      <c r="CY96" s="111"/>
      <c r="CZ96" s="111"/>
      <c r="DA96" s="111"/>
      <c r="DB96" s="111"/>
      <c r="DC96" s="111"/>
      <c r="DD96" s="111"/>
      <c r="DE96" s="111"/>
      <c r="DF96" s="111"/>
      <c r="DG96" s="111"/>
      <c r="DH96" s="111"/>
      <c r="DI96" s="111"/>
      <c r="DJ96" s="111"/>
      <c r="DK96" s="111"/>
      <c r="DL96" s="111"/>
      <c r="DM96" s="111"/>
      <c r="DN96" s="111"/>
      <c r="DO96" s="111"/>
      <c r="DP96" s="111"/>
      <c r="DQ96" s="111"/>
      <c r="DR96" s="111"/>
      <c r="DS96" s="111"/>
      <c r="DT96" s="111"/>
      <c r="DU96" s="111"/>
      <c r="DV96" s="111"/>
      <c r="DW96" s="111"/>
      <c r="DX96" s="111"/>
      <c r="DY96" s="111"/>
      <c r="DZ96" s="111"/>
      <c r="EA96" s="111"/>
      <c r="EB96" s="111"/>
      <c r="EC96" s="111"/>
      <c r="ED96" s="111"/>
      <c r="EE96" s="111"/>
      <c r="EF96" s="111"/>
      <c r="EG96" s="111"/>
      <c r="EH96" s="111"/>
      <c r="EI96" s="111"/>
      <c r="EJ96" s="111"/>
    </row>
    <row r="97" spans="1:140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11"/>
      <c r="AA97" s="111"/>
      <c r="AB97" s="111"/>
      <c r="AC97" s="111"/>
      <c r="AD97" s="111"/>
      <c r="AE97" s="111"/>
      <c r="AF97" s="111"/>
      <c r="AG97" s="111"/>
      <c r="AH97" s="111"/>
      <c r="AI97" s="111"/>
      <c r="AJ97" s="111"/>
      <c r="AK97" s="111"/>
      <c r="AL97" s="111"/>
      <c r="AM97" s="111"/>
      <c r="AN97" s="111"/>
      <c r="AO97" s="111"/>
      <c r="AP97" s="111"/>
      <c r="AQ97" s="111"/>
      <c r="AR97" s="111"/>
      <c r="AS97" s="111"/>
      <c r="AT97" s="111"/>
      <c r="AU97" s="111"/>
      <c r="AV97" s="111"/>
      <c r="AW97" s="111"/>
      <c r="AX97" s="111"/>
      <c r="AY97" s="111"/>
      <c r="AZ97" s="111"/>
      <c r="BA97" s="111"/>
      <c r="BB97" s="111"/>
      <c r="BC97" s="111"/>
      <c r="BD97" s="111"/>
      <c r="BE97" s="111"/>
      <c r="BF97" s="111"/>
      <c r="BG97" s="111"/>
      <c r="BH97" s="111"/>
      <c r="BI97" s="111"/>
      <c r="BJ97" s="111"/>
      <c r="BK97" s="111"/>
      <c r="BL97" s="111"/>
      <c r="BM97" s="111"/>
      <c r="BN97" s="111"/>
      <c r="BO97" s="111"/>
      <c r="BP97" s="111"/>
      <c r="BQ97" s="111"/>
      <c r="BR97" s="111"/>
      <c r="BS97" s="111"/>
      <c r="BT97" s="111"/>
      <c r="BU97" s="111"/>
      <c r="BV97" s="111"/>
      <c r="BW97" s="111"/>
      <c r="BX97" s="111"/>
      <c r="BY97" s="111"/>
      <c r="BZ97" s="111"/>
      <c r="CA97" s="111"/>
      <c r="CB97" s="111"/>
      <c r="CC97" s="111"/>
      <c r="CD97" s="111"/>
      <c r="CE97" s="111"/>
      <c r="CF97" s="111"/>
      <c r="CG97" s="111"/>
      <c r="CH97" s="111"/>
      <c r="CI97" s="111"/>
      <c r="CJ97" s="111"/>
      <c r="CK97" s="111"/>
      <c r="CL97" s="111"/>
      <c r="CM97" s="111"/>
      <c r="CN97" s="111"/>
      <c r="CO97" s="111"/>
      <c r="CP97" s="111"/>
      <c r="CQ97" s="111"/>
      <c r="CR97" s="111"/>
      <c r="CS97" s="111"/>
      <c r="CT97" s="111"/>
      <c r="CU97" s="111"/>
      <c r="CV97" s="111"/>
      <c r="CW97" s="111"/>
      <c r="CX97" s="111"/>
      <c r="CY97" s="111"/>
      <c r="CZ97" s="111"/>
      <c r="DA97" s="111"/>
      <c r="DB97" s="111"/>
      <c r="DC97" s="111"/>
      <c r="DD97" s="111"/>
      <c r="DE97" s="111"/>
      <c r="DF97" s="111"/>
      <c r="DG97" s="111"/>
      <c r="DH97" s="111"/>
      <c r="DI97" s="111"/>
      <c r="DJ97" s="111"/>
      <c r="DK97" s="111"/>
      <c r="DL97" s="111"/>
      <c r="DM97" s="111"/>
      <c r="DN97" s="111"/>
      <c r="DO97" s="111"/>
      <c r="DP97" s="111"/>
      <c r="DQ97" s="111"/>
      <c r="DR97" s="111"/>
      <c r="DS97" s="111"/>
      <c r="DT97" s="111"/>
      <c r="DU97" s="111"/>
      <c r="DV97" s="111"/>
      <c r="DW97" s="111"/>
      <c r="DX97" s="111"/>
      <c r="DY97" s="111"/>
      <c r="DZ97" s="111"/>
      <c r="EA97" s="111"/>
      <c r="EB97" s="111"/>
      <c r="EC97" s="111"/>
      <c r="ED97" s="111"/>
      <c r="EE97" s="111"/>
      <c r="EF97" s="111"/>
      <c r="EG97" s="111"/>
      <c r="EH97" s="111"/>
      <c r="EI97" s="111"/>
      <c r="EJ97" s="111"/>
    </row>
    <row r="98" spans="1:140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11"/>
      <c r="AA98" s="111"/>
      <c r="AB98" s="111"/>
      <c r="AC98" s="111"/>
      <c r="AD98" s="111"/>
      <c r="AE98" s="111"/>
      <c r="AF98" s="111"/>
      <c r="AG98" s="111"/>
      <c r="AH98" s="111"/>
      <c r="AI98" s="111"/>
      <c r="AJ98" s="111"/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1"/>
      <c r="BE98" s="111"/>
      <c r="BF98" s="111"/>
      <c r="BG98" s="111"/>
      <c r="BH98" s="111"/>
      <c r="BI98" s="111"/>
      <c r="BJ98" s="111"/>
      <c r="BK98" s="111"/>
      <c r="BL98" s="111"/>
      <c r="BM98" s="111"/>
      <c r="BN98" s="111"/>
      <c r="BO98" s="111"/>
      <c r="BP98" s="111"/>
      <c r="BQ98" s="111"/>
      <c r="BR98" s="111"/>
      <c r="BS98" s="111"/>
      <c r="BT98" s="111"/>
      <c r="BU98" s="111"/>
      <c r="BV98" s="111"/>
      <c r="BW98" s="111"/>
      <c r="BX98" s="111"/>
      <c r="BY98" s="111"/>
      <c r="BZ98" s="111"/>
      <c r="CA98" s="111"/>
      <c r="CB98" s="111"/>
      <c r="CC98" s="111"/>
      <c r="CD98" s="111"/>
      <c r="CE98" s="111"/>
      <c r="CF98" s="111"/>
      <c r="CG98" s="111"/>
      <c r="CH98" s="111"/>
      <c r="CI98" s="111"/>
      <c r="CJ98" s="111"/>
      <c r="CK98" s="111"/>
      <c r="CL98" s="111"/>
      <c r="CM98" s="111"/>
      <c r="CN98" s="111"/>
      <c r="CO98" s="111"/>
      <c r="CP98" s="111"/>
      <c r="CQ98" s="111"/>
      <c r="CR98" s="111"/>
      <c r="CS98" s="111"/>
      <c r="CT98" s="111"/>
      <c r="CU98" s="111"/>
      <c r="CV98" s="111"/>
      <c r="CW98" s="111"/>
      <c r="CX98" s="111"/>
      <c r="CY98" s="111"/>
      <c r="CZ98" s="111"/>
      <c r="DA98" s="111"/>
      <c r="DB98" s="111"/>
      <c r="DC98" s="111"/>
      <c r="DD98" s="111"/>
      <c r="DE98" s="111"/>
      <c r="DF98" s="111"/>
      <c r="DG98" s="111"/>
      <c r="DH98" s="111"/>
      <c r="DI98" s="111"/>
      <c r="DJ98" s="111"/>
      <c r="DK98" s="111"/>
      <c r="DL98" s="111"/>
      <c r="DM98" s="111"/>
      <c r="DN98" s="111"/>
      <c r="DO98" s="111"/>
      <c r="DP98" s="111"/>
      <c r="DQ98" s="111"/>
      <c r="DR98" s="111"/>
      <c r="DS98" s="111"/>
      <c r="DT98" s="111"/>
      <c r="DU98" s="111"/>
      <c r="DV98" s="111"/>
      <c r="DW98" s="111"/>
      <c r="DX98" s="111"/>
      <c r="DY98" s="111"/>
      <c r="DZ98" s="111"/>
      <c r="EA98" s="111"/>
      <c r="EB98" s="111"/>
      <c r="EC98" s="111"/>
      <c r="ED98" s="111"/>
      <c r="EE98" s="111"/>
      <c r="EF98" s="111"/>
      <c r="EG98" s="111"/>
      <c r="EH98" s="111"/>
      <c r="EI98" s="111"/>
      <c r="EJ98" s="111"/>
    </row>
    <row r="99" spans="1:140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11"/>
      <c r="AA99" s="111"/>
      <c r="AB99" s="111"/>
      <c r="AC99" s="111"/>
      <c r="AD99" s="111"/>
      <c r="AE99" s="111"/>
      <c r="AF99" s="111"/>
      <c r="AG99" s="111"/>
      <c r="AH99" s="111"/>
      <c r="AI99" s="111"/>
      <c r="AJ99" s="111"/>
      <c r="AK99" s="111"/>
      <c r="AL99" s="111"/>
      <c r="AM99" s="111"/>
      <c r="AN99" s="111"/>
      <c r="AO99" s="111"/>
      <c r="AP99" s="111"/>
      <c r="AQ99" s="111"/>
      <c r="AR99" s="111"/>
      <c r="AS99" s="111"/>
      <c r="AT99" s="111"/>
      <c r="AU99" s="111"/>
      <c r="AV99" s="111"/>
      <c r="AW99" s="111"/>
      <c r="AX99" s="111"/>
      <c r="AY99" s="111"/>
      <c r="AZ99" s="111"/>
      <c r="BA99" s="111"/>
      <c r="BB99" s="111"/>
      <c r="BC99" s="111"/>
      <c r="BD99" s="111"/>
      <c r="BE99" s="111"/>
      <c r="BF99" s="111"/>
      <c r="BG99" s="111"/>
      <c r="BH99" s="111"/>
      <c r="BI99" s="111"/>
      <c r="BJ99" s="111"/>
      <c r="BK99" s="111"/>
      <c r="BL99" s="111"/>
      <c r="BM99" s="111"/>
      <c r="BN99" s="111"/>
      <c r="BO99" s="111"/>
      <c r="BP99" s="111"/>
      <c r="BQ99" s="111"/>
      <c r="BR99" s="111"/>
      <c r="BS99" s="111"/>
      <c r="BT99" s="111"/>
      <c r="BU99" s="111"/>
      <c r="BV99" s="111"/>
      <c r="BW99" s="111"/>
      <c r="BX99" s="111"/>
      <c r="BY99" s="111"/>
      <c r="BZ99" s="111"/>
      <c r="CA99" s="111"/>
      <c r="CB99" s="111"/>
      <c r="CC99" s="111"/>
      <c r="CD99" s="111"/>
      <c r="CE99" s="111"/>
      <c r="CF99" s="111"/>
      <c r="CG99" s="111"/>
      <c r="CH99" s="111"/>
      <c r="CI99" s="111"/>
      <c r="CJ99" s="111"/>
      <c r="CK99" s="111"/>
      <c r="CL99" s="111"/>
      <c r="CM99" s="111"/>
      <c r="CN99" s="111"/>
      <c r="CO99" s="111"/>
      <c r="CP99" s="111"/>
      <c r="CQ99" s="111"/>
      <c r="CR99" s="111"/>
      <c r="CS99" s="111"/>
      <c r="CT99" s="111"/>
      <c r="CU99" s="111"/>
      <c r="CV99" s="111"/>
      <c r="CW99" s="111"/>
      <c r="CX99" s="111"/>
      <c r="CY99" s="111"/>
      <c r="CZ99" s="111"/>
      <c r="DA99" s="111"/>
      <c r="DB99" s="111"/>
      <c r="DC99" s="111"/>
      <c r="DD99" s="111"/>
      <c r="DE99" s="111"/>
      <c r="DF99" s="111"/>
      <c r="DG99" s="111"/>
      <c r="DH99" s="111"/>
      <c r="DI99" s="111"/>
      <c r="DJ99" s="111"/>
      <c r="DK99" s="111"/>
      <c r="DL99" s="111"/>
      <c r="DM99" s="111"/>
      <c r="DN99" s="111"/>
      <c r="DO99" s="111"/>
      <c r="DP99" s="111"/>
      <c r="DQ99" s="111"/>
      <c r="DR99" s="111"/>
      <c r="DS99" s="111"/>
      <c r="DT99" s="111"/>
      <c r="DU99" s="111"/>
      <c r="DV99" s="111"/>
      <c r="DW99" s="111"/>
      <c r="DX99" s="111"/>
      <c r="DY99" s="111"/>
      <c r="DZ99" s="111"/>
      <c r="EA99" s="111"/>
      <c r="EB99" s="111"/>
      <c r="EC99" s="111"/>
      <c r="ED99" s="111"/>
      <c r="EE99" s="111"/>
      <c r="EF99" s="111"/>
      <c r="EG99" s="111"/>
      <c r="EH99" s="111"/>
      <c r="EI99" s="111"/>
      <c r="EJ99" s="111"/>
    </row>
    <row r="100" spans="1:140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1"/>
      <c r="BH100" s="111"/>
      <c r="BI100" s="111"/>
      <c r="BJ100" s="111"/>
      <c r="BK100" s="111"/>
      <c r="BL100" s="111"/>
      <c r="BM100" s="111"/>
      <c r="BN100" s="111"/>
      <c r="BO100" s="111"/>
      <c r="BP100" s="111"/>
      <c r="BQ100" s="111"/>
      <c r="BR100" s="111"/>
      <c r="BS100" s="111"/>
      <c r="BT100" s="111"/>
      <c r="BU100" s="111"/>
      <c r="BV100" s="111"/>
      <c r="BW100" s="111"/>
      <c r="BX100" s="111"/>
      <c r="BY100" s="111"/>
      <c r="BZ100" s="111"/>
      <c r="CA100" s="111"/>
      <c r="CB100" s="111"/>
      <c r="CC100" s="111"/>
      <c r="CD100" s="111"/>
      <c r="CE100" s="111"/>
      <c r="CF100" s="111"/>
      <c r="CG100" s="111"/>
      <c r="CH100" s="111"/>
      <c r="CI100" s="111"/>
      <c r="CJ100" s="111"/>
      <c r="CK100" s="111"/>
      <c r="CL100" s="111"/>
      <c r="CM100" s="111"/>
      <c r="CN100" s="111"/>
      <c r="CO100" s="111"/>
      <c r="CP100" s="111"/>
      <c r="CQ100" s="111"/>
      <c r="CR100" s="111"/>
      <c r="CS100" s="111"/>
      <c r="CT100" s="111"/>
      <c r="CU100" s="111"/>
      <c r="CV100" s="111"/>
      <c r="CW100" s="111"/>
      <c r="CX100" s="111"/>
      <c r="CY100" s="111"/>
      <c r="CZ100" s="111"/>
      <c r="DA100" s="111"/>
      <c r="DB100" s="111"/>
      <c r="DC100" s="111"/>
      <c r="DD100" s="111"/>
      <c r="DE100" s="111"/>
      <c r="DF100" s="111"/>
      <c r="DG100" s="111"/>
      <c r="DH100" s="111"/>
      <c r="DI100" s="111"/>
      <c r="DJ100" s="111"/>
      <c r="DK100" s="111"/>
      <c r="DL100" s="111"/>
      <c r="DM100" s="111"/>
      <c r="DN100" s="111"/>
      <c r="DO100" s="111"/>
      <c r="DP100" s="111"/>
      <c r="DQ100" s="111"/>
      <c r="DR100" s="111"/>
      <c r="DS100" s="111"/>
      <c r="DT100" s="111"/>
      <c r="DU100" s="111"/>
      <c r="DV100" s="111"/>
      <c r="DW100" s="111"/>
      <c r="DX100" s="111"/>
      <c r="DY100" s="111"/>
      <c r="DZ100" s="111"/>
      <c r="EA100" s="111"/>
      <c r="EB100" s="111"/>
      <c r="EC100" s="111"/>
      <c r="ED100" s="111"/>
      <c r="EE100" s="111"/>
      <c r="EF100" s="111"/>
      <c r="EG100" s="111"/>
      <c r="EH100" s="111"/>
      <c r="EI100" s="111"/>
      <c r="EJ100" s="111"/>
    </row>
    <row r="101" spans="1:140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111"/>
      <c r="AS101" s="111"/>
      <c r="AT101" s="111"/>
      <c r="AU101" s="111"/>
      <c r="AV101" s="111"/>
      <c r="AW101" s="111"/>
      <c r="AX101" s="111"/>
      <c r="AY101" s="111"/>
      <c r="AZ101" s="111"/>
      <c r="BA101" s="111"/>
      <c r="BB101" s="111"/>
      <c r="BC101" s="111"/>
      <c r="BD101" s="111"/>
      <c r="BE101" s="111"/>
      <c r="BF101" s="111"/>
      <c r="BG101" s="111"/>
      <c r="BH101" s="111"/>
      <c r="BI101" s="111"/>
      <c r="BJ101" s="111"/>
      <c r="BK101" s="111"/>
      <c r="BL101" s="111"/>
      <c r="BM101" s="111"/>
      <c r="BN101" s="111"/>
      <c r="BO101" s="111"/>
      <c r="BP101" s="111"/>
      <c r="BQ101" s="111"/>
      <c r="BR101" s="111"/>
      <c r="BS101" s="111"/>
      <c r="BT101" s="111"/>
      <c r="BU101" s="111"/>
      <c r="BV101" s="111"/>
      <c r="BW101" s="111"/>
      <c r="BX101" s="111"/>
      <c r="BY101" s="111"/>
      <c r="BZ101" s="111"/>
      <c r="CA101" s="111"/>
      <c r="CB101" s="111"/>
      <c r="CC101" s="111"/>
      <c r="CD101" s="111"/>
      <c r="CE101" s="111"/>
      <c r="CF101" s="111"/>
      <c r="CG101" s="111"/>
      <c r="CH101" s="111"/>
      <c r="CI101" s="111"/>
      <c r="CJ101" s="111"/>
      <c r="CK101" s="111"/>
      <c r="CL101" s="111"/>
      <c r="CM101" s="111"/>
      <c r="CN101" s="111"/>
      <c r="CO101" s="111"/>
      <c r="CP101" s="111"/>
      <c r="CQ101" s="111"/>
      <c r="CR101" s="111"/>
      <c r="CS101" s="111"/>
      <c r="CT101" s="111"/>
      <c r="CU101" s="111"/>
      <c r="CV101" s="111"/>
      <c r="CW101" s="111"/>
      <c r="CX101" s="111"/>
      <c r="CY101" s="111"/>
      <c r="CZ101" s="111"/>
      <c r="DA101" s="111"/>
      <c r="DB101" s="111"/>
      <c r="DC101" s="111"/>
      <c r="DD101" s="111"/>
      <c r="DE101" s="111"/>
      <c r="DF101" s="111"/>
      <c r="DG101" s="111"/>
      <c r="DH101" s="111"/>
      <c r="DI101" s="111"/>
      <c r="DJ101" s="111"/>
      <c r="DK101" s="111"/>
      <c r="DL101" s="111"/>
      <c r="DM101" s="111"/>
      <c r="DN101" s="111"/>
      <c r="DO101" s="111"/>
      <c r="DP101" s="111"/>
      <c r="DQ101" s="111"/>
      <c r="DR101" s="111"/>
      <c r="DS101" s="111"/>
      <c r="DT101" s="111"/>
      <c r="DU101" s="111"/>
      <c r="DV101" s="111"/>
      <c r="DW101" s="111"/>
      <c r="DX101" s="111"/>
      <c r="DY101" s="111"/>
      <c r="DZ101" s="111"/>
      <c r="EA101" s="111"/>
      <c r="EB101" s="111"/>
      <c r="EC101" s="111"/>
      <c r="ED101" s="111"/>
      <c r="EE101" s="111"/>
      <c r="EF101" s="111"/>
      <c r="EG101" s="111"/>
      <c r="EH101" s="111"/>
      <c r="EI101" s="111"/>
      <c r="EJ101" s="111"/>
    </row>
    <row r="102" spans="1:140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1"/>
      <c r="AS102" s="111"/>
      <c r="AT102" s="111"/>
      <c r="AU102" s="111"/>
      <c r="AV102" s="111"/>
      <c r="AW102" s="111"/>
      <c r="AX102" s="111"/>
      <c r="AY102" s="111"/>
      <c r="AZ102" s="111"/>
      <c r="BA102" s="111"/>
      <c r="BB102" s="111"/>
      <c r="BC102" s="111"/>
      <c r="BD102" s="111"/>
      <c r="BE102" s="111"/>
      <c r="BF102" s="111"/>
      <c r="BG102" s="111"/>
      <c r="BH102" s="111"/>
      <c r="BI102" s="111"/>
      <c r="BJ102" s="111"/>
      <c r="BK102" s="111"/>
      <c r="BL102" s="111"/>
      <c r="BM102" s="111"/>
      <c r="BN102" s="111"/>
      <c r="BO102" s="111"/>
      <c r="BP102" s="111"/>
      <c r="BQ102" s="111"/>
      <c r="BR102" s="111"/>
      <c r="BS102" s="111"/>
      <c r="BT102" s="111"/>
      <c r="BU102" s="111"/>
      <c r="BV102" s="111"/>
      <c r="BW102" s="111"/>
      <c r="BX102" s="111"/>
      <c r="BY102" s="111"/>
      <c r="BZ102" s="111"/>
      <c r="CA102" s="111"/>
      <c r="CB102" s="111"/>
      <c r="CC102" s="111"/>
      <c r="CD102" s="111"/>
      <c r="CE102" s="111"/>
      <c r="CF102" s="111"/>
      <c r="CG102" s="111"/>
      <c r="CH102" s="111"/>
      <c r="CI102" s="111"/>
      <c r="CJ102" s="111"/>
      <c r="CK102" s="111"/>
      <c r="CL102" s="111"/>
      <c r="CM102" s="111"/>
      <c r="CN102" s="111"/>
      <c r="CO102" s="111"/>
      <c r="CP102" s="111"/>
      <c r="CQ102" s="111"/>
      <c r="CR102" s="111"/>
      <c r="CS102" s="111"/>
      <c r="CT102" s="111"/>
      <c r="CU102" s="111"/>
      <c r="CV102" s="111"/>
      <c r="CW102" s="111"/>
      <c r="CX102" s="111"/>
      <c r="CY102" s="111"/>
      <c r="CZ102" s="111"/>
      <c r="DA102" s="111"/>
      <c r="DB102" s="111"/>
      <c r="DC102" s="111"/>
      <c r="DD102" s="111"/>
      <c r="DE102" s="111"/>
      <c r="DF102" s="111"/>
      <c r="DG102" s="111"/>
      <c r="DH102" s="111"/>
      <c r="DI102" s="111"/>
      <c r="DJ102" s="111"/>
      <c r="DK102" s="111"/>
      <c r="DL102" s="111"/>
      <c r="DM102" s="111"/>
      <c r="DN102" s="111"/>
      <c r="DO102" s="111"/>
      <c r="DP102" s="111"/>
      <c r="DQ102" s="111"/>
      <c r="DR102" s="111"/>
      <c r="DS102" s="111"/>
      <c r="DT102" s="111"/>
      <c r="DU102" s="111"/>
      <c r="DV102" s="111"/>
      <c r="DW102" s="111"/>
      <c r="DX102" s="111"/>
      <c r="DY102" s="111"/>
      <c r="DZ102" s="111"/>
      <c r="EA102" s="111"/>
      <c r="EB102" s="111"/>
      <c r="EC102" s="111"/>
      <c r="ED102" s="111"/>
      <c r="EE102" s="111"/>
      <c r="EF102" s="111"/>
      <c r="EG102" s="111"/>
      <c r="EH102" s="111"/>
      <c r="EI102" s="111"/>
      <c r="EJ102" s="111"/>
    </row>
    <row r="103" spans="1:140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11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1"/>
      <c r="AK103" s="111"/>
      <c r="AL103" s="111"/>
      <c r="AM103" s="111"/>
      <c r="AN103" s="111"/>
      <c r="AO103" s="111"/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111"/>
      <c r="AZ103" s="111"/>
      <c r="BA103" s="111"/>
      <c r="BB103" s="111"/>
      <c r="BC103" s="111"/>
      <c r="BD103" s="111"/>
      <c r="BE103" s="111"/>
      <c r="BF103" s="111"/>
      <c r="BG103" s="111"/>
      <c r="BH103" s="111"/>
      <c r="BI103" s="111"/>
      <c r="BJ103" s="111"/>
      <c r="BK103" s="111"/>
      <c r="BL103" s="111"/>
      <c r="BM103" s="111"/>
      <c r="BN103" s="111"/>
      <c r="BO103" s="111"/>
      <c r="BP103" s="111"/>
      <c r="BQ103" s="111"/>
      <c r="BR103" s="111"/>
      <c r="BS103" s="111"/>
      <c r="BT103" s="111"/>
      <c r="BU103" s="111"/>
      <c r="BV103" s="111"/>
      <c r="BW103" s="111"/>
      <c r="BX103" s="111"/>
      <c r="BY103" s="111"/>
      <c r="BZ103" s="111"/>
      <c r="CA103" s="111"/>
      <c r="CB103" s="111"/>
      <c r="CC103" s="111"/>
      <c r="CD103" s="111"/>
      <c r="CE103" s="111"/>
      <c r="CF103" s="111"/>
      <c r="CG103" s="111"/>
      <c r="CH103" s="111"/>
      <c r="CI103" s="111"/>
      <c r="CJ103" s="111"/>
      <c r="CK103" s="111"/>
      <c r="CL103" s="111"/>
      <c r="CM103" s="111"/>
      <c r="CN103" s="111"/>
      <c r="CO103" s="111"/>
      <c r="CP103" s="111"/>
      <c r="CQ103" s="111"/>
      <c r="CR103" s="111"/>
      <c r="CS103" s="111"/>
      <c r="CT103" s="111"/>
      <c r="CU103" s="111"/>
      <c r="CV103" s="111"/>
      <c r="CW103" s="111"/>
      <c r="CX103" s="111"/>
      <c r="CY103" s="111"/>
      <c r="CZ103" s="111"/>
      <c r="DA103" s="111"/>
      <c r="DB103" s="111"/>
      <c r="DC103" s="111"/>
      <c r="DD103" s="111"/>
      <c r="DE103" s="111"/>
      <c r="DF103" s="111"/>
      <c r="DG103" s="111"/>
      <c r="DH103" s="111"/>
      <c r="DI103" s="111"/>
      <c r="DJ103" s="111"/>
      <c r="DK103" s="111"/>
      <c r="DL103" s="111"/>
      <c r="DM103" s="111"/>
      <c r="DN103" s="111"/>
      <c r="DO103" s="111"/>
      <c r="DP103" s="111"/>
      <c r="DQ103" s="111"/>
      <c r="DR103" s="111"/>
      <c r="DS103" s="111"/>
      <c r="DT103" s="111"/>
      <c r="DU103" s="111"/>
      <c r="DV103" s="111"/>
      <c r="DW103" s="111"/>
      <c r="DX103" s="111"/>
      <c r="DY103" s="111"/>
      <c r="DZ103" s="111"/>
      <c r="EA103" s="111"/>
      <c r="EB103" s="111"/>
      <c r="EC103" s="111"/>
      <c r="ED103" s="111"/>
      <c r="EE103" s="111"/>
      <c r="EF103" s="111"/>
      <c r="EG103" s="111"/>
      <c r="EH103" s="111"/>
      <c r="EI103" s="111"/>
      <c r="EJ103" s="111"/>
    </row>
    <row r="104" spans="1:140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100"/>
      <c r="S104" s="100"/>
      <c r="T104" s="100"/>
      <c r="U104" s="100"/>
      <c r="V104" s="100"/>
      <c r="W104" s="100"/>
      <c r="X104" s="100"/>
      <c r="Y104" s="100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1"/>
      <c r="AQ104" s="111"/>
      <c r="AR104" s="111"/>
      <c r="AS104" s="111"/>
      <c r="AT104" s="111"/>
      <c r="AU104" s="111"/>
      <c r="AV104" s="111"/>
      <c r="AW104" s="111"/>
      <c r="AX104" s="111"/>
      <c r="AY104" s="111"/>
      <c r="AZ104" s="111"/>
      <c r="BA104" s="111"/>
      <c r="BB104" s="111"/>
      <c r="BC104" s="111"/>
      <c r="BD104" s="111"/>
      <c r="BE104" s="111"/>
      <c r="BF104" s="111"/>
      <c r="BG104" s="111"/>
      <c r="BH104" s="111"/>
      <c r="BI104" s="111"/>
      <c r="BJ104" s="111"/>
      <c r="BK104" s="111"/>
      <c r="BL104" s="111"/>
      <c r="BM104" s="111"/>
      <c r="BN104" s="111"/>
      <c r="BO104" s="111"/>
      <c r="BP104" s="111"/>
      <c r="BQ104" s="111"/>
      <c r="BR104" s="111"/>
      <c r="BS104" s="111"/>
      <c r="BT104" s="111"/>
      <c r="BU104" s="111"/>
      <c r="BV104" s="111"/>
      <c r="BW104" s="111"/>
      <c r="BX104" s="111"/>
      <c r="BY104" s="111"/>
      <c r="BZ104" s="111"/>
      <c r="CA104" s="111"/>
      <c r="CB104" s="111"/>
      <c r="CC104" s="111"/>
      <c r="CD104" s="111"/>
      <c r="CE104" s="111"/>
      <c r="CF104" s="111"/>
      <c r="CG104" s="111"/>
      <c r="CH104" s="111"/>
      <c r="CI104" s="111"/>
      <c r="CJ104" s="111"/>
      <c r="CK104" s="111"/>
      <c r="CL104" s="111"/>
      <c r="CM104" s="111"/>
      <c r="CN104" s="111"/>
      <c r="CO104" s="111"/>
      <c r="CP104" s="111"/>
      <c r="CQ104" s="111"/>
      <c r="CR104" s="111"/>
      <c r="CS104" s="111"/>
      <c r="CT104" s="111"/>
      <c r="CU104" s="111"/>
      <c r="CV104" s="111"/>
      <c r="CW104" s="111"/>
      <c r="CX104" s="111"/>
      <c r="CY104" s="111"/>
      <c r="CZ104" s="111"/>
      <c r="DA104" s="111"/>
      <c r="DB104" s="111"/>
      <c r="DC104" s="111"/>
      <c r="DD104" s="111"/>
      <c r="DE104" s="111"/>
      <c r="DF104" s="111"/>
      <c r="DG104" s="111"/>
      <c r="DH104" s="111"/>
      <c r="DI104" s="111"/>
      <c r="DJ104" s="111"/>
      <c r="DK104" s="111"/>
      <c r="DL104" s="111"/>
      <c r="DM104" s="111"/>
      <c r="DN104" s="111"/>
      <c r="DO104" s="111"/>
      <c r="DP104" s="111"/>
      <c r="DQ104" s="111"/>
      <c r="DR104" s="111"/>
      <c r="DS104" s="111"/>
      <c r="DT104" s="111"/>
      <c r="DU104" s="111"/>
      <c r="DV104" s="111"/>
      <c r="DW104" s="111"/>
      <c r="DX104" s="111"/>
      <c r="DY104" s="111"/>
      <c r="DZ104" s="111"/>
      <c r="EA104" s="111"/>
      <c r="EB104" s="111"/>
      <c r="EC104" s="111"/>
      <c r="ED104" s="111"/>
      <c r="EE104" s="111"/>
      <c r="EF104" s="111"/>
      <c r="EG104" s="111"/>
      <c r="EH104" s="111"/>
      <c r="EI104" s="111"/>
      <c r="EJ104" s="111"/>
    </row>
    <row r="105" spans="1:140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1"/>
      <c r="AW105" s="111"/>
      <c r="AX105" s="111"/>
      <c r="AY105" s="111"/>
      <c r="AZ105" s="111"/>
      <c r="BA105" s="111"/>
      <c r="BB105" s="111"/>
      <c r="BC105" s="111"/>
      <c r="BD105" s="111"/>
      <c r="BE105" s="111"/>
      <c r="BF105" s="111"/>
      <c r="BG105" s="111"/>
      <c r="BH105" s="111"/>
      <c r="BI105" s="111"/>
      <c r="BJ105" s="111"/>
      <c r="BK105" s="111"/>
      <c r="BL105" s="111"/>
      <c r="BM105" s="111"/>
      <c r="BN105" s="111"/>
      <c r="BO105" s="111"/>
      <c r="BP105" s="111"/>
      <c r="BQ105" s="111"/>
      <c r="BR105" s="111"/>
      <c r="BS105" s="111"/>
      <c r="BT105" s="111"/>
      <c r="BU105" s="111"/>
      <c r="BV105" s="111"/>
      <c r="BW105" s="111"/>
      <c r="BX105" s="111"/>
      <c r="BY105" s="111"/>
      <c r="BZ105" s="111"/>
      <c r="CA105" s="111"/>
      <c r="CB105" s="111"/>
      <c r="CC105" s="111"/>
      <c r="CD105" s="111"/>
      <c r="CE105" s="111"/>
      <c r="CF105" s="111"/>
      <c r="CG105" s="111"/>
      <c r="CH105" s="111"/>
      <c r="CI105" s="111"/>
      <c r="CJ105" s="111"/>
      <c r="CK105" s="111"/>
      <c r="CL105" s="111"/>
      <c r="CM105" s="111"/>
      <c r="CN105" s="111"/>
      <c r="CO105" s="111"/>
      <c r="CP105" s="111"/>
      <c r="CQ105" s="111"/>
      <c r="CR105" s="111"/>
      <c r="CS105" s="111"/>
      <c r="CT105" s="111"/>
      <c r="CU105" s="111"/>
      <c r="CV105" s="111"/>
      <c r="CW105" s="111"/>
      <c r="CX105" s="111"/>
      <c r="CY105" s="111"/>
      <c r="CZ105" s="111"/>
      <c r="DA105" s="111"/>
      <c r="DB105" s="111"/>
      <c r="DC105" s="111"/>
      <c r="DD105" s="111"/>
      <c r="DE105" s="111"/>
      <c r="DF105" s="111"/>
      <c r="DG105" s="111"/>
      <c r="DH105" s="111"/>
      <c r="DI105" s="111"/>
      <c r="DJ105" s="111"/>
      <c r="DK105" s="111"/>
      <c r="DL105" s="111"/>
      <c r="DM105" s="111"/>
      <c r="DN105" s="111"/>
      <c r="DO105" s="111"/>
      <c r="DP105" s="111"/>
      <c r="DQ105" s="111"/>
      <c r="DR105" s="111"/>
      <c r="DS105" s="111"/>
      <c r="DT105" s="111"/>
      <c r="DU105" s="111"/>
      <c r="DV105" s="111"/>
      <c r="DW105" s="111"/>
      <c r="DX105" s="111"/>
      <c r="DY105" s="111"/>
      <c r="DZ105" s="111"/>
      <c r="EA105" s="111"/>
      <c r="EB105" s="111"/>
      <c r="EC105" s="111"/>
      <c r="ED105" s="111"/>
      <c r="EE105" s="111"/>
      <c r="EF105" s="111"/>
      <c r="EG105" s="111"/>
      <c r="EH105" s="111"/>
      <c r="EI105" s="111"/>
      <c r="EJ105" s="111"/>
    </row>
    <row r="106" spans="1:140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1"/>
      <c r="AW106" s="111"/>
      <c r="AX106" s="111"/>
      <c r="AY106" s="111"/>
      <c r="AZ106" s="111"/>
      <c r="BA106" s="111"/>
      <c r="BB106" s="111"/>
      <c r="BC106" s="111"/>
      <c r="BD106" s="111"/>
      <c r="BE106" s="111"/>
      <c r="BF106" s="111"/>
      <c r="BG106" s="111"/>
      <c r="BH106" s="111"/>
      <c r="BI106" s="111"/>
      <c r="BJ106" s="111"/>
      <c r="BK106" s="111"/>
      <c r="BL106" s="111"/>
      <c r="BM106" s="111"/>
      <c r="BN106" s="111"/>
      <c r="BO106" s="111"/>
      <c r="BP106" s="111"/>
      <c r="BQ106" s="111"/>
      <c r="BR106" s="111"/>
      <c r="BS106" s="111"/>
      <c r="BT106" s="111"/>
      <c r="BU106" s="111"/>
      <c r="BV106" s="111"/>
      <c r="BW106" s="111"/>
      <c r="BX106" s="111"/>
      <c r="BY106" s="111"/>
      <c r="BZ106" s="111"/>
      <c r="CA106" s="111"/>
      <c r="CB106" s="111"/>
      <c r="CC106" s="111"/>
      <c r="CD106" s="111"/>
      <c r="CE106" s="111"/>
      <c r="CF106" s="111"/>
      <c r="CG106" s="111"/>
      <c r="CH106" s="111"/>
      <c r="CI106" s="111"/>
      <c r="CJ106" s="111"/>
      <c r="CK106" s="111"/>
      <c r="CL106" s="111"/>
      <c r="CM106" s="111"/>
      <c r="CN106" s="111"/>
      <c r="CO106" s="111"/>
      <c r="CP106" s="111"/>
      <c r="CQ106" s="111"/>
      <c r="CR106" s="111"/>
      <c r="CS106" s="111"/>
      <c r="CT106" s="111"/>
      <c r="CU106" s="111"/>
      <c r="CV106" s="111"/>
      <c r="CW106" s="111"/>
      <c r="CX106" s="111"/>
      <c r="CY106" s="111"/>
      <c r="CZ106" s="111"/>
      <c r="DA106" s="111"/>
      <c r="DB106" s="111"/>
      <c r="DC106" s="111"/>
      <c r="DD106" s="111"/>
      <c r="DE106" s="111"/>
      <c r="DF106" s="111"/>
      <c r="DG106" s="111"/>
      <c r="DH106" s="111"/>
      <c r="DI106" s="111"/>
      <c r="DJ106" s="111"/>
      <c r="DK106" s="111"/>
      <c r="DL106" s="111"/>
      <c r="DM106" s="111"/>
      <c r="DN106" s="111"/>
      <c r="DO106" s="111"/>
      <c r="DP106" s="111"/>
      <c r="DQ106" s="111"/>
      <c r="DR106" s="111"/>
      <c r="DS106" s="111"/>
      <c r="DT106" s="111"/>
      <c r="DU106" s="111"/>
      <c r="DV106" s="111"/>
      <c r="DW106" s="111"/>
      <c r="DX106" s="111"/>
      <c r="DY106" s="111"/>
      <c r="DZ106" s="111"/>
      <c r="EA106" s="111"/>
      <c r="EB106" s="111"/>
      <c r="EC106" s="111"/>
      <c r="ED106" s="111"/>
      <c r="EE106" s="111"/>
      <c r="EF106" s="111"/>
      <c r="EG106" s="111"/>
      <c r="EH106" s="111"/>
      <c r="EI106" s="111"/>
      <c r="EJ106" s="111"/>
    </row>
    <row r="107" spans="1:140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1"/>
      <c r="AW107" s="111"/>
      <c r="AX107" s="111"/>
      <c r="AY107" s="111"/>
      <c r="AZ107" s="111"/>
      <c r="BA107" s="111"/>
      <c r="BB107" s="111"/>
      <c r="BC107" s="111"/>
      <c r="BD107" s="111"/>
      <c r="BE107" s="111"/>
      <c r="BF107" s="111"/>
      <c r="BG107" s="111"/>
      <c r="BH107" s="111"/>
      <c r="BI107" s="111"/>
      <c r="BJ107" s="111"/>
      <c r="BK107" s="111"/>
      <c r="BL107" s="111"/>
      <c r="BM107" s="111"/>
      <c r="BN107" s="111"/>
      <c r="BO107" s="111"/>
      <c r="BP107" s="111"/>
      <c r="BQ107" s="111"/>
      <c r="BR107" s="111"/>
      <c r="BS107" s="111"/>
      <c r="BT107" s="111"/>
      <c r="BU107" s="111"/>
      <c r="BV107" s="111"/>
      <c r="BW107" s="111"/>
      <c r="BX107" s="111"/>
      <c r="BY107" s="111"/>
      <c r="BZ107" s="111"/>
      <c r="CA107" s="111"/>
      <c r="CB107" s="111"/>
      <c r="CC107" s="111"/>
      <c r="CD107" s="111"/>
      <c r="CE107" s="111"/>
      <c r="CF107" s="111"/>
      <c r="CG107" s="111"/>
      <c r="CH107" s="111"/>
      <c r="CI107" s="111"/>
      <c r="CJ107" s="111"/>
      <c r="CK107" s="111"/>
      <c r="CL107" s="111"/>
      <c r="CM107" s="111"/>
      <c r="CN107" s="111"/>
      <c r="CO107" s="111"/>
      <c r="CP107" s="111"/>
      <c r="CQ107" s="111"/>
      <c r="CR107" s="111"/>
      <c r="CS107" s="111"/>
      <c r="CT107" s="111"/>
      <c r="CU107" s="111"/>
      <c r="CV107" s="111"/>
      <c r="CW107" s="111"/>
      <c r="CX107" s="111"/>
      <c r="CY107" s="111"/>
      <c r="CZ107" s="111"/>
      <c r="DA107" s="111"/>
      <c r="DB107" s="111"/>
      <c r="DC107" s="111"/>
      <c r="DD107" s="111"/>
      <c r="DE107" s="111"/>
      <c r="DF107" s="111"/>
      <c r="DG107" s="111"/>
      <c r="DH107" s="111"/>
      <c r="DI107" s="111"/>
      <c r="DJ107" s="111"/>
      <c r="DK107" s="111"/>
      <c r="DL107" s="111"/>
      <c r="DM107" s="111"/>
      <c r="DN107" s="111"/>
      <c r="DO107" s="111"/>
      <c r="DP107" s="111"/>
      <c r="DQ107" s="111"/>
      <c r="DR107" s="111"/>
      <c r="DS107" s="111"/>
      <c r="DT107" s="111"/>
      <c r="DU107" s="111"/>
      <c r="DV107" s="111"/>
      <c r="DW107" s="111"/>
      <c r="DX107" s="111"/>
      <c r="DY107" s="111"/>
      <c r="DZ107" s="111"/>
      <c r="EA107" s="111"/>
      <c r="EB107" s="111"/>
      <c r="EC107" s="111"/>
      <c r="ED107" s="111"/>
      <c r="EE107" s="111"/>
      <c r="EF107" s="111"/>
      <c r="EG107" s="111"/>
      <c r="EH107" s="111"/>
      <c r="EI107" s="111"/>
      <c r="EJ107" s="111"/>
    </row>
    <row r="108" spans="1:140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1"/>
      <c r="AW108" s="111"/>
      <c r="AX108" s="111"/>
      <c r="AY108" s="111"/>
      <c r="AZ108" s="111"/>
      <c r="BA108" s="111"/>
      <c r="BB108" s="111"/>
      <c r="BC108" s="111"/>
      <c r="BD108" s="111"/>
      <c r="BE108" s="111"/>
      <c r="BF108" s="111"/>
      <c r="BG108" s="111"/>
      <c r="BH108" s="111"/>
      <c r="BI108" s="111"/>
      <c r="BJ108" s="111"/>
      <c r="BK108" s="111"/>
      <c r="BL108" s="111"/>
      <c r="BM108" s="111"/>
      <c r="BN108" s="111"/>
      <c r="BO108" s="111"/>
      <c r="BP108" s="111"/>
      <c r="BQ108" s="111"/>
      <c r="BR108" s="111"/>
      <c r="BS108" s="111"/>
      <c r="BT108" s="111"/>
      <c r="BU108" s="111"/>
      <c r="BV108" s="111"/>
      <c r="BW108" s="111"/>
      <c r="BX108" s="111"/>
      <c r="BY108" s="111"/>
      <c r="BZ108" s="111"/>
      <c r="CA108" s="111"/>
      <c r="CB108" s="111"/>
      <c r="CC108" s="111"/>
      <c r="CD108" s="111"/>
      <c r="CE108" s="111"/>
      <c r="CF108" s="111"/>
      <c r="CG108" s="111"/>
      <c r="CH108" s="111"/>
      <c r="CI108" s="111"/>
      <c r="CJ108" s="111"/>
      <c r="CK108" s="111"/>
      <c r="CL108" s="111"/>
      <c r="CM108" s="111"/>
      <c r="CN108" s="111"/>
      <c r="CO108" s="111"/>
      <c r="CP108" s="111"/>
      <c r="CQ108" s="111"/>
      <c r="CR108" s="111"/>
      <c r="CS108" s="111"/>
      <c r="CT108" s="111"/>
      <c r="CU108" s="111"/>
      <c r="CV108" s="111"/>
      <c r="CW108" s="111"/>
      <c r="CX108" s="111"/>
      <c r="CY108" s="111"/>
      <c r="CZ108" s="111"/>
      <c r="DA108" s="111"/>
      <c r="DB108" s="111"/>
      <c r="DC108" s="111"/>
      <c r="DD108" s="111"/>
      <c r="DE108" s="111"/>
      <c r="DF108" s="111"/>
      <c r="DG108" s="111"/>
      <c r="DH108" s="111"/>
      <c r="DI108" s="111"/>
      <c r="DJ108" s="111"/>
      <c r="DK108" s="111"/>
      <c r="DL108" s="111"/>
      <c r="DM108" s="111"/>
      <c r="DN108" s="111"/>
      <c r="DO108" s="111"/>
      <c r="DP108" s="111"/>
      <c r="DQ108" s="111"/>
      <c r="DR108" s="111"/>
      <c r="DS108" s="111"/>
      <c r="DT108" s="111"/>
      <c r="DU108" s="111"/>
      <c r="DV108" s="111"/>
      <c r="DW108" s="111"/>
      <c r="DX108" s="111"/>
      <c r="DY108" s="111"/>
      <c r="DZ108" s="111"/>
      <c r="EA108" s="111"/>
      <c r="EB108" s="111"/>
      <c r="EC108" s="111"/>
      <c r="ED108" s="111"/>
      <c r="EE108" s="111"/>
      <c r="EF108" s="111"/>
      <c r="EG108" s="111"/>
      <c r="EH108" s="111"/>
      <c r="EI108" s="111"/>
      <c r="EJ108" s="111"/>
    </row>
    <row r="109" spans="1:140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11"/>
      <c r="AA109" s="111"/>
      <c r="AB109" s="111"/>
      <c r="AC109" s="111"/>
      <c r="AD109" s="111"/>
      <c r="AE109" s="111"/>
      <c r="AF109" s="111"/>
      <c r="AG109" s="111"/>
      <c r="AH109" s="111"/>
      <c r="AI109" s="111"/>
      <c r="AJ109" s="111"/>
      <c r="AK109" s="111"/>
      <c r="AL109" s="111"/>
      <c r="AM109" s="111"/>
      <c r="AN109" s="111"/>
      <c r="AO109" s="111"/>
      <c r="AP109" s="111"/>
      <c r="AQ109" s="111"/>
      <c r="AR109" s="111"/>
      <c r="AS109" s="111"/>
      <c r="AT109" s="111"/>
      <c r="AU109" s="111"/>
      <c r="AV109" s="111"/>
      <c r="AW109" s="111"/>
      <c r="AX109" s="111"/>
      <c r="AY109" s="111"/>
      <c r="AZ109" s="111"/>
      <c r="BA109" s="111"/>
      <c r="BB109" s="111"/>
      <c r="BC109" s="111"/>
      <c r="BD109" s="111"/>
      <c r="BE109" s="111"/>
      <c r="BF109" s="111"/>
      <c r="BG109" s="111"/>
      <c r="BH109" s="111"/>
      <c r="BI109" s="111"/>
      <c r="BJ109" s="111"/>
      <c r="BK109" s="111"/>
      <c r="BL109" s="111"/>
      <c r="BM109" s="111"/>
      <c r="BN109" s="111"/>
      <c r="BO109" s="111"/>
      <c r="BP109" s="111"/>
      <c r="BQ109" s="111"/>
      <c r="BR109" s="111"/>
      <c r="BS109" s="111"/>
      <c r="BT109" s="111"/>
      <c r="BU109" s="111"/>
      <c r="BV109" s="111"/>
      <c r="BW109" s="111"/>
      <c r="BX109" s="111"/>
      <c r="BY109" s="111"/>
      <c r="BZ109" s="111"/>
      <c r="CA109" s="111"/>
      <c r="CB109" s="111"/>
      <c r="CC109" s="111"/>
      <c r="CD109" s="111"/>
      <c r="CE109" s="111"/>
      <c r="CF109" s="111"/>
      <c r="CG109" s="111"/>
      <c r="CH109" s="111"/>
      <c r="CI109" s="111"/>
      <c r="CJ109" s="111"/>
      <c r="CK109" s="111"/>
      <c r="CL109" s="111"/>
      <c r="CM109" s="111"/>
      <c r="CN109" s="111"/>
      <c r="CO109" s="111"/>
      <c r="CP109" s="111"/>
      <c r="CQ109" s="111"/>
      <c r="CR109" s="111"/>
      <c r="CS109" s="111"/>
      <c r="CT109" s="111"/>
      <c r="CU109" s="111"/>
      <c r="CV109" s="111"/>
      <c r="CW109" s="111"/>
      <c r="CX109" s="111"/>
      <c r="CY109" s="111"/>
      <c r="CZ109" s="111"/>
      <c r="DA109" s="111"/>
      <c r="DB109" s="111"/>
      <c r="DC109" s="111"/>
      <c r="DD109" s="111"/>
      <c r="DE109" s="111"/>
      <c r="DF109" s="111"/>
      <c r="DG109" s="111"/>
      <c r="DH109" s="111"/>
      <c r="DI109" s="111"/>
      <c r="DJ109" s="111"/>
      <c r="DK109" s="111"/>
      <c r="DL109" s="111"/>
      <c r="DM109" s="111"/>
      <c r="DN109" s="111"/>
      <c r="DO109" s="111"/>
      <c r="DP109" s="111"/>
      <c r="DQ109" s="111"/>
      <c r="DR109" s="111"/>
      <c r="DS109" s="111"/>
      <c r="DT109" s="111"/>
      <c r="DU109" s="111"/>
      <c r="DV109" s="111"/>
      <c r="DW109" s="111"/>
      <c r="DX109" s="111"/>
      <c r="DY109" s="111"/>
      <c r="DZ109" s="111"/>
      <c r="EA109" s="111"/>
      <c r="EB109" s="111"/>
      <c r="EC109" s="111"/>
      <c r="ED109" s="111"/>
      <c r="EE109" s="111"/>
      <c r="EF109" s="111"/>
      <c r="EG109" s="111"/>
      <c r="EH109" s="111"/>
      <c r="EI109" s="111"/>
      <c r="EJ109" s="111"/>
    </row>
    <row r="110" spans="1:140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11"/>
      <c r="AA110" s="111"/>
      <c r="AB110" s="111"/>
      <c r="AC110" s="111"/>
      <c r="AD110" s="111"/>
      <c r="AE110" s="111"/>
      <c r="AF110" s="111"/>
      <c r="AG110" s="111"/>
      <c r="AH110" s="111"/>
      <c r="AI110" s="111"/>
      <c r="AJ110" s="111"/>
      <c r="AK110" s="111"/>
      <c r="AL110" s="111"/>
      <c r="AM110" s="111"/>
      <c r="AN110" s="111"/>
      <c r="AO110" s="111"/>
      <c r="AP110" s="111"/>
      <c r="AQ110" s="111"/>
      <c r="AR110" s="111"/>
      <c r="AS110" s="111"/>
      <c r="AT110" s="111"/>
      <c r="AU110" s="111"/>
      <c r="AV110" s="111"/>
      <c r="AW110" s="111"/>
      <c r="AX110" s="111"/>
      <c r="AY110" s="111"/>
      <c r="AZ110" s="111"/>
      <c r="BA110" s="111"/>
      <c r="BB110" s="111"/>
      <c r="BC110" s="111"/>
      <c r="BD110" s="111"/>
      <c r="BE110" s="111"/>
      <c r="BF110" s="111"/>
      <c r="BG110" s="111"/>
      <c r="BH110" s="111"/>
      <c r="BI110" s="111"/>
      <c r="BJ110" s="111"/>
      <c r="BK110" s="111"/>
      <c r="BL110" s="111"/>
      <c r="BM110" s="111"/>
      <c r="BN110" s="111"/>
      <c r="BO110" s="111"/>
      <c r="BP110" s="111"/>
      <c r="BQ110" s="111"/>
      <c r="BR110" s="111"/>
      <c r="BS110" s="111"/>
      <c r="BT110" s="111"/>
      <c r="BU110" s="111"/>
      <c r="BV110" s="111"/>
      <c r="BW110" s="111"/>
      <c r="BX110" s="111"/>
      <c r="BY110" s="111"/>
      <c r="BZ110" s="111"/>
      <c r="CA110" s="111"/>
      <c r="CB110" s="111"/>
      <c r="CC110" s="111"/>
      <c r="CD110" s="111"/>
      <c r="CE110" s="111"/>
      <c r="CF110" s="111"/>
      <c r="CG110" s="111"/>
      <c r="CH110" s="111"/>
      <c r="CI110" s="111"/>
      <c r="CJ110" s="111"/>
      <c r="CK110" s="111"/>
      <c r="CL110" s="111"/>
      <c r="CM110" s="111"/>
      <c r="CN110" s="111"/>
      <c r="CO110" s="111"/>
      <c r="CP110" s="111"/>
      <c r="CQ110" s="111"/>
      <c r="CR110" s="111"/>
      <c r="CS110" s="111"/>
      <c r="CT110" s="111"/>
      <c r="CU110" s="111"/>
      <c r="CV110" s="111"/>
      <c r="CW110" s="111"/>
      <c r="CX110" s="111"/>
      <c r="CY110" s="111"/>
      <c r="CZ110" s="111"/>
      <c r="DA110" s="111"/>
      <c r="DB110" s="111"/>
      <c r="DC110" s="111"/>
      <c r="DD110" s="111"/>
      <c r="DE110" s="111"/>
      <c r="DF110" s="111"/>
      <c r="DG110" s="111"/>
      <c r="DH110" s="111"/>
      <c r="DI110" s="111"/>
      <c r="DJ110" s="111"/>
      <c r="DK110" s="111"/>
      <c r="DL110" s="111"/>
      <c r="DM110" s="111"/>
      <c r="DN110" s="111"/>
      <c r="DO110" s="111"/>
      <c r="DP110" s="111"/>
      <c r="DQ110" s="111"/>
      <c r="DR110" s="111"/>
      <c r="DS110" s="111"/>
      <c r="DT110" s="111"/>
      <c r="DU110" s="111"/>
      <c r="DV110" s="111"/>
      <c r="DW110" s="111"/>
      <c r="DX110" s="111"/>
      <c r="DY110" s="111"/>
      <c r="DZ110" s="111"/>
      <c r="EA110" s="111"/>
      <c r="EB110" s="111"/>
      <c r="EC110" s="111"/>
      <c r="ED110" s="111"/>
      <c r="EE110" s="111"/>
      <c r="EF110" s="111"/>
      <c r="EG110" s="111"/>
      <c r="EH110" s="111"/>
      <c r="EI110" s="111"/>
      <c r="EJ110" s="111"/>
    </row>
    <row r="111" spans="1:140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  <c r="BO111" s="111"/>
      <c r="BP111" s="111"/>
      <c r="BQ111" s="111"/>
      <c r="BR111" s="111"/>
      <c r="BS111" s="111"/>
      <c r="BT111" s="111"/>
      <c r="BU111" s="111"/>
      <c r="BV111" s="111"/>
      <c r="BW111" s="111"/>
      <c r="BX111" s="111"/>
      <c r="BY111" s="111"/>
      <c r="BZ111" s="111"/>
      <c r="CA111" s="111"/>
      <c r="CB111" s="111"/>
      <c r="CC111" s="111"/>
      <c r="CD111" s="111"/>
      <c r="CE111" s="111"/>
      <c r="CF111" s="111"/>
      <c r="CG111" s="111"/>
      <c r="CH111" s="111"/>
      <c r="CI111" s="111"/>
      <c r="CJ111" s="111"/>
      <c r="CK111" s="111"/>
      <c r="CL111" s="111"/>
      <c r="CM111" s="111"/>
      <c r="CN111" s="111"/>
      <c r="CO111" s="111"/>
      <c r="CP111" s="111"/>
      <c r="CQ111" s="111"/>
      <c r="CR111" s="111"/>
      <c r="CS111" s="111"/>
      <c r="CT111" s="111"/>
      <c r="CU111" s="111"/>
      <c r="CV111" s="111"/>
      <c r="CW111" s="111"/>
      <c r="CX111" s="111"/>
      <c r="CY111" s="111"/>
      <c r="CZ111" s="111"/>
      <c r="DA111" s="111"/>
      <c r="DB111" s="111"/>
      <c r="DC111" s="111"/>
      <c r="DD111" s="111"/>
      <c r="DE111" s="111"/>
      <c r="DF111" s="111"/>
      <c r="DG111" s="111"/>
      <c r="DH111" s="111"/>
      <c r="DI111" s="111"/>
      <c r="DJ111" s="111"/>
      <c r="DK111" s="111"/>
      <c r="DL111" s="111"/>
      <c r="DM111" s="111"/>
      <c r="DN111" s="111"/>
      <c r="DO111" s="111"/>
      <c r="DP111" s="111"/>
      <c r="DQ111" s="111"/>
      <c r="DR111" s="111"/>
      <c r="DS111" s="111"/>
      <c r="DT111" s="111"/>
      <c r="DU111" s="111"/>
      <c r="DV111" s="111"/>
      <c r="DW111" s="111"/>
      <c r="DX111" s="111"/>
      <c r="DY111" s="111"/>
      <c r="DZ111" s="111"/>
      <c r="EA111" s="111"/>
      <c r="EB111" s="111"/>
      <c r="EC111" s="111"/>
      <c r="ED111" s="111"/>
      <c r="EE111" s="111"/>
      <c r="EF111" s="111"/>
      <c r="EG111" s="111"/>
      <c r="EH111" s="111"/>
      <c r="EI111" s="111"/>
      <c r="EJ111" s="111"/>
    </row>
    <row r="112" spans="1:140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1"/>
      <c r="AW112" s="111"/>
      <c r="AX112" s="111"/>
      <c r="AY112" s="111"/>
      <c r="AZ112" s="111"/>
      <c r="BA112" s="111"/>
      <c r="BB112" s="111"/>
      <c r="BC112" s="111"/>
      <c r="BD112" s="111"/>
      <c r="BE112" s="111"/>
      <c r="BF112" s="111"/>
      <c r="BG112" s="111"/>
      <c r="BH112" s="111"/>
      <c r="BI112" s="111"/>
      <c r="BJ112" s="111"/>
      <c r="BK112" s="111"/>
      <c r="BL112" s="111"/>
      <c r="BM112" s="111"/>
      <c r="BN112" s="111"/>
      <c r="BO112" s="111"/>
      <c r="BP112" s="111"/>
      <c r="BQ112" s="111"/>
      <c r="BR112" s="111"/>
      <c r="BS112" s="111"/>
      <c r="BT112" s="111"/>
      <c r="BU112" s="111"/>
      <c r="BV112" s="111"/>
      <c r="BW112" s="111"/>
      <c r="BX112" s="111"/>
      <c r="BY112" s="111"/>
      <c r="BZ112" s="111"/>
      <c r="CA112" s="111"/>
      <c r="CB112" s="111"/>
      <c r="CC112" s="111"/>
      <c r="CD112" s="111"/>
      <c r="CE112" s="111"/>
      <c r="CF112" s="111"/>
      <c r="CG112" s="111"/>
      <c r="CH112" s="111"/>
      <c r="CI112" s="111"/>
      <c r="CJ112" s="111"/>
      <c r="CK112" s="111"/>
      <c r="CL112" s="111"/>
      <c r="CM112" s="111"/>
      <c r="CN112" s="111"/>
      <c r="CO112" s="111"/>
      <c r="CP112" s="111"/>
      <c r="CQ112" s="111"/>
      <c r="CR112" s="111"/>
      <c r="CS112" s="111"/>
      <c r="CT112" s="111"/>
      <c r="CU112" s="111"/>
      <c r="CV112" s="111"/>
      <c r="CW112" s="111"/>
      <c r="CX112" s="111"/>
      <c r="CY112" s="111"/>
      <c r="CZ112" s="111"/>
      <c r="DA112" s="111"/>
      <c r="DB112" s="111"/>
      <c r="DC112" s="111"/>
      <c r="DD112" s="111"/>
      <c r="DE112" s="111"/>
      <c r="DF112" s="111"/>
      <c r="DG112" s="111"/>
      <c r="DH112" s="111"/>
      <c r="DI112" s="111"/>
      <c r="DJ112" s="111"/>
      <c r="DK112" s="111"/>
      <c r="DL112" s="111"/>
      <c r="DM112" s="111"/>
      <c r="DN112" s="111"/>
      <c r="DO112" s="111"/>
      <c r="DP112" s="111"/>
      <c r="DQ112" s="111"/>
      <c r="DR112" s="111"/>
      <c r="DS112" s="111"/>
      <c r="DT112" s="111"/>
      <c r="DU112" s="111"/>
      <c r="DV112" s="111"/>
      <c r="DW112" s="111"/>
      <c r="DX112" s="111"/>
      <c r="DY112" s="111"/>
      <c r="DZ112" s="111"/>
      <c r="EA112" s="111"/>
      <c r="EB112" s="111"/>
      <c r="EC112" s="111"/>
      <c r="ED112" s="111"/>
      <c r="EE112" s="111"/>
      <c r="EF112" s="111"/>
      <c r="EG112" s="111"/>
      <c r="EH112" s="111"/>
      <c r="EI112" s="111"/>
      <c r="EJ112" s="111"/>
    </row>
    <row r="113" spans="1:140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111"/>
      <c r="CB113" s="111"/>
      <c r="CC113" s="111"/>
      <c r="CD113" s="111"/>
      <c r="CE113" s="111"/>
      <c r="CF113" s="111"/>
      <c r="CG113" s="111"/>
      <c r="CH113" s="111"/>
      <c r="CI113" s="111"/>
      <c r="CJ113" s="111"/>
      <c r="CK113" s="111"/>
      <c r="CL113" s="111"/>
      <c r="CM113" s="111"/>
      <c r="CN113" s="111"/>
      <c r="CO113" s="111"/>
      <c r="CP113" s="111"/>
      <c r="CQ113" s="111"/>
      <c r="CR113" s="111"/>
      <c r="CS113" s="111"/>
      <c r="CT113" s="111"/>
      <c r="CU113" s="111"/>
      <c r="CV113" s="111"/>
      <c r="CW113" s="111"/>
      <c r="CX113" s="111"/>
      <c r="CY113" s="111"/>
      <c r="CZ113" s="111"/>
      <c r="DA113" s="111"/>
      <c r="DB113" s="111"/>
      <c r="DC113" s="111"/>
      <c r="DD113" s="111"/>
      <c r="DE113" s="111"/>
      <c r="DF113" s="111"/>
      <c r="DG113" s="111"/>
      <c r="DH113" s="111"/>
      <c r="DI113" s="111"/>
      <c r="DJ113" s="111"/>
      <c r="DK113" s="111"/>
      <c r="DL113" s="111"/>
      <c r="DM113" s="111"/>
      <c r="DN113" s="111"/>
      <c r="DO113" s="111"/>
      <c r="DP113" s="111"/>
      <c r="DQ113" s="111"/>
      <c r="DR113" s="111"/>
      <c r="DS113" s="111"/>
      <c r="DT113" s="111"/>
      <c r="DU113" s="111"/>
      <c r="DV113" s="111"/>
      <c r="DW113" s="111"/>
      <c r="DX113" s="111"/>
      <c r="DY113" s="111"/>
      <c r="DZ113" s="111"/>
      <c r="EA113" s="111"/>
      <c r="EB113" s="111"/>
      <c r="EC113" s="111"/>
      <c r="ED113" s="111"/>
      <c r="EE113" s="111"/>
      <c r="EF113" s="111"/>
      <c r="EG113" s="111"/>
      <c r="EH113" s="111"/>
      <c r="EI113" s="111"/>
      <c r="EJ113" s="111"/>
    </row>
    <row r="114" spans="1:140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111"/>
      <c r="AZ114" s="111"/>
      <c r="BA114" s="111"/>
      <c r="BB114" s="111"/>
      <c r="BC114" s="111"/>
      <c r="BD114" s="111"/>
      <c r="BE114" s="111"/>
      <c r="BF114" s="111"/>
      <c r="BG114" s="111"/>
      <c r="BH114" s="111"/>
      <c r="BI114" s="111"/>
      <c r="BJ114" s="111"/>
      <c r="BK114" s="111"/>
      <c r="BL114" s="111"/>
      <c r="BM114" s="111"/>
      <c r="BN114" s="111"/>
      <c r="BO114" s="111"/>
      <c r="BP114" s="111"/>
      <c r="BQ114" s="111"/>
      <c r="BR114" s="111"/>
      <c r="BS114" s="111"/>
      <c r="BT114" s="111"/>
      <c r="BU114" s="111"/>
      <c r="BV114" s="111"/>
      <c r="BW114" s="111"/>
      <c r="BX114" s="111"/>
      <c r="BY114" s="111"/>
      <c r="BZ114" s="111"/>
      <c r="CA114" s="111"/>
      <c r="CB114" s="111"/>
      <c r="CC114" s="111"/>
      <c r="CD114" s="111"/>
      <c r="CE114" s="111"/>
      <c r="CF114" s="111"/>
      <c r="CG114" s="111"/>
      <c r="CH114" s="111"/>
      <c r="CI114" s="111"/>
      <c r="CJ114" s="111"/>
      <c r="CK114" s="111"/>
      <c r="CL114" s="111"/>
      <c r="CM114" s="111"/>
      <c r="CN114" s="111"/>
      <c r="CO114" s="111"/>
      <c r="CP114" s="111"/>
      <c r="CQ114" s="111"/>
      <c r="CR114" s="111"/>
      <c r="CS114" s="111"/>
      <c r="CT114" s="111"/>
      <c r="CU114" s="111"/>
      <c r="CV114" s="111"/>
      <c r="CW114" s="111"/>
      <c r="CX114" s="111"/>
      <c r="CY114" s="111"/>
      <c r="CZ114" s="111"/>
      <c r="DA114" s="111"/>
      <c r="DB114" s="111"/>
      <c r="DC114" s="111"/>
      <c r="DD114" s="111"/>
      <c r="DE114" s="111"/>
      <c r="DF114" s="111"/>
      <c r="DG114" s="111"/>
      <c r="DH114" s="111"/>
      <c r="DI114" s="111"/>
      <c r="DJ114" s="111"/>
      <c r="DK114" s="111"/>
      <c r="DL114" s="111"/>
      <c r="DM114" s="111"/>
      <c r="DN114" s="111"/>
      <c r="DO114" s="111"/>
      <c r="DP114" s="111"/>
      <c r="DQ114" s="111"/>
      <c r="DR114" s="111"/>
      <c r="DS114" s="111"/>
      <c r="DT114" s="111"/>
      <c r="DU114" s="111"/>
      <c r="DV114" s="111"/>
      <c r="DW114" s="111"/>
      <c r="DX114" s="111"/>
      <c r="DY114" s="111"/>
      <c r="DZ114" s="111"/>
      <c r="EA114" s="111"/>
      <c r="EB114" s="111"/>
      <c r="EC114" s="111"/>
      <c r="ED114" s="111"/>
      <c r="EE114" s="111"/>
      <c r="EF114" s="111"/>
      <c r="EG114" s="111"/>
      <c r="EH114" s="111"/>
      <c r="EI114" s="111"/>
      <c r="EJ114" s="111"/>
    </row>
    <row r="115" spans="1:140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11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1"/>
      <c r="AK115" s="111"/>
      <c r="AL115" s="111"/>
      <c r="AM115" s="111"/>
      <c r="AN115" s="111"/>
      <c r="AO115" s="111"/>
      <c r="AP115" s="111"/>
      <c r="AQ115" s="111"/>
      <c r="AR115" s="111"/>
      <c r="AS115" s="111"/>
      <c r="AT115" s="111"/>
      <c r="AU115" s="111"/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  <c r="BY115" s="111"/>
      <c r="BZ115" s="111"/>
      <c r="CA115" s="111"/>
      <c r="CB115" s="111"/>
      <c r="CC115" s="111"/>
      <c r="CD115" s="111"/>
      <c r="CE115" s="111"/>
      <c r="CF115" s="111"/>
      <c r="CG115" s="111"/>
      <c r="CH115" s="111"/>
      <c r="CI115" s="111"/>
      <c r="CJ115" s="111"/>
      <c r="CK115" s="111"/>
      <c r="CL115" s="111"/>
      <c r="CM115" s="111"/>
      <c r="CN115" s="111"/>
      <c r="CO115" s="111"/>
      <c r="CP115" s="111"/>
      <c r="CQ115" s="111"/>
      <c r="CR115" s="111"/>
      <c r="CS115" s="111"/>
      <c r="CT115" s="111"/>
      <c r="CU115" s="111"/>
      <c r="CV115" s="111"/>
      <c r="CW115" s="111"/>
      <c r="CX115" s="111"/>
      <c r="CY115" s="111"/>
      <c r="CZ115" s="111"/>
      <c r="DA115" s="111"/>
      <c r="DB115" s="111"/>
      <c r="DC115" s="111"/>
      <c r="DD115" s="111"/>
      <c r="DE115" s="111"/>
      <c r="DF115" s="111"/>
      <c r="DG115" s="111"/>
      <c r="DH115" s="111"/>
      <c r="DI115" s="111"/>
      <c r="DJ115" s="111"/>
      <c r="DK115" s="111"/>
      <c r="DL115" s="111"/>
      <c r="DM115" s="111"/>
      <c r="DN115" s="111"/>
      <c r="DO115" s="111"/>
      <c r="DP115" s="111"/>
      <c r="DQ115" s="111"/>
      <c r="DR115" s="111"/>
      <c r="DS115" s="111"/>
      <c r="DT115" s="111"/>
      <c r="DU115" s="111"/>
      <c r="DV115" s="111"/>
      <c r="DW115" s="111"/>
      <c r="DX115" s="111"/>
      <c r="DY115" s="111"/>
      <c r="DZ115" s="111"/>
      <c r="EA115" s="111"/>
      <c r="EB115" s="111"/>
      <c r="EC115" s="111"/>
      <c r="ED115" s="111"/>
      <c r="EE115" s="111"/>
      <c r="EF115" s="111"/>
      <c r="EG115" s="111"/>
      <c r="EH115" s="111"/>
      <c r="EI115" s="111"/>
      <c r="EJ115" s="111"/>
    </row>
    <row r="116" spans="1:140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11"/>
      <c r="AA116" s="111"/>
      <c r="AB116" s="111"/>
      <c r="AC116" s="111"/>
      <c r="AD116" s="111"/>
      <c r="AE116" s="111"/>
      <c r="AF116" s="111"/>
      <c r="AG116" s="111"/>
      <c r="AH116" s="111"/>
      <c r="AI116" s="111"/>
      <c r="AJ116" s="111"/>
      <c r="AK116" s="111"/>
      <c r="AL116" s="111"/>
      <c r="AM116" s="111"/>
      <c r="AN116" s="111"/>
      <c r="AO116" s="111"/>
      <c r="AP116" s="111"/>
      <c r="AQ116" s="111"/>
      <c r="AR116" s="111"/>
      <c r="AS116" s="111"/>
      <c r="AT116" s="111"/>
      <c r="AU116" s="111"/>
      <c r="AV116" s="111"/>
      <c r="AW116" s="111"/>
      <c r="AX116" s="111"/>
      <c r="AY116" s="111"/>
      <c r="AZ116" s="111"/>
      <c r="BA116" s="111"/>
      <c r="BB116" s="111"/>
      <c r="BC116" s="111"/>
      <c r="BD116" s="111"/>
      <c r="BE116" s="111"/>
      <c r="BF116" s="111"/>
      <c r="BG116" s="111"/>
      <c r="BH116" s="111"/>
      <c r="BI116" s="111"/>
      <c r="BJ116" s="111"/>
      <c r="BK116" s="111"/>
      <c r="BL116" s="111"/>
      <c r="BM116" s="111"/>
      <c r="BN116" s="111"/>
      <c r="BO116" s="111"/>
      <c r="BP116" s="111"/>
      <c r="BQ116" s="111"/>
      <c r="BR116" s="111"/>
      <c r="BS116" s="111"/>
      <c r="BT116" s="111"/>
      <c r="BU116" s="111"/>
      <c r="BV116" s="111"/>
      <c r="BW116" s="111"/>
      <c r="BX116" s="111"/>
      <c r="BY116" s="111"/>
      <c r="BZ116" s="111"/>
      <c r="CA116" s="111"/>
      <c r="CB116" s="111"/>
      <c r="CC116" s="111"/>
      <c r="CD116" s="111"/>
      <c r="CE116" s="111"/>
      <c r="CF116" s="111"/>
      <c r="CG116" s="111"/>
      <c r="CH116" s="111"/>
      <c r="CI116" s="111"/>
      <c r="CJ116" s="111"/>
      <c r="CK116" s="111"/>
      <c r="CL116" s="111"/>
      <c r="CM116" s="111"/>
      <c r="CN116" s="111"/>
      <c r="CO116" s="111"/>
      <c r="CP116" s="111"/>
      <c r="CQ116" s="111"/>
      <c r="CR116" s="111"/>
      <c r="CS116" s="111"/>
      <c r="CT116" s="111"/>
      <c r="CU116" s="111"/>
      <c r="CV116" s="111"/>
      <c r="CW116" s="111"/>
      <c r="CX116" s="111"/>
      <c r="CY116" s="111"/>
      <c r="CZ116" s="111"/>
      <c r="DA116" s="111"/>
      <c r="DB116" s="111"/>
      <c r="DC116" s="111"/>
      <c r="DD116" s="111"/>
      <c r="DE116" s="111"/>
      <c r="DF116" s="111"/>
      <c r="DG116" s="111"/>
      <c r="DH116" s="111"/>
      <c r="DI116" s="111"/>
      <c r="DJ116" s="111"/>
      <c r="DK116" s="111"/>
      <c r="DL116" s="111"/>
      <c r="DM116" s="111"/>
      <c r="DN116" s="111"/>
      <c r="DO116" s="111"/>
      <c r="DP116" s="111"/>
      <c r="DQ116" s="111"/>
      <c r="DR116" s="111"/>
      <c r="DS116" s="111"/>
      <c r="DT116" s="111"/>
      <c r="DU116" s="111"/>
      <c r="DV116" s="111"/>
      <c r="DW116" s="111"/>
      <c r="DX116" s="111"/>
      <c r="DY116" s="111"/>
      <c r="DZ116" s="111"/>
      <c r="EA116" s="111"/>
      <c r="EB116" s="111"/>
      <c r="EC116" s="111"/>
      <c r="ED116" s="111"/>
      <c r="EE116" s="111"/>
      <c r="EF116" s="111"/>
      <c r="EG116" s="111"/>
      <c r="EH116" s="111"/>
      <c r="EI116" s="111"/>
      <c r="EJ116" s="111"/>
    </row>
    <row r="117" spans="1:140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11"/>
      <c r="AA117" s="111"/>
      <c r="AB117" s="111"/>
      <c r="AC117" s="111"/>
      <c r="AD117" s="111"/>
      <c r="AE117" s="111"/>
      <c r="AF117" s="111"/>
      <c r="AG117" s="111"/>
      <c r="AH117" s="111"/>
      <c r="AI117" s="111"/>
      <c r="AJ117" s="111"/>
      <c r="AK117" s="111"/>
      <c r="AL117" s="111"/>
      <c r="AM117" s="111"/>
      <c r="AN117" s="111"/>
      <c r="AO117" s="111"/>
      <c r="AP117" s="111"/>
      <c r="AQ117" s="111"/>
      <c r="AR117" s="111"/>
      <c r="AS117" s="111"/>
      <c r="AT117" s="111"/>
      <c r="AU117" s="111"/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1"/>
      <c r="BP117" s="111"/>
      <c r="BQ117" s="111"/>
      <c r="BR117" s="111"/>
      <c r="BS117" s="111"/>
      <c r="BT117" s="111"/>
      <c r="BU117" s="111"/>
      <c r="BV117" s="111"/>
      <c r="BW117" s="111"/>
      <c r="BX117" s="111"/>
      <c r="BY117" s="111"/>
      <c r="BZ117" s="111"/>
      <c r="CA117" s="111"/>
      <c r="CB117" s="111"/>
      <c r="CC117" s="111"/>
      <c r="CD117" s="111"/>
      <c r="CE117" s="111"/>
      <c r="CF117" s="111"/>
      <c r="CG117" s="111"/>
      <c r="CH117" s="111"/>
      <c r="CI117" s="111"/>
      <c r="CJ117" s="111"/>
      <c r="CK117" s="111"/>
      <c r="CL117" s="111"/>
      <c r="CM117" s="111"/>
      <c r="CN117" s="111"/>
      <c r="CO117" s="111"/>
      <c r="CP117" s="111"/>
      <c r="CQ117" s="111"/>
      <c r="CR117" s="111"/>
      <c r="CS117" s="111"/>
      <c r="CT117" s="111"/>
      <c r="CU117" s="111"/>
      <c r="CV117" s="111"/>
      <c r="CW117" s="111"/>
      <c r="CX117" s="111"/>
      <c r="CY117" s="111"/>
      <c r="CZ117" s="111"/>
      <c r="DA117" s="111"/>
      <c r="DB117" s="111"/>
      <c r="DC117" s="111"/>
      <c r="DD117" s="111"/>
      <c r="DE117" s="111"/>
      <c r="DF117" s="111"/>
      <c r="DG117" s="111"/>
      <c r="DH117" s="111"/>
      <c r="DI117" s="111"/>
      <c r="DJ117" s="111"/>
      <c r="DK117" s="111"/>
      <c r="DL117" s="111"/>
      <c r="DM117" s="111"/>
      <c r="DN117" s="111"/>
      <c r="DO117" s="111"/>
      <c r="DP117" s="111"/>
      <c r="DQ117" s="111"/>
      <c r="DR117" s="111"/>
      <c r="DS117" s="111"/>
      <c r="DT117" s="111"/>
      <c r="DU117" s="111"/>
      <c r="DV117" s="111"/>
      <c r="DW117" s="111"/>
      <c r="DX117" s="111"/>
      <c r="DY117" s="111"/>
      <c r="DZ117" s="111"/>
      <c r="EA117" s="111"/>
      <c r="EB117" s="111"/>
      <c r="EC117" s="111"/>
      <c r="ED117" s="111"/>
      <c r="EE117" s="111"/>
      <c r="EF117" s="111"/>
      <c r="EG117" s="111"/>
      <c r="EH117" s="111"/>
      <c r="EI117" s="111"/>
      <c r="EJ117" s="111"/>
    </row>
    <row r="118" spans="1:140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11"/>
      <c r="AA118" s="111"/>
      <c r="AB118" s="111"/>
      <c r="AC118" s="111"/>
      <c r="AD118" s="111"/>
      <c r="AE118" s="111"/>
      <c r="AF118" s="111"/>
      <c r="AG118" s="111"/>
      <c r="AH118" s="111"/>
      <c r="AI118" s="111"/>
      <c r="AJ118" s="111"/>
      <c r="AK118" s="111"/>
      <c r="AL118" s="111"/>
      <c r="AM118" s="111"/>
      <c r="AN118" s="111"/>
      <c r="AO118" s="111"/>
      <c r="AP118" s="111"/>
      <c r="AQ118" s="111"/>
      <c r="AR118" s="111"/>
      <c r="AS118" s="111"/>
      <c r="AT118" s="111"/>
      <c r="AU118" s="111"/>
      <c r="AV118" s="111"/>
      <c r="AW118" s="111"/>
      <c r="AX118" s="111"/>
      <c r="AY118" s="111"/>
      <c r="AZ118" s="111"/>
      <c r="BA118" s="111"/>
      <c r="BB118" s="111"/>
      <c r="BC118" s="111"/>
      <c r="BD118" s="111"/>
      <c r="BE118" s="111"/>
      <c r="BF118" s="111"/>
      <c r="BG118" s="111"/>
      <c r="BH118" s="111"/>
      <c r="BI118" s="111"/>
      <c r="BJ118" s="111"/>
      <c r="BK118" s="111"/>
      <c r="BL118" s="111"/>
      <c r="BM118" s="111"/>
      <c r="BN118" s="111"/>
      <c r="BO118" s="111"/>
      <c r="BP118" s="111"/>
      <c r="BQ118" s="111"/>
      <c r="BR118" s="111"/>
      <c r="BS118" s="111"/>
      <c r="BT118" s="111"/>
      <c r="BU118" s="111"/>
      <c r="BV118" s="111"/>
      <c r="BW118" s="111"/>
      <c r="BX118" s="111"/>
      <c r="BY118" s="111"/>
      <c r="BZ118" s="111"/>
      <c r="CA118" s="111"/>
      <c r="CB118" s="111"/>
      <c r="CC118" s="111"/>
      <c r="CD118" s="111"/>
      <c r="CE118" s="111"/>
      <c r="CF118" s="111"/>
      <c r="CG118" s="111"/>
      <c r="CH118" s="111"/>
      <c r="CI118" s="111"/>
      <c r="CJ118" s="111"/>
      <c r="CK118" s="111"/>
      <c r="CL118" s="111"/>
      <c r="CM118" s="111"/>
      <c r="CN118" s="111"/>
      <c r="CO118" s="111"/>
      <c r="CP118" s="111"/>
      <c r="CQ118" s="111"/>
      <c r="CR118" s="111"/>
      <c r="CS118" s="111"/>
      <c r="CT118" s="111"/>
      <c r="CU118" s="111"/>
      <c r="CV118" s="111"/>
      <c r="CW118" s="111"/>
      <c r="CX118" s="111"/>
      <c r="CY118" s="111"/>
      <c r="CZ118" s="111"/>
      <c r="DA118" s="111"/>
      <c r="DB118" s="111"/>
      <c r="DC118" s="111"/>
      <c r="DD118" s="111"/>
      <c r="DE118" s="111"/>
      <c r="DF118" s="111"/>
      <c r="DG118" s="111"/>
      <c r="DH118" s="111"/>
      <c r="DI118" s="111"/>
      <c r="DJ118" s="111"/>
      <c r="DK118" s="111"/>
      <c r="DL118" s="111"/>
      <c r="DM118" s="111"/>
      <c r="DN118" s="111"/>
      <c r="DO118" s="111"/>
      <c r="DP118" s="111"/>
      <c r="DQ118" s="111"/>
      <c r="DR118" s="111"/>
      <c r="DS118" s="111"/>
      <c r="DT118" s="111"/>
      <c r="DU118" s="111"/>
      <c r="DV118" s="111"/>
      <c r="DW118" s="111"/>
      <c r="DX118" s="111"/>
      <c r="DY118" s="111"/>
      <c r="DZ118" s="111"/>
      <c r="EA118" s="111"/>
      <c r="EB118" s="111"/>
      <c r="EC118" s="111"/>
      <c r="ED118" s="111"/>
      <c r="EE118" s="111"/>
      <c r="EF118" s="111"/>
      <c r="EG118" s="111"/>
      <c r="EH118" s="111"/>
      <c r="EI118" s="111"/>
      <c r="EJ118" s="111"/>
    </row>
    <row r="119" spans="1:140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11"/>
      <c r="AA119" s="111"/>
      <c r="AB119" s="111"/>
      <c r="AC119" s="111"/>
      <c r="AD119" s="111"/>
      <c r="AE119" s="111"/>
      <c r="AF119" s="111"/>
      <c r="AG119" s="111"/>
      <c r="AH119" s="111"/>
      <c r="AI119" s="111"/>
      <c r="AJ119" s="111"/>
      <c r="AK119" s="111"/>
      <c r="AL119" s="111"/>
      <c r="AM119" s="111"/>
      <c r="AN119" s="111"/>
      <c r="AO119" s="111"/>
      <c r="AP119" s="111"/>
      <c r="AQ119" s="111"/>
      <c r="AR119" s="111"/>
      <c r="AS119" s="111"/>
      <c r="AT119" s="111"/>
      <c r="AU119" s="111"/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  <c r="BI119" s="111"/>
      <c r="BJ119" s="111"/>
      <c r="BK119" s="111"/>
      <c r="BL119" s="111"/>
      <c r="BM119" s="111"/>
      <c r="BN119" s="111"/>
      <c r="BO119" s="111"/>
      <c r="BP119" s="111"/>
      <c r="BQ119" s="111"/>
      <c r="BR119" s="111"/>
      <c r="BS119" s="111"/>
      <c r="BT119" s="111"/>
      <c r="BU119" s="111"/>
      <c r="BV119" s="111"/>
      <c r="BW119" s="111"/>
      <c r="BX119" s="111"/>
      <c r="BY119" s="111"/>
      <c r="BZ119" s="111"/>
      <c r="CA119" s="111"/>
      <c r="CB119" s="111"/>
      <c r="CC119" s="111"/>
      <c r="CD119" s="111"/>
      <c r="CE119" s="111"/>
      <c r="CF119" s="111"/>
      <c r="CG119" s="111"/>
      <c r="CH119" s="111"/>
      <c r="CI119" s="111"/>
      <c r="CJ119" s="111"/>
      <c r="CK119" s="111"/>
      <c r="CL119" s="111"/>
      <c r="CM119" s="111"/>
      <c r="CN119" s="111"/>
      <c r="CO119" s="111"/>
      <c r="CP119" s="111"/>
      <c r="CQ119" s="111"/>
      <c r="CR119" s="111"/>
      <c r="CS119" s="111"/>
      <c r="CT119" s="111"/>
      <c r="CU119" s="111"/>
      <c r="CV119" s="111"/>
      <c r="CW119" s="111"/>
      <c r="CX119" s="111"/>
      <c r="CY119" s="111"/>
      <c r="CZ119" s="111"/>
      <c r="DA119" s="111"/>
      <c r="DB119" s="111"/>
      <c r="DC119" s="111"/>
      <c r="DD119" s="111"/>
      <c r="DE119" s="111"/>
      <c r="DF119" s="111"/>
      <c r="DG119" s="111"/>
      <c r="DH119" s="111"/>
      <c r="DI119" s="111"/>
      <c r="DJ119" s="111"/>
      <c r="DK119" s="111"/>
      <c r="DL119" s="111"/>
      <c r="DM119" s="111"/>
      <c r="DN119" s="111"/>
      <c r="DO119" s="111"/>
      <c r="DP119" s="111"/>
      <c r="DQ119" s="111"/>
      <c r="DR119" s="111"/>
      <c r="DS119" s="111"/>
      <c r="DT119" s="111"/>
      <c r="DU119" s="111"/>
      <c r="DV119" s="111"/>
      <c r="DW119" s="111"/>
      <c r="DX119" s="111"/>
      <c r="DY119" s="111"/>
      <c r="DZ119" s="111"/>
      <c r="EA119" s="111"/>
      <c r="EB119" s="111"/>
      <c r="EC119" s="111"/>
      <c r="ED119" s="111"/>
      <c r="EE119" s="111"/>
      <c r="EF119" s="111"/>
      <c r="EG119" s="111"/>
      <c r="EH119" s="111"/>
      <c r="EI119" s="111"/>
      <c r="EJ119" s="111"/>
    </row>
    <row r="120" spans="1:140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1"/>
      <c r="AJ120" s="111"/>
      <c r="AK120" s="111"/>
      <c r="AL120" s="111"/>
      <c r="AM120" s="111"/>
      <c r="AN120" s="111"/>
      <c r="AO120" s="111"/>
      <c r="AP120" s="111"/>
      <c r="AQ120" s="111"/>
      <c r="AR120" s="111"/>
      <c r="AS120" s="111"/>
      <c r="AT120" s="111"/>
      <c r="AU120" s="111"/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  <c r="BI120" s="111"/>
      <c r="BJ120" s="111"/>
      <c r="BK120" s="111"/>
      <c r="BL120" s="111"/>
      <c r="BM120" s="111"/>
      <c r="BN120" s="111"/>
      <c r="BO120" s="111"/>
      <c r="BP120" s="111"/>
      <c r="BQ120" s="111"/>
      <c r="BR120" s="111"/>
      <c r="BS120" s="111"/>
      <c r="BT120" s="111"/>
      <c r="BU120" s="111"/>
      <c r="BV120" s="111"/>
      <c r="BW120" s="111"/>
      <c r="BX120" s="111"/>
      <c r="BY120" s="111"/>
      <c r="BZ120" s="111"/>
      <c r="CA120" s="111"/>
      <c r="CB120" s="111"/>
      <c r="CC120" s="111"/>
      <c r="CD120" s="111"/>
      <c r="CE120" s="111"/>
      <c r="CF120" s="111"/>
      <c r="CG120" s="111"/>
      <c r="CH120" s="111"/>
      <c r="CI120" s="111"/>
      <c r="CJ120" s="111"/>
      <c r="CK120" s="111"/>
      <c r="CL120" s="111"/>
      <c r="CM120" s="111"/>
      <c r="CN120" s="111"/>
      <c r="CO120" s="111"/>
      <c r="CP120" s="111"/>
      <c r="CQ120" s="111"/>
      <c r="CR120" s="111"/>
      <c r="CS120" s="111"/>
      <c r="CT120" s="111"/>
      <c r="CU120" s="111"/>
      <c r="CV120" s="111"/>
      <c r="CW120" s="111"/>
      <c r="CX120" s="111"/>
      <c r="CY120" s="111"/>
      <c r="CZ120" s="111"/>
      <c r="DA120" s="111"/>
      <c r="DB120" s="111"/>
      <c r="DC120" s="111"/>
      <c r="DD120" s="111"/>
      <c r="DE120" s="111"/>
      <c r="DF120" s="111"/>
      <c r="DG120" s="111"/>
      <c r="DH120" s="111"/>
      <c r="DI120" s="111"/>
      <c r="DJ120" s="111"/>
      <c r="DK120" s="111"/>
      <c r="DL120" s="111"/>
      <c r="DM120" s="111"/>
      <c r="DN120" s="111"/>
      <c r="DO120" s="111"/>
      <c r="DP120" s="111"/>
      <c r="DQ120" s="111"/>
      <c r="DR120" s="111"/>
      <c r="DS120" s="111"/>
      <c r="DT120" s="111"/>
      <c r="DU120" s="111"/>
      <c r="DV120" s="111"/>
      <c r="DW120" s="111"/>
      <c r="DX120" s="111"/>
      <c r="DY120" s="111"/>
      <c r="DZ120" s="111"/>
      <c r="EA120" s="111"/>
      <c r="EB120" s="111"/>
      <c r="EC120" s="111"/>
      <c r="ED120" s="111"/>
      <c r="EE120" s="111"/>
      <c r="EF120" s="111"/>
      <c r="EG120" s="111"/>
      <c r="EH120" s="111"/>
      <c r="EI120" s="111"/>
      <c r="EJ120" s="111"/>
    </row>
    <row r="121" spans="1:140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11"/>
      <c r="AA121" s="111"/>
      <c r="AB121" s="111"/>
      <c r="AC121" s="111"/>
      <c r="AD121" s="111"/>
      <c r="AE121" s="111"/>
      <c r="AF121" s="111"/>
      <c r="AG121" s="111"/>
      <c r="AH121" s="111"/>
      <c r="AI121" s="111"/>
      <c r="AJ121" s="111"/>
      <c r="AK121" s="111"/>
      <c r="AL121" s="111"/>
      <c r="AM121" s="111"/>
      <c r="AN121" s="111"/>
      <c r="AO121" s="111"/>
      <c r="AP121" s="111"/>
      <c r="AQ121" s="111"/>
      <c r="AR121" s="111"/>
      <c r="AS121" s="111"/>
      <c r="AT121" s="111"/>
      <c r="AU121" s="111"/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  <c r="BY121" s="111"/>
      <c r="BZ121" s="111"/>
      <c r="CA121" s="111"/>
      <c r="CB121" s="111"/>
      <c r="CC121" s="111"/>
      <c r="CD121" s="111"/>
      <c r="CE121" s="111"/>
      <c r="CF121" s="111"/>
      <c r="CG121" s="111"/>
      <c r="CH121" s="111"/>
      <c r="CI121" s="111"/>
      <c r="CJ121" s="111"/>
      <c r="CK121" s="111"/>
      <c r="CL121" s="111"/>
      <c r="CM121" s="111"/>
      <c r="CN121" s="111"/>
      <c r="CO121" s="111"/>
      <c r="CP121" s="111"/>
      <c r="CQ121" s="111"/>
      <c r="CR121" s="111"/>
      <c r="CS121" s="111"/>
      <c r="CT121" s="111"/>
      <c r="CU121" s="111"/>
      <c r="CV121" s="111"/>
      <c r="CW121" s="111"/>
      <c r="CX121" s="111"/>
      <c r="CY121" s="111"/>
      <c r="CZ121" s="111"/>
      <c r="DA121" s="111"/>
      <c r="DB121" s="111"/>
      <c r="DC121" s="111"/>
      <c r="DD121" s="111"/>
      <c r="DE121" s="111"/>
      <c r="DF121" s="111"/>
      <c r="DG121" s="111"/>
      <c r="DH121" s="111"/>
      <c r="DI121" s="111"/>
      <c r="DJ121" s="111"/>
      <c r="DK121" s="111"/>
      <c r="DL121" s="111"/>
      <c r="DM121" s="111"/>
      <c r="DN121" s="111"/>
      <c r="DO121" s="111"/>
      <c r="DP121" s="111"/>
      <c r="DQ121" s="111"/>
      <c r="DR121" s="111"/>
      <c r="DS121" s="111"/>
      <c r="DT121" s="111"/>
      <c r="DU121" s="111"/>
      <c r="DV121" s="111"/>
      <c r="DW121" s="111"/>
      <c r="DX121" s="111"/>
      <c r="DY121" s="111"/>
      <c r="DZ121" s="111"/>
      <c r="EA121" s="111"/>
      <c r="EB121" s="111"/>
      <c r="EC121" s="111"/>
      <c r="ED121" s="111"/>
      <c r="EE121" s="111"/>
      <c r="EF121" s="111"/>
      <c r="EG121" s="111"/>
      <c r="EH121" s="111"/>
      <c r="EI121" s="111"/>
      <c r="EJ121" s="111"/>
    </row>
    <row r="122" spans="1:140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11"/>
      <c r="AA122" s="111"/>
      <c r="AB122" s="111"/>
      <c r="AC122" s="111"/>
      <c r="AD122" s="111"/>
      <c r="AE122" s="111"/>
      <c r="AF122" s="111"/>
      <c r="AG122" s="111"/>
      <c r="AH122" s="111"/>
      <c r="AI122" s="111"/>
      <c r="AJ122" s="111"/>
      <c r="AK122" s="111"/>
      <c r="AL122" s="111"/>
      <c r="AM122" s="111"/>
      <c r="AN122" s="111"/>
      <c r="AO122" s="111"/>
      <c r="AP122" s="111"/>
      <c r="AQ122" s="111"/>
      <c r="AR122" s="111"/>
      <c r="AS122" s="111"/>
      <c r="AT122" s="111"/>
      <c r="AU122" s="111"/>
      <c r="AV122" s="111"/>
      <c r="AW122" s="111"/>
      <c r="AX122" s="111"/>
      <c r="AY122" s="111"/>
      <c r="AZ122" s="111"/>
      <c r="BA122" s="111"/>
      <c r="BB122" s="111"/>
      <c r="BC122" s="111"/>
      <c r="BD122" s="111"/>
      <c r="BE122" s="111"/>
      <c r="BF122" s="111"/>
      <c r="BG122" s="111"/>
      <c r="BH122" s="111"/>
      <c r="BI122" s="111"/>
      <c r="BJ122" s="111"/>
      <c r="BK122" s="111"/>
      <c r="BL122" s="111"/>
      <c r="BM122" s="111"/>
      <c r="BN122" s="111"/>
      <c r="BO122" s="111"/>
      <c r="BP122" s="111"/>
      <c r="BQ122" s="111"/>
      <c r="BR122" s="111"/>
      <c r="BS122" s="111"/>
      <c r="BT122" s="111"/>
      <c r="BU122" s="111"/>
      <c r="BV122" s="111"/>
      <c r="BW122" s="111"/>
      <c r="BX122" s="111"/>
      <c r="BY122" s="111"/>
      <c r="BZ122" s="111"/>
      <c r="CA122" s="111"/>
      <c r="CB122" s="111"/>
      <c r="CC122" s="111"/>
      <c r="CD122" s="111"/>
      <c r="CE122" s="111"/>
      <c r="CF122" s="111"/>
      <c r="CG122" s="111"/>
      <c r="CH122" s="111"/>
      <c r="CI122" s="111"/>
      <c r="CJ122" s="111"/>
      <c r="CK122" s="111"/>
      <c r="CL122" s="111"/>
      <c r="CM122" s="111"/>
      <c r="CN122" s="111"/>
      <c r="CO122" s="111"/>
      <c r="CP122" s="111"/>
      <c r="CQ122" s="111"/>
      <c r="CR122" s="111"/>
      <c r="CS122" s="111"/>
      <c r="CT122" s="111"/>
      <c r="CU122" s="111"/>
      <c r="CV122" s="111"/>
      <c r="CW122" s="111"/>
      <c r="CX122" s="111"/>
      <c r="CY122" s="111"/>
      <c r="CZ122" s="111"/>
      <c r="DA122" s="111"/>
      <c r="DB122" s="111"/>
      <c r="DC122" s="111"/>
      <c r="DD122" s="111"/>
      <c r="DE122" s="111"/>
      <c r="DF122" s="111"/>
      <c r="DG122" s="111"/>
      <c r="DH122" s="111"/>
      <c r="DI122" s="111"/>
      <c r="DJ122" s="111"/>
      <c r="DK122" s="111"/>
      <c r="DL122" s="111"/>
      <c r="DM122" s="111"/>
      <c r="DN122" s="111"/>
      <c r="DO122" s="111"/>
      <c r="DP122" s="111"/>
      <c r="DQ122" s="111"/>
      <c r="DR122" s="111"/>
      <c r="DS122" s="111"/>
      <c r="DT122" s="111"/>
      <c r="DU122" s="111"/>
      <c r="DV122" s="111"/>
      <c r="DW122" s="111"/>
      <c r="DX122" s="111"/>
      <c r="DY122" s="111"/>
      <c r="DZ122" s="111"/>
      <c r="EA122" s="111"/>
      <c r="EB122" s="111"/>
      <c r="EC122" s="111"/>
      <c r="ED122" s="111"/>
      <c r="EE122" s="111"/>
      <c r="EF122" s="111"/>
      <c r="EG122" s="111"/>
      <c r="EH122" s="111"/>
      <c r="EI122" s="111"/>
      <c r="EJ122" s="111"/>
    </row>
    <row r="123" spans="1:140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  <c r="BY123" s="111"/>
      <c r="BZ123" s="111"/>
      <c r="CA123" s="111"/>
      <c r="CB123" s="111"/>
      <c r="CC123" s="111"/>
      <c r="CD123" s="111"/>
      <c r="CE123" s="111"/>
      <c r="CF123" s="111"/>
      <c r="CG123" s="111"/>
      <c r="CH123" s="111"/>
      <c r="CI123" s="111"/>
      <c r="CJ123" s="111"/>
      <c r="CK123" s="111"/>
      <c r="CL123" s="111"/>
      <c r="CM123" s="111"/>
      <c r="CN123" s="111"/>
      <c r="CO123" s="111"/>
      <c r="CP123" s="111"/>
      <c r="CQ123" s="111"/>
      <c r="CR123" s="111"/>
      <c r="CS123" s="111"/>
      <c r="CT123" s="111"/>
      <c r="CU123" s="111"/>
      <c r="CV123" s="111"/>
      <c r="CW123" s="111"/>
      <c r="CX123" s="111"/>
      <c r="CY123" s="111"/>
      <c r="CZ123" s="111"/>
      <c r="DA123" s="111"/>
      <c r="DB123" s="111"/>
      <c r="DC123" s="111"/>
      <c r="DD123" s="111"/>
      <c r="DE123" s="111"/>
      <c r="DF123" s="111"/>
      <c r="DG123" s="111"/>
      <c r="DH123" s="111"/>
      <c r="DI123" s="111"/>
      <c r="DJ123" s="111"/>
      <c r="DK123" s="111"/>
      <c r="DL123" s="111"/>
      <c r="DM123" s="111"/>
      <c r="DN123" s="111"/>
      <c r="DO123" s="111"/>
      <c r="DP123" s="111"/>
      <c r="DQ123" s="111"/>
      <c r="DR123" s="111"/>
      <c r="DS123" s="111"/>
      <c r="DT123" s="111"/>
      <c r="DU123" s="111"/>
      <c r="DV123" s="111"/>
      <c r="DW123" s="111"/>
      <c r="DX123" s="111"/>
      <c r="DY123" s="111"/>
      <c r="DZ123" s="111"/>
      <c r="EA123" s="111"/>
      <c r="EB123" s="111"/>
      <c r="EC123" s="111"/>
      <c r="ED123" s="111"/>
      <c r="EE123" s="111"/>
      <c r="EF123" s="111"/>
      <c r="EG123" s="111"/>
      <c r="EH123" s="111"/>
      <c r="EI123" s="111"/>
      <c r="EJ123" s="111"/>
    </row>
    <row r="124" spans="1:140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1"/>
      <c r="AW124" s="111"/>
      <c r="AX124" s="111"/>
      <c r="AY124" s="111"/>
      <c r="AZ124" s="111"/>
      <c r="BA124" s="111"/>
      <c r="BB124" s="111"/>
      <c r="BC124" s="111"/>
      <c r="BD124" s="111"/>
      <c r="BE124" s="111"/>
      <c r="BF124" s="111"/>
      <c r="BG124" s="111"/>
      <c r="BH124" s="111"/>
      <c r="BI124" s="111"/>
      <c r="BJ124" s="111"/>
      <c r="BK124" s="111"/>
      <c r="BL124" s="111"/>
      <c r="BM124" s="111"/>
      <c r="BN124" s="111"/>
      <c r="BO124" s="111"/>
      <c r="BP124" s="111"/>
      <c r="BQ124" s="111"/>
      <c r="BR124" s="111"/>
      <c r="BS124" s="111"/>
      <c r="BT124" s="111"/>
      <c r="BU124" s="111"/>
      <c r="BV124" s="111"/>
      <c r="BW124" s="111"/>
      <c r="BX124" s="111"/>
      <c r="BY124" s="111"/>
      <c r="BZ124" s="111"/>
      <c r="CA124" s="111"/>
      <c r="CB124" s="111"/>
      <c r="CC124" s="111"/>
      <c r="CD124" s="111"/>
      <c r="CE124" s="111"/>
      <c r="CF124" s="111"/>
      <c r="CG124" s="111"/>
      <c r="CH124" s="111"/>
      <c r="CI124" s="111"/>
      <c r="CJ124" s="111"/>
      <c r="CK124" s="111"/>
      <c r="CL124" s="111"/>
      <c r="CM124" s="111"/>
      <c r="CN124" s="111"/>
      <c r="CO124" s="111"/>
      <c r="CP124" s="111"/>
      <c r="CQ124" s="111"/>
      <c r="CR124" s="111"/>
      <c r="CS124" s="111"/>
      <c r="CT124" s="111"/>
      <c r="CU124" s="111"/>
      <c r="CV124" s="111"/>
      <c r="CW124" s="111"/>
      <c r="CX124" s="111"/>
      <c r="CY124" s="111"/>
      <c r="CZ124" s="111"/>
      <c r="DA124" s="111"/>
      <c r="DB124" s="111"/>
      <c r="DC124" s="111"/>
      <c r="DD124" s="111"/>
      <c r="DE124" s="111"/>
      <c r="DF124" s="111"/>
      <c r="DG124" s="111"/>
      <c r="DH124" s="111"/>
      <c r="DI124" s="111"/>
      <c r="DJ124" s="111"/>
      <c r="DK124" s="111"/>
      <c r="DL124" s="111"/>
      <c r="DM124" s="111"/>
      <c r="DN124" s="111"/>
      <c r="DO124" s="111"/>
      <c r="DP124" s="111"/>
      <c r="DQ124" s="111"/>
      <c r="DR124" s="111"/>
      <c r="DS124" s="111"/>
      <c r="DT124" s="111"/>
      <c r="DU124" s="111"/>
      <c r="DV124" s="111"/>
      <c r="DW124" s="111"/>
      <c r="DX124" s="111"/>
      <c r="DY124" s="111"/>
      <c r="DZ124" s="111"/>
      <c r="EA124" s="111"/>
      <c r="EB124" s="111"/>
      <c r="EC124" s="111"/>
      <c r="ED124" s="111"/>
      <c r="EE124" s="111"/>
      <c r="EF124" s="111"/>
      <c r="EG124" s="111"/>
      <c r="EH124" s="111"/>
      <c r="EI124" s="111"/>
      <c r="EJ124" s="111"/>
    </row>
    <row r="125" spans="1:140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11"/>
      <c r="AA125" s="111"/>
      <c r="AB125" s="111"/>
      <c r="AC125" s="111"/>
      <c r="AD125" s="111"/>
      <c r="AE125" s="111"/>
      <c r="AF125" s="111"/>
      <c r="AG125" s="111"/>
      <c r="AH125" s="111"/>
      <c r="AI125" s="111"/>
      <c r="AJ125" s="111"/>
      <c r="AK125" s="111"/>
      <c r="AL125" s="111"/>
      <c r="AM125" s="111"/>
      <c r="AN125" s="111"/>
      <c r="AO125" s="111"/>
      <c r="AP125" s="111"/>
      <c r="AQ125" s="111"/>
      <c r="AR125" s="111"/>
      <c r="AS125" s="111"/>
      <c r="AT125" s="111"/>
      <c r="AU125" s="111"/>
      <c r="AV125" s="111"/>
      <c r="AW125" s="111"/>
      <c r="AX125" s="111"/>
      <c r="AY125" s="111"/>
      <c r="AZ125" s="111"/>
      <c r="BA125" s="111"/>
      <c r="BB125" s="111"/>
      <c r="BC125" s="111"/>
      <c r="BD125" s="111"/>
      <c r="BE125" s="111"/>
      <c r="BF125" s="111"/>
      <c r="BG125" s="111"/>
      <c r="BH125" s="111"/>
      <c r="BI125" s="111"/>
      <c r="BJ125" s="111"/>
      <c r="BK125" s="111"/>
      <c r="BL125" s="111"/>
      <c r="BM125" s="111"/>
      <c r="BN125" s="111"/>
      <c r="BO125" s="111"/>
      <c r="BP125" s="111"/>
      <c r="BQ125" s="111"/>
      <c r="BR125" s="111"/>
      <c r="BS125" s="111"/>
      <c r="BT125" s="111"/>
      <c r="BU125" s="111"/>
      <c r="BV125" s="111"/>
      <c r="BW125" s="111"/>
      <c r="BX125" s="111"/>
      <c r="BY125" s="111"/>
      <c r="BZ125" s="111"/>
      <c r="CA125" s="111"/>
      <c r="CB125" s="111"/>
      <c r="CC125" s="111"/>
      <c r="CD125" s="111"/>
      <c r="CE125" s="111"/>
      <c r="CF125" s="111"/>
      <c r="CG125" s="111"/>
      <c r="CH125" s="111"/>
      <c r="CI125" s="111"/>
      <c r="CJ125" s="111"/>
      <c r="CK125" s="111"/>
      <c r="CL125" s="111"/>
      <c r="CM125" s="111"/>
      <c r="CN125" s="111"/>
      <c r="CO125" s="111"/>
      <c r="CP125" s="111"/>
      <c r="CQ125" s="111"/>
      <c r="CR125" s="111"/>
      <c r="CS125" s="111"/>
      <c r="CT125" s="111"/>
      <c r="CU125" s="111"/>
      <c r="CV125" s="111"/>
      <c r="CW125" s="111"/>
      <c r="CX125" s="111"/>
      <c r="CY125" s="111"/>
      <c r="CZ125" s="111"/>
      <c r="DA125" s="111"/>
      <c r="DB125" s="111"/>
      <c r="DC125" s="111"/>
      <c r="DD125" s="111"/>
      <c r="DE125" s="111"/>
      <c r="DF125" s="111"/>
      <c r="DG125" s="111"/>
      <c r="DH125" s="111"/>
      <c r="DI125" s="111"/>
      <c r="DJ125" s="111"/>
      <c r="DK125" s="111"/>
      <c r="DL125" s="111"/>
      <c r="DM125" s="111"/>
      <c r="DN125" s="111"/>
      <c r="DO125" s="111"/>
      <c r="DP125" s="111"/>
      <c r="DQ125" s="111"/>
      <c r="DR125" s="111"/>
      <c r="DS125" s="111"/>
      <c r="DT125" s="111"/>
      <c r="DU125" s="111"/>
      <c r="DV125" s="111"/>
      <c r="DW125" s="111"/>
      <c r="DX125" s="111"/>
      <c r="DY125" s="111"/>
      <c r="DZ125" s="111"/>
      <c r="EA125" s="111"/>
      <c r="EB125" s="111"/>
      <c r="EC125" s="111"/>
      <c r="ED125" s="111"/>
      <c r="EE125" s="111"/>
      <c r="EF125" s="111"/>
      <c r="EG125" s="111"/>
      <c r="EH125" s="111"/>
      <c r="EI125" s="111"/>
      <c r="EJ125" s="111"/>
    </row>
    <row r="126" spans="1:140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11"/>
      <c r="AA126" s="111"/>
      <c r="AB126" s="111"/>
      <c r="AC126" s="111"/>
      <c r="AD126" s="111"/>
      <c r="AE126" s="111"/>
      <c r="AF126" s="111"/>
      <c r="AG126" s="111"/>
      <c r="AH126" s="111"/>
      <c r="AI126" s="111"/>
      <c r="AJ126" s="111"/>
      <c r="AK126" s="111"/>
      <c r="AL126" s="111"/>
      <c r="AM126" s="111"/>
      <c r="AN126" s="111"/>
      <c r="AO126" s="111"/>
      <c r="AP126" s="111"/>
      <c r="AQ126" s="111"/>
      <c r="AR126" s="111"/>
      <c r="AS126" s="111"/>
      <c r="AT126" s="111"/>
      <c r="AU126" s="111"/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  <c r="BY126" s="111"/>
      <c r="BZ126" s="111"/>
      <c r="CA126" s="111"/>
      <c r="CB126" s="111"/>
      <c r="CC126" s="111"/>
      <c r="CD126" s="111"/>
      <c r="CE126" s="111"/>
      <c r="CF126" s="111"/>
      <c r="CG126" s="111"/>
      <c r="CH126" s="111"/>
      <c r="CI126" s="111"/>
      <c r="CJ126" s="111"/>
      <c r="CK126" s="111"/>
      <c r="CL126" s="111"/>
      <c r="CM126" s="111"/>
      <c r="CN126" s="111"/>
      <c r="CO126" s="111"/>
      <c r="CP126" s="111"/>
      <c r="CQ126" s="111"/>
      <c r="CR126" s="111"/>
      <c r="CS126" s="111"/>
      <c r="CT126" s="111"/>
      <c r="CU126" s="111"/>
      <c r="CV126" s="111"/>
      <c r="CW126" s="111"/>
      <c r="CX126" s="111"/>
      <c r="CY126" s="111"/>
      <c r="CZ126" s="111"/>
      <c r="DA126" s="111"/>
      <c r="DB126" s="111"/>
      <c r="DC126" s="111"/>
      <c r="DD126" s="111"/>
      <c r="DE126" s="111"/>
      <c r="DF126" s="111"/>
      <c r="DG126" s="111"/>
      <c r="DH126" s="111"/>
      <c r="DI126" s="111"/>
      <c r="DJ126" s="111"/>
      <c r="DK126" s="111"/>
      <c r="DL126" s="111"/>
      <c r="DM126" s="111"/>
      <c r="DN126" s="111"/>
      <c r="DO126" s="111"/>
      <c r="DP126" s="111"/>
      <c r="DQ126" s="111"/>
      <c r="DR126" s="111"/>
      <c r="DS126" s="111"/>
      <c r="DT126" s="111"/>
      <c r="DU126" s="111"/>
      <c r="DV126" s="111"/>
      <c r="DW126" s="111"/>
      <c r="DX126" s="111"/>
      <c r="DY126" s="111"/>
      <c r="DZ126" s="111"/>
      <c r="EA126" s="111"/>
      <c r="EB126" s="111"/>
      <c r="EC126" s="111"/>
      <c r="ED126" s="111"/>
      <c r="EE126" s="111"/>
      <c r="EF126" s="111"/>
      <c r="EG126" s="111"/>
      <c r="EH126" s="111"/>
      <c r="EI126" s="111"/>
      <c r="EJ126" s="111"/>
    </row>
  </sheetData>
  <sheetProtection algorithmName="SHA-512" hashValue="tCJr33SfMtYjKi+HrMtQsZX0asI4WYluTBWaLJh10lHJE/5ZdCBnhAPdJTC7a3qcBojnrIYsyVePqVqDKmE3Lg==" saltValue="9nSW/fibbqxB87PwyknFsQ==" spinCount="100000" sheet="1" objects="1" scenarios="1"/>
  <mergeCells count="8">
    <mergeCell ref="A49:A56"/>
    <mergeCell ref="A57:A64"/>
    <mergeCell ref="A65:A72"/>
    <mergeCell ref="A8:A16"/>
    <mergeCell ref="A17:A24"/>
    <mergeCell ref="A25:A32"/>
    <mergeCell ref="A33:A40"/>
    <mergeCell ref="A41:A48"/>
  </mergeCells>
  <phoneticPr fontId="3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532FC-2292-2F4C-8D83-527E410A956B}">
  <dimension ref="A1:BE67"/>
  <sheetViews>
    <sheetView topLeftCell="F1" zoomScale="90" zoomScaleNormal="90" zoomScalePageLayoutView="120" workbookViewId="0">
      <selection activeCell="E2" sqref="E2:E9"/>
    </sheetView>
  </sheetViews>
  <sheetFormatPr baseColWidth="10" defaultRowHeight="13"/>
  <cols>
    <col min="4" max="4" width="16.6640625" customWidth="1"/>
    <col min="7" max="7" width="18.83203125" customWidth="1"/>
    <col min="10" max="14" width="10.83203125" style="36"/>
  </cols>
  <sheetData>
    <row r="1" spans="1:57" ht="70">
      <c r="A1" s="1" t="s">
        <v>18</v>
      </c>
      <c r="B1" s="1" t="s">
        <v>19</v>
      </c>
      <c r="C1" s="2" t="s">
        <v>20</v>
      </c>
      <c r="D1" s="3" t="s">
        <v>57</v>
      </c>
      <c r="E1" s="1" t="s">
        <v>58</v>
      </c>
      <c r="F1" s="2" t="s">
        <v>1</v>
      </c>
      <c r="G1" s="4" t="s">
        <v>45</v>
      </c>
      <c r="H1" s="5" t="s">
        <v>46</v>
      </c>
      <c r="I1" s="6" t="s">
        <v>111</v>
      </c>
      <c r="J1" s="33" t="s">
        <v>112</v>
      </c>
      <c r="K1" s="33" t="s">
        <v>113</v>
      </c>
      <c r="L1" s="33" t="s">
        <v>0</v>
      </c>
      <c r="M1" s="33" t="s">
        <v>23</v>
      </c>
      <c r="N1" s="34" t="s">
        <v>65</v>
      </c>
      <c r="O1" s="7" t="s">
        <v>66</v>
      </c>
      <c r="P1" s="7" t="s">
        <v>67</v>
      </c>
      <c r="Q1" s="7" t="s">
        <v>68</v>
      </c>
      <c r="R1" s="7" t="s">
        <v>69</v>
      </c>
      <c r="S1" s="7" t="s">
        <v>70</v>
      </c>
      <c r="T1" s="8" t="s">
        <v>71</v>
      </c>
      <c r="U1" s="9" t="s">
        <v>72</v>
      </c>
      <c r="V1" s="9" t="s">
        <v>73</v>
      </c>
      <c r="W1" s="9" t="s">
        <v>74</v>
      </c>
      <c r="X1" s="9" t="s">
        <v>118</v>
      </c>
      <c r="Y1" s="9" t="s">
        <v>119</v>
      </c>
      <c r="Z1" s="10" t="s">
        <v>61</v>
      </c>
      <c r="AA1" s="11" t="s">
        <v>3</v>
      </c>
      <c r="AB1" s="11" t="s">
        <v>59</v>
      </c>
      <c r="AC1" s="11" t="s">
        <v>60</v>
      </c>
      <c r="AD1" s="11" t="s">
        <v>21</v>
      </c>
      <c r="AE1" s="11" t="s">
        <v>22</v>
      </c>
      <c r="AF1" s="12" t="s">
        <v>63</v>
      </c>
      <c r="AG1" s="13" t="s">
        <v>64</v>
      </c>
      <c r="AH1" s="13" t="s">
        <v>86</v>
      </c>
      <c r="AI1" s="13" t="s">
        <v>43</v>
      </c>
      <c r="AJ1" s="14" t="s">
        <v>44</v>
      </c>
      <c r="AK1" s="13" t="s">
        <v>41</v>
      </c>
      <c r="AL1" s="13" t="s">
        <v>42</v>
      </c>
      <c r="AM1" s="15" t="s">
        <v>87</v>
      </c>
      <c r="AN1" s="16" t="s">
        <v>48</v>
      </c>
      <c r="AO1" s="17" t="s">
        <v>47</v>
      </c>
      <c r="AP1" s="7" t="s">
        <v>132</v>
      </c>
      <c r="AQ1" s="18" t="s">
        <v>146</v>
      </c>
      <c r="AR1" s="19" t="s">
        <v>147</v>
      </c>
      <c r="AS1" s="20" t="s">
        <v>76</v>
      </c>
      <c r="AT1" s="8" t="s">
        <v>142</v>
      </c>
      <c r="AU1" s="20" t="s">
        <v>4</v>
      </c>
      <c r="AV1" s="8" t="s">
        <v>5</v>
      </c>
      <c r="AW1" s="1" t="s">
        <v>6</v>
      </c>
      <c r="AX1" s="21" t="s">
        <v>7</v>
      </c>
      <c r="AY1" s="22" t="s">
        <v>8</v>
      </c>
      <c r="AZ1" s="21" t="s">
        <v>9</v>
      </c>
      <c r="BA1" s="23" t="s">
        <v>10</v>
      </c>
      <c r="BB1" s="24" t="s">
        <v>11</v>
      </c>
      <c r="BC1" s="25" t="s">
        <v>12</v>
      </c>
      <c r="BD1" s="25" t="s">
        <v>13</v>
      </c>
      <c r="BE1" s="24" t="s">
        <v>14</v>
      </c>
    </row>
    <row r="2" spans="1:57" s="98" customFormat="1">
      <c r="A2" s="90">
        <v>9</v>
      </c>
      <c r="B2" s="173">
        <v>41930</v>
      </c>
      <c r="C2" s="92" t="s">
        <v>15</v>
      </c>
      <c r="D2" s="90" t="s">
        <v>16</v>
      </c>
      <c r="E2" s="91">
        <v>41716</v>
      </c>
      <c r="F2" s="93" t="s">
        <v>79</v>
      </c>
      <c r="G2" s="90" t="s">
        <v>54</v>
      </c>
      <c r="H2" s="90">
        <v>113</v>
      </c>
      <c r="I2" s="94" t="s">
        <v>80</v>
      </c>
      <c r="J2" s="95">
        <v>15000</v>
      </c>
      <c r="K2" s="95">
        <v>60000</v>
      </c>
      <c r="L2" s="95">
        <v>90000</v>
      </c>
      <c r="M2" s="95">
        <v>300000</v>
      </c>
      <c r="N2" s="95"/>
      <c r="O2" s="90">
        <v>2.1800000000000002</v>
      </c>
      <c r="P2" s="90">
        <v>1.71</v>
      </c>
      <c r="Q2" s="90">
        <v>1.59</v>
      </c>
      <c r="R2" s="90">
        <v>1.5</v>
      </c>
      <c r="S2" s="90">
        <v>1.41</v>
      </c>
      <c r="T2" s="90"/>
      <c r="U2" s="90">
        <v>2.08</v>
      </c>
      <c r="V2" s="90">
        <v>1.7</v>
      </c>
      <c r="W2" s="90">
        <v>1.57</v>
      </c>
      <c r="X2" s="90">
        <v>1.49</v>
      </c>
      <c r="Y2" s="90">
        <v>1.39</v>
      </c>
      <c r="Z2" s="90"/>
      <c r="AA2" s="90"/>
      <c r="AB2" s="90"/>
      <c r="AC2" s="90"/>
      <c r="AD2" s="90"/>
      <c r="AE2" s="90"/>
      <c r="AF2" s="90"/>
      <c r="AG2" s="96" t="s">
        <v>108</v>
      </c>
      <c r="AH2" s="96" t="s">
        <v>155</v>
      </c>
      <c r="AI2" s="96">
        <v>3</v>
      </c>
      <c r="AJ2" s="96">
        <v>3</v>
      </c>
      <c r="AK2" s="97">
        <v>0.5</v>
      </c>
      <c r="AL2" s="97">
        <v>0.5</v>
      </c>
      <c r="AM2" s="96">
        <v>0</v>
      </c>
      <c r="AN2" s="96">
        <v>15</v>
      </c>
      <c r="AO2" s="96">
        <v>0</v>
      </c>
      <c r="AP2" s="96">
        <v>0</v>
      </c>
      <c r="AQ2" s="96">
        <v>0</v>
      </c>
      <c r="AR2" s="96">
        <v>0</v>
      </c>
      <c r="AS2" s="96">
        <v>0</v>
      </c>
      <c r="AT2" s="96">
        <v>0</v>
      </c>
      <c r="AU2" s="96">
        <v>0</v>
      </c>
      <c r="AV2" s="96">
        <v>0</v>
      </c>
      <c r="AW2" s="96">
        <v>0</v>
      </c>
      <c r="AX2" s="96" t="s">
        <v>31</v>
      </c>
      <c r="AY2" s="96">
        <v>24</v>
      </c>
      <c r="AZ2" s="96" t="s">
        <v>31</v>
      </c>
      <c r="BA2" s="93"/>
      <c r="BB2" s="90"/>
      <c r="BC2" s="96"/>
      <c r="BD2" s="96" t="s">
        <v>153</v>
      </c>
      <c r="BE2" s="93"/>
    </row>
    <row r="3" spans="1:57" s="98" customFormat="1">
      <c r="A3" s="90">
        <v>34</v>
      </c>
      <c r="B3" s="173">
        <v>41930</v>
      </c>
      <c r="C3" s="92" t="s">
        <v>15</v>
      </c>
      <c r="D3" s="90" t="s">
        <v>16</v>
      </c>
      <c r="E3" s="91">
        <v>41698</v>
      </c>
      <c r="F3" s="93" t="s">
        <v>26</v>
      </c>
      <c r="G3" s="236" t="s">
        <v>596</v>
      </c>
      <c r="H3" s="90">
        <v>85.8</v>
      </c>
      <c r="I3" s="94" t="s">
        <v>80</v>
      </c>
      <c r="J3" s="95">
        <v>15000</v>
      </c>
      <c r="K3" s="95">
        <v>60000</v>
      </c>
      <c r="L3" s="95">
        <v>90000</v>
      </c>
      <c r="M3" s="95">
        <v>300000</v>
      </c>
      <c r="N3" s="95"/>
      <c r="O3" s="90">
        <v>2.2599999999999998</v>
      </c>
      <c r="P3" s="90">
        <v>2.11</v>
      </c>
      <c r="Q3" s="90">
        <v>2.0099999999999998</v>
      </c>
      <c r="R3" s="90">
        <v>1.91</v>
      </c>
      <c r="S3" s="90">
        <v>1.81</v>
      </c>
      <c r="T3" s="90"/>
      <c r="U3" s="90">
        <v>2.16</v>
      </c>
      <c r="V3" s="90">
        <v>2.11</v>
      </c>
      <c r="W3" s="90">
        <v>2.0099999999999998</v>
      </c>
      <c r="X3" s="90">
        <v>1.86</v>
      </c>
      <c r="Y3" s="90">
        <v>1.81</v>
      </c>
      <c r="Z3" s="90"/>
      <c r="AA3" s="90"/>
      <c r="AB3" s="90"/>
      <c r="AC3" s="90"/>
      <c r="AD3" s="90"/>
      <c r="AE3" s="90"/>
      <c r="AF3" s="90"/>
      <c r="AG3" s="96" t="s">
        <v>108</v>
      </c>
      <c r="AH3" s="96" t="s">
        <v>155</v>
      </c>
      <c r="AI3" s="96">
        <v>3</v>
      </c>
      <c r="AJ3" s="96">
        <v>3</v>
      </c>
      <c r="AK3" s="97">
        <v>0.5</v>
      </c>
      <c r="AL3" s="97">
        <v>0.5</v>
      </c>
      <c r="AM3" s="96">
        <v>0</v>
      </c>
      <c r="AN3" s="96">
        <v>0</v>
      </c>
      <c r="AO3" s="96">
        <v>10</v>
      </c>
      <c r="AP3" s="96">
        <v>0</v>
      </c>
      <c r="AQ3" s="96">
        <v>0</v>
      </c>
      <c r="AR3" s="96">
        <v>0</v>
      </c>
      <c r="AS3" s="96">
        <v>0</v>
      </c>
      <c r="AT3" s="96">
        <v>0</v>
      </c>
      <c r="AU3" s="96">
        <v>0</v>
      </c>
      <c r="AV3" s="96">
        <v>0</v>
      </c>
      <c r="AW3" s="96">
        <v>0</v>
      </c>
      <c r="AX3" s="96" t="s">
        <v>31</v>
      </c>
      <c r="AY3" s="96"/>
      <c r="AZ3" s="96" t="s">
        <v>31</v>
      </c>
      <c r="BA3" s="93"/>
      <c r="BB3" s="90"/>
      <c r="BC3" s="96"/>
      <c r="BD3" s="96" t="s">
        <v>153</v>
      </c>
      <c r="BE3" s="93" t="s">
        <v>27</v>
      </c>
    </row>
    <row r="4" spans="1:57" s="98" customFormat="1">
      <c r="A4" s="90">
        <v>50</v>
      </c>
      <c r="B4" s="173">
        <v>41930</v>
      </c>
      <c r="C4" s="92" t="s">
        <v>15</v>
      </c>
      <c r="D4" s="90" t="s">
        <v>16</v>
      </c>
      <c r="E4" s="91">
        <v>41670</v>
      </c>
      <c r="F4" s="93" t="s">
        <v>25</v>
      </c>
      <c r="G4" s="236" t="s">
        <v>597</v>
      </c>
      <c r="H4" s="90">
        <v>100</v>
      </c>
      <c r="I4" s="94" t="s">
        <v>80</v>
      </c>
      <c r="J4" s="95">
        <v>15000</v>
      </c>
      <c r="K4" s="95">
        <v>60000</v>
      </c>
      <c r="L4" s="95">
        <v>90000</v>
      </c>
      <c r="M4" s="95">
        <v>300000</v>
      </c>
      <c r="N4" s="95"/>
      <c r="O4" s="90">
        <v>2.4500000000000002</v>
      </c>
      <c r="P4" s="90">
        <v>2.2200000000000002</v>
      </c>
      <c r="Q4" s="90">
        <v>2.1</v>
      </c>
      <c r="R4" s="90">
        <v>2</v>
      </c>
      <c r="S4" s="90">
        <v>1.85</v>
      </c>
      <c r="T4" s="90"/>
      <c r="U4" s="90">
        <v>2.15</v>
      </c>
      <c r="V4" s="90">
        <v>2.0499999999999998</v>
      </c>
      <c r="W4" s="90">
        <v>1.92</v>
      </c>
      <c r="X4" s="90">
        <v>1.75</v>
      </c>
      <c r="Y4" s="90">
        <v>1.7</v>
      </c>
      <c r="Z4" s="90"/>
      <c r="AA4" s="90"/>
      <c r="AB4" s="90"/>
      <c r="AC4" s="90"/>
      <c r="AD4" s="90"/>
      <c r="AE4" s="90"/>
      <c r="AF4" s="90"/>
      <c r="AG4" s="96" t="s">
        <v>108</v>
      </c>
      <c r="AH4" s="96" t="s">
        <v>155</v>
      </c>
      <c r="AI4" s="96">
        <v>3</v>
      </c>
      <c r="AJ4" s="96">
        <v>3</v>
      </c>
      <c r="AK4" s="97">
        <v>0.5</v>
      </c>
      <c r="AL4" s="97">
        <v>0.5</v>
      </c>
      <c r="AM4" s="96">
        <v>0</v>
      </c>
      <c r="AN4" s="96">
        <v>0</v>
      </c>
      <c r="AO4" s="96">
        <v>0</v>
      </c>
      <c r="AP4" s="96">
        <v>20</v>
      </c>
      <c r="AQ4" s="96">
        <v>0</v>
      </c>
      <c r="AR4" s="96">
        <v>0</v>
      </c>
      <c r="AS4" s="96">
        <v>0</v>
      </c>
      <c r="AT4" s="96">
        <v>0</v>
      </c>
      <c r="AU4" s="96">
        <v>0</v>
      </c>
      <c r="AV4" s="96">
        <v>0</v>
      </c>
      <c r="AW4" s="96">
        <v>0</v>
      </c>
      <c r="AX4" s="174" t="s">
        <v>593</v>
      </c>
      <c r="AY4" s="96">
        <v>12</v>
      </c>
      <c r="AZ4" s="96" t="s">
        <v>31</v>
      </c>
      <c r="BA4" s="93"/>
      <c r="BB4" s="90"/>
      <c r="BC4" s="96"/>
      <c r="BD4" s="96" t="s">
        <v>49</v>
      </c>
      <c r="BE4" s="93"/>
    </row>
    <row r="5" spans="1:57" s="98" customFormat="1">
      <c r="A5" s="90">
        <v>17</v>
      </c>
      <c r="B5" s="173">
        <v>41930</v>
      </c>
      <c r="C5" s="92" t="s">
        <v>15</v>
      </c>
      <c r="D5" s="90" t="s">
        <v>16</v>
      </c>
      <c r="E5" s="91">
        <v>41873</v>
      </c>
      <c r="F5" s="93" t="s">
        <v>92</v>
      </c>
      <c r="G5" s="90" t="s">
        <v>143</v>
      </c>
      <c r="H5" s="90">
        <v>115</v>
      </c>
      <c r="I5" s="94" t="s">
        <v>80</v>
      </c>
      <c r="J5" s="95">
        <v>15000</v>
      </c>
      <c r="K5" s="95">
        <v>60000</v>
      </c>
      <c r="L5" s="95">
        <v>90000</v>
      </c>
      <c r="M5" s="95">
        <v>300000</v>
      </c>
      <c r="N5" s="95"/>
      <c r="O5" s="90">
        <v>2.1</v>
      </c>
      <c r="P5" s="90">
        <v>1.86</v>
      </c>
      <c r="Q5" s="90">
        <v>1.7</v>
      </c>
      <c r="R5" s="90">
        <v>1.58</v>
      </c>
      <c r="S5" s="90">
        <v>1.48</v>
      </c>
      <c r="T5" s="90"/>
      <c r="U5" s="90">
        <v>1.97</v>
      </c>
      <c r="V5" s="90">
        <v>1.77</v>
      </c>
      <c r="W5" s="90">
        <v>1.62</v>
      </c>
      <c r="X5" s="90">
        <v>1.55</v>
      </c>
      <c r="Y5" s="90">
        <v>1.45</v>
      </c>
      <c r="Z5" s="90"/>
      <c r="AA5" s="90"/>
      <c r="AB5" s="90"/>
      <c r="AC5" s="90"/>
      <c r="AD5" s="90"/>
      <c r="AE5" s="90"/>
      <c r="AF5" s="90"/>
      <c r="AG5" s="96" t="s">
        <v>108</v>
      </c>
      <c r="AH5" s="96" t="s">
        <v>155</v>
      </c>
      <c r="AI5" s="96">
        <v>3</v>
      </c>
      <c r="AJ5" s="96">
        <v>3</v>
      </c>
      <c r="AK5" s="97">
        <v>0.5</v>
      </c>
      <c r="AL5" s="97">
        <v>0.5</v>
      </c>
      <c r="AM5" s="96">
        <v>0</v>
      </c>
      <c r="AN5" s="96">
        <v>22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96">
        <v>0</v>
      </c>
      <c r="AU5" s="96">
        <v>0</v>
      </c>
      <c r="AV5" s="96">
        <v>0</v>
      </c>
      <c r="AW5" s="96">
        <v>24</v>
      </c>
      <c r="AX5" s="96" t="s">
        <v>108</v>
      </c>
      <c r="AY5" s="96">
        <v>24</v>
      </c>
      <c r="AZ5" s="96" t="s">
        <v>31</v>
      </c>
      <c r="BA5" s="93"/>
      <c r="BB5" s="90"/>
      <c r="BC5" s="96"/>
      <c r="BD5" s="96" t="s">
        <v>153</v>
      </c>
      <c r="BE5" s="93"/>
    </row>
    <row r="6" spans="1:57" s="98" customFormat="1">
      <c r="A6" s="90">
        <v>25</v>
      </c>
      <c r="B6" s="173">
        <v>41930</v>
      </c>
      <c r="C6" s="92" t="s">
        <v>15</v>
      </c>
      <c r="D6" s="90" t="s">
        <v>16</v>
      </c>
      <c r="E6" s="91">
        <v>41851</v>
      </c>
      <c r="F6" s="93" t="s">
        <v>30</v>
      </c>
      <c r="G6" s="90" t="s">
        <v>116</v>
      </c>
      <c r="H6" s="90">
        <v>78.599999999999994</v>
      </c>
      <c r="I6" s="94" t="s">
        <v>80</v>
      </c>
      <c r="J6" s="95">
        <v>15208</v>
      </c>
      <c r="K6" s="95">
        <v>60833</v>
      </c>
      <c r="L6" s="95">
        <v>91250</v>
      </c>
      <c r="M6" s="95">
        <v>304167</v>
      </c>
      <c r="N6" s="95"/>
      <c r="O6" s="90">
        <v>1.55</v>
      </c>
      <c r="P6" s="90">
        <v>1.41</v>
      </c>
      <c r="Q6" s="90">
        <v>1.3</v>
      </c>
      <c r="R6" s="90">
        <v>1.23</v>
      </c>
      <c r="S6" s="90">
        <v>1.19</v>
      </c>
      <c r="T6" s="90"/>
      <c r="U6" s="90">
        <v>1.49</v>
      </c>
      <c r="V6" s="90">
        <v>1.38</v>
      </c>
      <c r="W6" s="90">
        <v>1.29</v>
      </c>
      <c r="X6" s="90">
        <v>1.23</v>
      </c>
      <c r="Y6" s="90">
        <v>1.17</v>
      </c>
      <c r="Z6" s="90"/>
      <c r="AA6" s="90"/>
      <c r="AB6" s="90"/>
      <c r="AC6" s="90"/>
      <c r="AD6" s="90"/>
      <c r="AE6" s="90"/>
      <c r="AF6" s="90"/>
      <c r="AG6" s="96" t="s">
        <v>108</v>
      </c>
      <c r="AH6" s="96" t="s">
        <v>155</v>
      </c>
      <c r="AI6" s="96">
        <v>3</v>
      </c>
      <c r="AJ6" s="96">
        <v>3</v>
      </c>
      <c r="AK6" s="97">
        <v>0.5</v>
      </c>
      <c r="AL6" s="97">
        <v>0.5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96">
        <v>0</v>
      </c>
      <c r="AU6" s="96">
        <v>0</v>
      </c>
      <c r="AV6" s="96">
        <v>0</v>
      </c>
      <c r="AW6" s="96">
        <v>36</v>
      </c>
      <c r="AX6" s="96" t="s">
        <v>31</v>
      </c>
      <c r="AY6" s="96"/>
      <c r="AZ6" s="96" t="s">
        <v>31</v>
      </c>
      <c r="BA6" s="93"/>
      <c r="BB6" s="90"/>
      <c r="BC6" s="96"/>
      <c r="BD6" s="96" t="s">
        <v>153</v>
      </c>
      <c r="BE6" s="93"/>
    </row>
    <row r="7" spans="1:57" s="98" customFormat="1">
      <c r="A7" s="90">
        <v>42</v>
      </c>
      <c r="B7" s="173">
        <v>41930</v>
      </c>
      <c r="C7" s="92" t="s">
        <v>15</v>
      </c>
      <c r="D7" s="90" t="s">
        <v>16</v>
      </c>
      <c r="E7" s="91">
        <v>41851</v>
      </c>
      <c r="F7" s="90" t="s">
        <v>33</v>
      </c>
      <c r="G7" s="90" t="s">
        <v>34</v>
      </c>
      <c r="H7" s="90">
        <v>97.03</v>
      </c>
      <c r="I7" s="94" t="s">
        <v>80</v>
      </c>
      <c r="J7" s="95">
        <v>15000</v>
      </c>
      <c r="K7" s="95">
        <v>60000</v>
      </c>
      <c r="L7" s="95">
        <v>90000</v>
      </c>
      <c r="M7" s="95">
        <v>300000</v>
      </c>
      <c r="N7" s="95"/>
      <c r="O7" s="90">
        <v>1.56</v>
      </c>
      <c r="P7" s="90">
        <v>1.47</v>
      </c>
      <c r="Q7" s="90">
        <v>1.4</v>
      </c>
      <c r="R7" s="90">
        <v>1.35</v>
      </c>
      <c r="S7" s="90">
        <v>1.32</v>
      </c>
      <c r="T7" s="90"/>
      <c r="U7" s="90">
        <v>1.47</v>
      </c>
      <c r="V7" s="90">
        <v>1.39</v>
      </c>
      <c r="W7" s="90">
        <v>1.34</v>
      </c>
      <c r="X7" s="90">
        <v>1.3</v>
      </c>
      <c r="Y7" s="90">
        <v>1.26</v>
      </c>
      <c r="Z7" s="90"/>
      <c r="AA7" s="90"/>
      <c r="AB7" s="90"/>
      <c r="AC7" s="90"/>
      <c r="AD7" s="90"/>
      <c r="AE7" s="90"/>
      <c r="AF7" s="90"/>
      <c r="AG7" s="96" t="s">
        <v>108</v>
      </c>
      <c r="AH7" s="96" t="s">
        <v>155</v>
      </c>
      <c r="AI7" s="96">
        <v>3</v>
      </c>
      <c r="AJ7" s="96">
        <v>3</v>
      </c>
      <c r="AK7" s="97">
        <v>0.5</v>
      </c>
      <c r="AL7" s="97">
        <v>0.5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96">
        <v>0</v>
      </c>
      <c r="AU7" s="96">
        <v>0</v>
      </c>
      <c r="AV7" s="96">
        <v>0</v>
      </c>
      <c r="AW7" s="96">
        <v>0</v>
      </c>
      <c r="AX7" s="96" t="s">
        <v>31</v>
      </c>
      <c r="AY7" s="96"/>
      <c r="AZ7" s="96" t="s">
        <v>31</v>
      </c>
      <c r="BA7" s="93" t="s">
        <v>24</v>
      </c>
      <c r="BB7" s="90" t="s">
        <v>152</v>
      </c>
      <c r="BC7" s="96">
        <v>50</v>
      </c>
      <c r="BD7" s="96" t="s">
        <v>91</v>
      </c>
      <c r="BE7" s="93"/>
    </row>
    <row r="8" spans="1:57" s="98" customFormat="1">
      <c r="A8" s="90">
        <v>1</v>
      </c>
      <c r="B8" s="173">
        <v>41930</v>
      </c>
      <c r="C8" s="92" t="s">
        <v>15</v>
      </c>
      <c r="D8" s="90" t="s">
        <v>16</v>
      </c>
      <c r="E8" s="91">
        <v>41912</v>
      </c>
      <c r="F8" s="93" t="s">
        <v>17</v>
      </c>
      <c r="G8" s="90" t="s">
        <v>62</v>
      </c>
      <c r="H8" s="90">
        <v>84</v>
      </c>
      <c r="I8" s="94" t="s">
        <v>80</v>
      </c>
      <c r="J8" s="95">
        <v>14760</v>
      </c>
      <c r="K8" s="95">
        <v>60120</v>
      </c>
      <c r="L8" s="95">
        <v>89700</v>
      </c>
      <c r="M8" s="95">
        <v>300720</v>
      </c>
      <c r="N8" s="95"/>
      <c r="O8" s="90">
        <v>1.95</v>
      </c>
      <c r="P8" s="90">
        <v>1.6</v>
      </c>
      <c r="Q8" s="90">
        <v>1.47</v>
      </c>
      <c r="R8" s="90">
        <v>1.36</v>
      </c>
      <c r="S8" s="90">
        <v>1.34</v>
      </c>
      <c r="T8" s="90"/>
      <c r="U8" s="90">
        <v>1.85</v>
      </c>
      <c r="V8" s="90">
        <v>1.55</v>
      </c>
      <c r="W8" s="90">
        <v>1.42</v>
      </c>
      <c r="X8" s="90">
        <v>1.34</v>
      </c>
      <c r="Y8" s="90">
        <v>1.31</v>
      </c>
      <c r="Z8" s="90"/>
      <c r="AA8" s="90"/>
      <c r="AB8" s="90"/>
      <c r="AC8" s="90"/>
      <c r="AD8" s="90"/>
      <c r="AE8" s="90"/>
      <c r="AF8" s="90"/>
      <c r="AG8" s="96" t="s">
        <v>108</v>
      </c>
      <c r="AH8" s="96" t="s">
        <v>155</v>
      </c>
      <c r="AI8" s="96">
        <v>3</v>
      </c>
      <c r="AJ8" s="96">
        <v>3</v>
      </c>
      <c r="AK8" s="97">
        <v>0.5</v>
      </c>
      <c r="AL8" s="97">
        <v>0.5</v>
      </c>
      <c r="AM8" s="96">
        <v>0</v>
      </c>
      <c r="AN8" s="96">
        <v>15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96">
        <v>0</v>
      </c>
      <c r="AU8" s="96">
        <v>0</v>
      </c>
      <c r="AV8" s="96">
        <v>10</v>
      </c>
      <c r="AW8" s="96">
        <v>12</v>
      </c>
      <c r="AX8" s="96" t="s">
        <v>108</v>
      </c>
      <c r="AY8" s="96">
        <v>12</v>
      </c>
      <c r="AZ8" s="96" t="s">
        <v>31</v>
      </c>
      <c r="BA8" s="93"/>
      <c r="BB8" s="90"/>
      <c r="BC8" s="96"/>
      <c r="BD8" s="96" t="s">
        <v>153</v>
      </c>
      <c r="BE8" s="93"/>
    </row>
    <row r="9" spans="1:57" s="98" customFormat="1">
      <c r="A9" s="90"/>
      <c r="B9" s="173">
        <v>41930</v>
      </c>
      <c r="C9" s="92" t="s">
        <v>15</v>
      </c>
      <c r="D9" s="90" t="s">
        <v>16</v>
      </c>
      <c r="E9" s="91">
        <v>41851</v>
      </c>
      <c r="F9" s="93" t="s">
        <v>591</v>
      </c>
      <c r="G9" s="90" t="s">
        <v>592</v>
      </c>
      <c r="H9" s="27">
        <v>91.59</v>
      </c>
      <c r="I9" s="32" t="s">
        <v>80</v>
      </c>
      <c r="J9" s="35">
        <v>15208</v>
      </c>
      <c r="K9" s="35">
        <v>60833</v>
      </c>
      <c r="L9" s="35">
        <v>91250</v>
      </c>
      <c r="M9" s="35">
        <v>304167</v>
      </c>
      <c r="N9" s="35"/>
      <c r="O9" s="27">
        <v>2.57</v>
      </c>
      <c r="P9" s="27">
        <v>2.38</v>
      </c>
      <c r="Q9" s="27">
        <v>2.2400000000000002</v>
      </c>
      <c r="R9" s="27">
        <v>2.16</v>
      </c>
      <c r="S9" s="27">
        <v>2.08</v>
      </c>
      <c r="T9" s="27"/>
      <c r="U9" s="27">
        <v>2.48</v>
      </c>
      <c r="V9" s="27">
        <v>2.33</v>
      </c>
      <c r="W9" s="27">
        <v>2.2200000000000002</v>
      </c>
      <c r="X9" s="27">
        <v>2.15</v>
      </c>
      <c r="Y9" s="27">
        <v>2.08</v>
      </c>
      <c r="Z9" s="27"/>
      <c r="AA9" s="27">
        <v>2.5299999999999998</v>
      </c>
      <c r="AB9" s="27">
        <v>2.34</v>
      </c>
      <c r="AC9" s="27">
        <v>2.23</v>
      </c>
      <c r="AD9" s="27">
        <v>2.15</v>
      </c>
      <c r="AE9" s="27">
        <v>2.02</v>
      </c>
      <c r="AF9" s="90"/>
      <c r="AG9" s="96" t="s">
        <v>108</v>
      </c>
      <c r="AH9" s="96" t="s">
        <v>155</v>
      </c>
      <c r="AI9" s="96">
        <v>3</v>
      </c>
      <c r="AJ9" s="96">
        <v>3</v>
      </c>
      <c r="AK9" s="97">
        <v>0.5</v>
      </c>
      <c r="AL9" s="97">
        <v>0.5</v>
      </c>
      <c r="AM9" s="96">
        <v>0</v>
      </c>
      <c r="AN9" s="96">
        <v>30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96">
        <v>0</v>
      </c>
      <c r="AU9" s="96">
        <v>0</v>
      </c>
      <c r="AV9" s="96">
        <v>0</v>
      </c>
      <c r="AW9" s="96">
        <v>0</v>
      </c>
      <c r="AX9" s="96" t="s">
        <v>593</v>
      </c>
      <c r="AY9" s="96">
        <v>24</v>
      </c>
      <c r="AZ9" s="96" t="s">
        <v>31</v>
      </c>
      <c r="BA9" s="93" t="s">
        <v>24</v>
      </c>
      <c r="BB9" s="90" t="s">
        <v>152</v>
      </c>
      <c r="BC9" s="96">
        <v>50</v>
      </c>
      <c r="BD9" s="96" t="s">
        <v>594</v>
      </c>
      <c r="BE9" s="93"/>
    </row>
    <row r="10" spans="1:57" s="98" customFormat="1">
      <c r="A10" s="90">
        <v>10</v>
      </c>
      <c r="B10" s="173">
        <v>41930</v>
      </c>
      <c r="C10" s="92" t="s">
        <v>15</v>
      </c>
      <c r="D10" s="90" t="s">
        <v>93</v>
      </c>
      <c r="E10" s="91">
        <v>41716</v>
      </c>
      <c r="F10" s="93" t="s">
        <v>79</v>
      </c>
      <c r="G10" s="90" t="s">
        <v>54</v>
      </c>
      <c r="H10" s="90">
        <v>113</v>
      </c>
      <c r="I10" s="94" t="s">
        <v>80</v>
      </c>
      <c r="J10" s="95">
        <v>110000</v>
      </c>
      <c r="K10" s="95">
        <v>600000</v>
      </c>
      <c r="L10" s="95">
        <v>600000</v>
      </c>
      <c r="M10" s="95">
        <v>600000</v>
      </c>
      <c r="N10" s="95"/>
      <c r="O10" s="90">
        <v>1.95</v>
      </c>
      <c r="P10" s="90">
        <v>1.48</v>
      </c>
      <c r="Q10" s="90">
        <v>0</v>
      </c>
      <c r="R10" s="90">
        <v>0</v>
      </c>
      <c r="S10" s="90">
        <v>1.3</v>
      </c>
      <c r="T10" s="90"/>
      <c r="U10" s="90">
        <v>1.72</v>
      </c>
      <c r="V10" s="90">
        <v>1.47</v>
      </c>
      <c r="W10" s="90">
        <v>0</v>
      </c>
      <c r="X10" s="90">
        <v>0</v>
      </c>
      <c r="Y10" s="90">
        <v>1.22</v>
      </c>
      <c r="Z10" s="90"/>
      <c r="AA10" s="90"/>
      <c r="AB10" s="90"/>
      <c r="AC10" s="90"/>
      <c r="AD10" s="90"/>
      <c r="AE10" s="90"/>
      <c r="AF10" s="90"/>
      <c r="AG10" s="96" t="s">
        <v>108</v>
      </c>
      <c r="AH10" s="96" t="s">
        <v>155</v>
      </c>
      <c r="AI10" s="96">
        <v>3</v>
      </c>
      <c r="AJ10" s="96">
        <v>3</v>
      </c>
      <c r="AK10" s="97">
        <v>0.5</v>
      </c>
      <c r="AL10" s="97">
        <v>0.5</v>
      </c>
      <c r="AM10" s="96">
        <v>0</v>
      </c>
      <c r="AN10" s="96">
        <v>15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96">
        <v>0</v>
      </c>
      <c r="AU10" s="96">
        <v>0</v>
      </c>
      <c r="AV10" s="96">
        <v>0</v>
      </c>
      <c r="AW10" s="96">
        <v>0</v>
      </c>
      <c r="AX10" s="96" t="s">
        <v>31</v>
      </c>
      <c r="AY10" s="96">
        <v>24</v>
      </c>
      <c r="AZ10" s="96" t="s">
        <v>31</v>
      </c>
      <c r="BD10" s="96" t="s">
        <v>153</v>
      </c>
      <c r="BE10" s="93"/>
    </row>
    <row r="11" spans="1:57" s="98" customFormat="1">
      <c r="A11" s="90">
        <v>35</v>
      </c>
      <c r="B11" s="173">
        <v>41930</v>
      </c>
      <c r="C11" s="92" t="s">
        <v>15</v>
      </c>
      <c r="D11" s="90" t="s">
        <v>93</v>
      </c>
      <c r="E11" s="91">
        <v>41698</v>
      </c>
      <c r="F11" s="93" t="s">
        <v>26</v>
      </c>
      <c r="G11" s="236" t="s">
        <v>596</v>
      </c>
      <c r="H11" s="90">
        <v>85.8</v>
      </c>
      <c r="I11" s="94" t="s">
        <v>80</v>
      </c>
      <c r="J11" s="95">
        <v>15000</v>
      </c>
      <c r="K11" s="95">
        <v>60000</v>
      </c>
      <c r="L11" s="95">
        <v>90000</v>
      </c>
      <c r="M11" s="95">
        <v>300000</v>
      </c>
      <c r="N11" s="95"/>
      <c r="O11" s="90">
        <v>2.2599999999999998</v>
      </c>
      <c r="P11" s="90">
        <v>2.11</v>
      </c>
      <c r="Q11" s="90">
        <v>2.0099999999999998</v>
      </c>
      <c r="R11" s="90">
        <v>1.91</v>
      </c>
      <c r="S11" s="90">
        <v>1.81</v>
      </c>
      <c r="T11" s="90"/>
      <c r="U11" s="90">
        <v>2.16</v>
      </c>
      <c r="V11" s="90">
        <v>2.11</v>
      </c>
      <c r="W11" s="90">
        <v>2.0099999999999998</v>
      </c>
      <c r="X11" s="90">
        <v>1.86</v>
      </c>
      <c r="Y11" s="90">
        <v>1.81</v>
      </c>
      <c r="Z11" s="90"/>
      <c r="AA11" s="90"/>
      <c r="AB11" s="90"/>
      <c r="AC11" s="90"/>
      <c r="AD11" s="90"/>
      <c r="AE11" s="90"/>
      <c r="AF11" s="90"/>
      <c r="AG11" s="96" t="s">
        <v>108</v>
      </c>
      <c r="AH11" s="96" t="s">
        <v>155</v>
      </c>
      <c r="AI11" s="96">
        <v>3</v>
      </c>
      <c r="AJ11" s="96">
        <v>3</v>
      </c>
      <c r="AK11" s="97">
        <v>0.5</v>
      </c>
      <c r="AL11" s="97">
        <v>0.5</v>
      </c>
      <c r="AM11" s="96">
        <v>0</v>
      </c>
      <c r="AN11" s="96">
        <v>0</v>
      </c>
      <c r="AO11" s="96">
        <v>10</v>
      </c>
      <c r="AP11" s="96">
        <v>0</v>
      </c>
      <c r="AQ11" s="96">
        <v>0</v>
      </c>
      <c r="AR11" s="96">
        <v>0</v>
      </c>
      <c r="AS11" s="96">
        <v>0</v>
      </c>
      <c r="AT11" s="96">
        <v>0</v>
      </c>
      <c r="AU11" s="96">
        <v>0</v>
      </c>
      <c r="AV11" s="96">
        <v>0</v>
      </c>
      <c r="AW11" s="96">
        <v>0</v>
      </c>
      <c r="AX11" s="96" t="s">
        <v>31</v>
      </c>
      <c r="AY11" s="96"/>
      <c r="AZ11" s="96" t="s">
        <v>31</v>
      </c>
      <c r="BA11" s="93"/>
      <c r="BB11" s="90"/>
      <c r="BC11" s="96"/>
      <c r="BD11" s="96" t="s">
        <v>153</v>
      </c>
      <c r="BE11" s="93" t="s">
        <v>27</v>
      </c>
    </row>
    <row r="12" spans="1:57" s="98" customFormat="1">
      <c r="A12" s="90">
        <v>51</v>
      </c>
      <c r="B12" s="173">
        <v>41930</v>
      </c>
      <c r="C12" s="92" t="s">
        <v>15</v>
      </c>
      <c r="D12" s="90" t="s">
        <v>93</v>
      </c>
      <c r="E12" s="91">
        <v>41670</v>
      </c>
      <c r="F12" s="93" t="s">
        <v>25</v>
      </c>
      <c r="G12" s="236" t="s">
        <v>597</v>
      </c>
      <c r="H12" s="90">
        <v>100</v>
      </c>
      <c r="I12" s="94" t="s">
        <v>80</v>
      </c>
      <c r="J12" s="95">
        <v>15000</v>
      </c>
      <c r="K12" s="95">
        <v>60000</v>
      </c>
      <c r="L12" s="95">
        <v>90000</v>
      </c>
      <c r="M12" s="95">
        <v>300000</v>
      </c>
      <c r="N12" s="95"/>
      <c r="O12" s="90">
        <v>2.4500000000000002</v>
      </c>
      <c r="P12" s="90">
        <v>2.2200000000000002</v>
      </c>
      <c r="Q12" s="90">
        <v>2.1</v>
      </c>
      <c r="R12" s="90">
        <v>2</v>
      </c>
      <c r="S12" s="90">
        <v>1.85</v>
      </c>
      <c r="T12" s="90"/>
      <c r="U12" s="90">
        <v>2.15</v>
      </c>
      <c r="V12" s="90">
        <v>2.0499999999999998</v>
      </c>
      <c r="W12" s="90">
        <v>1.92</v>
      </c>
      <c r="X12" s="90">
        <v>1.75</v>
      </c>
      <c r="Y12" s="90">
        <v>1.7</v>
      </c>
      <c r="Z12" s="90"/>
      <c r="AA12" s="90"/>
      <c r="AB12" s="90"/>
      <c r="AC12" s="90"/>
      <c r="AD12" s="90"/>
      <c r="AE12" s="90"/>
      <c r="AF12" s="90"/>
      <c r="AG12" s="96" t="s">
        <v>108</v>
      </c>
      <c r="AH12" s="96" t="s">
        <v>155</v>
      </c>
      <c r="AI12" s="96">
        <v>3</v>
      </c>
      <c r="AJ12" s="96">
        <v>3</v>
      </c>
      <c r="AK12" s="97">
        <v>0.5</v>
      </c>
      <c r="AL12" s="97">
        <v>0.5</v>
      </c>
      <c r="AM12" s="96">
        <v>0</v>
      </c>
      <c r="AN12" s="96">
        <v>0</v>
      </c>
      <c r="AO12" s="96">
        <v>0</v>
      </c>
      <c r="AP12" s="96">
        <v>20</v>
      </c>
      <c r="AQ12" s="96">
        <v>0</v>
      </c>
      <c r="AR12" s="96">
        <v>0</v>
      </c>
      <c r="AS12" s="96">
        <v>0</v>
      </c>
      <c r="AT12" s="96">
        <v>0</v>
      </c>
      <c r="AU12" s="96">
        <v>0</v>
      </c>
      <c r="AV12" s="96">
        <v>0</v>
      </c>
      <c r="AW12" s="96">
        <v>0</v>
      </c>
      <c r="AX12" s="174" t="s">
        <v>593</v>
      </c>
      <c r="AY12" s="96">
        <v>12</v>
      </c>
      <c r="AZ12" s="96" t="s">
        <v>31</v>
      </c>
      <c r="BA12" s="93"/>
      <c r="BB12" s="90"/>
      <c r="BC12" s="96"/>
      <c r="BD12" s="96" t="s">
        <v>49</v>
      </c>
      <c r="BE12" s="93"/>
    </row>
    <row r="13" spans="1:57" s="98" customFormat="1">
      <c r="A13" s="90">
        <v>18</v>
      </c>
      <c r="B13" s="173">
        <v>41930</v>
      </c>
      <c r="C13" s="92" t="s">
        <v>15</v>
      </c>
      <c r="D13" s="90" t="s">
        <v>93</v>
      </c>
      <c r="E13" s="91">
        <v>41873</v>
      </c>
      <c r="F13" s="93" t="s">
        <v>92</v>
      </c>
      <c r="G13" s="90" t="s">
        <v>143</v>
      </c>
      <c r="H13" s="90">
        <v>118.8</v>
      </c>
      <c r="I13" s="94" t="s">
        <v>80</v>
      </c>
      <c r="J13" s="95">
        <v>15000</v>
      </c>
      <c r="K13" s="95">
        <v>60000</v>
      </c>
      <c r="L13" s="95">
        <v>90000</v>
      </c>
      <c r="M13" s="95">
        <v>300000</v>
      </c>
      <c r="N13" s="95"/>
      <c r="O13" s="90">
        <v>2.09</v>
      </c>
      <c r="P13" s="90">
        <v>1.85</v>
      </c>
      <c r="Q13" s="90">
        <v>1.68</v>
      </c>
      <c r="R13" s="90">
        <v>1.58</v>
      </c>
      <c r="S13" s="90">
        <v>1.49</v>
      </c>
      <c r="T13" s="90"/>
      <c r="U13" s="90">
        <v>1.99</v>
      </c>
      <c r="V13" s="90">
        <v>1.8</v>
      </c>
      <c r="W13" s="90">
        <v>1.65</v>
      </c>
      <c r="X13" s="90">
        <v>1.56</v>
      </c>
      <c r="Y13" s="90">
        <v>1.47</v>
      </c>
      <c r="Z13" s="90"/>
      <c r="AA13" s="90"/>
      <c r="AB13" s="90"/>
      <c r="AC13" s="90"/>
      <c r="AD13" s="90"/>
      <c r="AE13" s="90"/>
      <c r="AF13" s="90"/>
      <c r="AG13" s="96" t="s">
        <v>108</v>
      </c>
      <c r="AH13" s="96" t="s">
        <v>155</v>
      </c>
      <c r="AI13" s="96">
        <v>3</v>
      </c>
      <c r="AJ13" s="96">
        <v>3</v>
      </c>
      <c r="AK13" s="97">
        <v>0.5</v>
      </c>
      <c r="AL13" s="97">
        <v>0.5</v>
      </c>
      <c r="AM13" s="96">
        <v>0</v>
      </c>
      <c r="AN13" s="96">
        <v>22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96">
        <v>0</v>
      </c>
      <c r="AU13" s="96">
        <v>0</v>
      </c>
      <c r="AV13" s="96">
        <v>0</v>
      </c>
      <c r="AW13" s="96">
        <v>24</v>
      </c>
      <c r="AX13" s="96" t="s">
        <v>108</v>
      </c>
      <c r="AY13" s="96">
        <v>24</v>
      </c>
      <c r="AZ13" s="96" t="s">
        <v>31</v>
      </c>
      <c r="BA13" s="93"/>
      <c r="BB13" s="90"/>
      <c r="BC13" s="96"/>
      <c r="BD13" s="96" t="s">
        <v>153</v>
      </c>
      <c r="BE13" s="93"/>
    </row>
    <row r="14" spans="1:57" s="98" customFormat="1">
      <c r="A14" s="90">
        <v>26</v>
      </c>
      <c r="B14" s="173">
        <v>41930</v>
      </c>
      <c r="C14" s="92" t="s">
        <v>15</v>
      </c>
      <c r="D14" s="90" t="s">
        <v>93</v>
      </c>
      <c r="E14" s="91">
        <v>41851</v>
      </c>
      <c r="F14" s="93" t="s">
        <v>30</v>
      </c>
      <c r="G14" s="90" t="s">
        <v>116</v>
      </c>
      <c r="H14" s="90">
        <v>78.599999999999994</v>
      </c>
      <c r="I14" s="94" t="s">
        <v>80</v>
      </c>
      <c r="J14" s="95">
        <v>15208</v>
      </c>
      <c r="K14" s="95">
        <v>60833</v>
      </c>
      <c r="L14" s="95">
        <v>91250</v>
      </c>
      <c r="M14" s="95">
        <v>304167</v>
      </c>
      <c r="N14" s="95"/>
      <c r="O14" s="90">
        <v>1.5580000000000001</v>
      </c>
      <c r="P14" s="90">
        <v>1.4039999999999999</v>
      </c>
      <c r="Q14" s="90">
        <v>1.3089999999999999</v>
      </c>
      <c r="R14" s="90">
        <v>1.2390000000000001</v>
      </c>
      <c r="S14" s="90">
        <v>1.18</v>
      </c>
      <c r="T14" s="90"/>
      <c r="U14" s="90">
        <v>1.4990000000000001</v>
      </c>
      <c r="V14" s="90">
        <v>1.38</v>
      </c>
      <c r="W14" s="90">
        <v>1.2849999999999999</v>
      </c>
      <c r="X14" s="90">
        <v>1.2390000000000001</v>
      </c>
      <c r="Y14" s="90">
        <v>1.18</v>
      </c>
      <c r="Z14" s="90"/>
      <c r="AA14" s="90"/>
      <c r="AB14" s="90"/>
      <c r="AC14" s="90"/>
      <c r="AD14" s="90"/>
      <c r="AE14" s="90"/>
      <c r="AF14" s="90"/>
      <c r="AG14" s="96" t="s">
        <v>108</v>
      </c>
      <c r="AH14" s="96" t="s">
        <v>155</v>
      </c>
      <c r="AI14" s="96">
        <v>3</v>
      </c>
      <c r="AJ14" s="96">
        <v>3</v>
      </c>
      <c r="AK14" s="97">
        <v>0.5</v>
      </c>
      <c r="AL14" s="97">
        <v>0.5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96">
        <v>0</v>
      </c>
      <c r="AU14" s="96">
        <v>0</v>
      </c>
      <c r="AV14" s="96">
        <v>0</v>
      </c>
      <c r="AW14" s="96">
        <v>36</v>
      </c>
      <c r="AX14" s="96" t="s">
        <v>31</v>
      </c>
      <c r="AY14" s="96"/>
      <c r="AZ14" s="96" t="s">
        <v>31</v>
      </c>
      <c r="BA14" s="93"/>
      <c r="BB14" s="90"/>
      <c r="BC14" s="96"/>
      <c r="BD14" s="96" t="s">
        <v>153</v>
      </c>
      <c r="BE14" s="93"/>
    </row>
    <row r="15" spans="1:57" s="98" customFormat="1">
      <c r="A15" s="90">
        <v>43</v>
      </c>
      <c r="B15" s="173">
        <v>41930</v>
      </c>
      <c r="C15" s="92" t="s">
        <v>15</v>
      </c>
      <c r="D15" s="90" t="s">
        <v>93</v>
      </c>
      <c r="E15" s="91">
        <v>41851</v>
      </c>
      <c r="F15" s="90" t="s">
        <v>33</v>
      </c>
      <c r="G15" s="90" t="s">
        <v>34</v>
      </c>
      <c r="H15" s="90">
        <v>97.03</v>
      </c>
      <c r="I15" s="94" t="s">
        <v>80</v>
      </c>
      <c r="J15" s="95">
        <v>15000</v>
      </c>
      <c r="K15" s="95">
        <v>60000</v>
      </c>
      <c r="L15" s="95">
        <v>90000</v>
      </c>
      <c r="M15" s="95">
        <v>300000</v>
      </c>
      <c r="N15" s="95"/>
      <c r="O15" s="90">
        <v>1.56</v>
      </c>
      <c r="P15" s="90">
        <v>1.47</v>
      </c>
      <c r="Q15" s="90">
        <v>1.4</v>
      </c>
      <c r="R15" s="90">
        <v>1.35</v>
      </c>
      <c r="S15" s="90">
        <v>1.32</v>
      </c>
      <c r="T15" s="90"/>
      <c r="U15" s="90">
        <v>1.47</v>
      </c>
      <c r="V15" s="90">
        <v>1.39</v>
      </c>
      <c r="W15" s="90">
        <v>1.34</v>
      </c>
      <c r="X15" s="90">
        <v>1.3</v>
      </c>
      <c r="Y15" s="90">
        <v>1.26</v>
      </c>
      <c r="Z15" s="90"/>
      <c r="AA15" s="90"/>
      <c r="AB15" s="90"/>
      <c r="AC15" s="90"/>
      <c r="AD15" s="90"/>
      <c r="AE15" s="90"/>
      <c r="AF15" s="90"/>
      <c r="AG15" s="96" t="s">
        <v>108</v>
      </c>
      <c r="AH15" s="96" t="s">
        <v>155</v>
      </c>
      <c r="AI15" s="96">
        <v>3</v>
      </c>
      <c r="AJ15" s="96">
        <v>3</v>
      </c>
      <c r="AK15" s="97">
        <v>0.5</v>
      </c>
      <c r="AL15" s="97">
        <v>0.5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96">
        <v>0</v>
      </c>
      <c r="AU15" s="96">
        <v>0</v>
      </c>
      <c r="AV15" s="96">
        <v>0</v>
      </c>
      <c r="AW15" s="96">
        <v>0</v>
      </c>
      <c r="AX15" s="96" t="s">
        <v>31</v>
      </c>
      <c r="AY15" s="96"/>
      <c r="AZ15" s="96" t="s">
        <v>31</v>
      </c>
      <c r="BA15" s="93" t="s">
        <v>24</v>
      </c>
      <c r="BB15" s="90" t="s">
        <v>152</v>
      </c>
      <c r="BC15" s="96">
        <v>50</v>
      </c>
      <c r="BD15" s="96" t="s">
        <v>91</v>
      </c>
      <c r="BE15" s="93"/>
    </row>
    <row r="16" spans="1:57" s="98" customFormat="1">
      <c r="A16" s="90">
        <v>2</v>
      </c>
      <c r="B16" s="173">
        <v>41930</v>
      </c>
      <c r="C16" s="92" t="s">
        <v>15</v>
      </c>
      <c r="D16" s="90" t="s">
        <v>93</v>
      </c>
      <c r="E16" s="91">
        <v>41912</v>
      </c>
      <c r="F16" s="93" t="s">
        <v>17</v>
      </c>
      <c r="G16" s="90" t="s">
        <v>62</v>
      </c>
      <c r="H16" s="90">
        <v>84</v>
      </c>
      <c r="I16" s="94" t="s">
        <v>80</v>
      </c>
      <c r="J16" s="95">
        <v>14760</v>
      </c>
      <c r="K16" s="95">
        <v>60120</v>
      </c>
      <c r="L16" s="95">
        <v>89700</v>
      </c>
      <c r="M16" s="95">
        <v>300720</v>
      </c>
      <c r="N16" s="95"/>
      <c r="O16" s="90">
        <v>1.95</v>
      </c>
      <c r="P16" s="90">
        <v>1.6</v>
      </c>
      <c r="Q16" s="90">
        <v>1.47</v>
      </c>
      <c r="R16" s="90">
        <v>1.36</v>
      </c>
      <c r="S16" s="90">
        <v>1.34</v>
      </c>
      <c r="T16" s="90"/>
      <c r="U16" s="90">
        <v>1.85</v>
      </c>
      <c r="V16" s="90">
        <v>1.55</v>
      </c>
      <c r="W16" s="90">
        <v>1.42</v>
      </c>
      <c r="X16" s="90">
        <v>1.34</v>
      </c>
      <c r="Y16" s="90">
        <v>1.31</v>
      </c>
      <c r="Z16" s="90"/>
      <c r="AA16" s="90"/>
      <c r="AB16" s="90"/>
      <c r="AC16" s="90"/>
      <c r="AD16" s="90"/>
      <c r="AE16" s="90"/>
      <c r="AF16" s="90"/>
      <c r="AG16" s="96" t="s">
        <v>108</v>
      </c>
      <c r="AH16" s="96" t="s">
        <v>155</v>
      </c>
      <c r="AI16" s="96">
        <v>3</v>
      </c>
      <c r="AJ16" s="96">
        <v>3</v>
      </c>
      <c r="AK16" s="97">
        <v>0.5</v>
      </c>
      <c r="AL16" s="97">
        <v>0.5</v>
      </c>
      <c r="AM16" s="96">
        <v>0</v>
      </c>
      <c r="AN16" s="96">
        <v>15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96">
        <v>0</v>
      </c>
      <c r="AU16" s="96">
        <v>0</v>
      </c>
      <c r="AV16" s="96">
        <v>10</v>
      </c>
      <c r="AW16" s="96">
        <v>12</v>
      </c>
      <c r="AX16" s="96" t="s">
        <v>108</v>
      </c>
      <c r="AY16" s="96">
        <v>12</v>
      </c>
      <c r="AZ16" s="96" t="s">
        <v>31</v>
      </c>
      <c r="BA16" s="93"/>
      <c r="BB16" s="90"/>
      <c r="BC16" s="96"/>
      <c r="BD16" s="96" t="s">
        <v>153</v>
      </c>
      <c r="BE16" s="93"/>
    </row>
    <row r="17" spans="1:57" s="31" customFormat="1">
      <c r="A17" s="27"/>
      <c r="B17" s="173">
        <v>41930</v>
      </c>
      <c r="C17" s="29" t="s">
        <v>15</v>
      </c>
      <c r="D17" s="27" t="s">
        <v>93</v>
      </c>
      <c r="E17" s="91">
        <v>41851</v>
      </c>
      <c r="F17" s="28" t="s">
        <v>591</v>
      </c>
      <c r="G17" s="27" t="s">
        <v>592</v>
      </c>
      <c r="H17" s="27">
        <v>91.59</v>
      </c>
      <c r="I17" s="32" t="s">
        <v>80</v>
      </c>
      <c r="J17" s="35">
        <v>15208</v>
      </c>
      <c r="K17" s="35">
        <v>60833</v>
      </c>
      <c r="L17" s="35">
        <v>91250</v>
      </c>
      <c r="M17" s="35">
        <v>304167</v>
      </c>
      <c r="N17" s="35"/>
      <c r="O17" s="27">
        <v>2.57</v>
      </c>
      <c r="P17" s="27">
        <v>2.38</v>
      </c>
      <c r="Q17" s="27">
        <v>2.2400000000000002</v>
      </c>
      <c r="R17" s="27">
        <v>2.16</v>
      </c>
      <c r="S17" s="27">
        <v>2.08</v>
      </c>
      <c r="T17" s="27"/>
      <c r="U17" s="27">
        <v>2.48</v>
      </c>
      <c r="V17" s="27">
        <v>2.33</v>
      </c>
      <c r="W17" s="27">
        <v>2.2200000000000002</v>
      </c>
      <c r="X17" s="27">
        <v>2.15</v>
      </c>
      <c r="Y17" s="27">
        <v>2.08</v>
      </c>
      <c r="Z17" s="27"/>
      <c r="AA17" s="27">
        <v>2.5299999999999998</v>
      </c>
      <c r="AB17" s="27">
        <v>2.34</v>
      </c>
      <c r="AC17" s="27">
        <v>2.23</v>
      </c>
      <c r="AD17" s="27">
        <v>2.15</v>
      </c>
      <c r="AE17" s="27">
        <v>2.02</v>
      </c>
      <c r="AF17" s="27"/>
      <c r="AG17" s="30" t="s">
        <v>108</v>
      </c>
      <c r="AH17" s="30" t="s">
        <v>155</v>
      </c>
      <c r="AI17" s="30">
        <v>3</v>
      </c>
      <c r="AJ17" s="30">
        <v>3</v>
      </c>
      <c r="AK17" s="85">
        <v>0.5</v>
      </c>
      <c r="AL17" s="85">
        <v>0.5</v>
      </c>
      <c r="AM17" s="30">
        <v>0</v>
      </c>
      <c r="AN17" s="30">
        <v>30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 t="s">
        <v>593</v>
      </c>
      <c r="AY17" s="30">
        <v>24</v>
      </c>
      <c r="AZ17" s="30" t="s">
        <v>31</v>
      </c>
      <c r="BA17" s="28" t="s">
        <v>24</v>
      </c>
      <c r="BB17" s="27" t="s">
        <v>152</v>
      </c>
      <c r="BC17" s="30">
        <v>50</v>
      </c>
      <c r="BD17" s="30" t="s">
        <v>594</v>
      </c>
      <c r="BE17" s="28"/>
    </row>
    <row r="18" spans="1:57" s="98" customFormat="1">
      <c r="A18" s="90">
        <v>15</v>
      </c>
      <c r="B18" s="173">
        <v>41930</v>
      </c>
      <c r="C18" s="92" t="s">
        <v>15</v>
      </c>
      <c r="D18" s="90" t="s">
        <v>84</v>
      </c>
      <c r="E18" s="91">
        <v>41716</v>
      </c>
      <c r="F18" s="93" t="s">
        <v>79</v>
      </c>
      <c r="G18" s="90" t="s">
        <v>54</v>
      </c>
      <c r="H18" s="90">
        <v>93</v>
      </c>
      <c r="I18" s="94" t="s">
        <v>80</v>
      </c>
      <c r="J18" s="95">
        <v>100000</v>
      </c>
      <c r="K18" s="95">
        <v>550000</v>
      </c>
      <c r="L18" s="95">
        <v>550000</v>
      </c>
      <c r="M18" s="95">
        <v>550000</v>
      </c>
      <c r="N18" s="95"/>
      <c r="O18" s="90">
        <v>1.94</v>
      </c>
      <c r="P18" s="90">
        <v>1.52</v>
      </c>
      <c r="Q18" s="90">
        <v>0</v>
      </c>
      <c r="R18" s="90">
        <v>0</v>
      </c>
      <c r="S18" s="90">
        <v>1.49</v>
      </c>
      <c r="T18" s="90"/>
      <c r="U18" s="90">
        <v>1.93</v>
      </c>
      <c r="V18" s="90">
        <v>1.51</v>
      </c>
      <c r="W18" s="90">
        <v>0</v>
      </c>
      <c r="X18" s="90">
        <v>0</v>
      </c>
      <c r="Y18" s="90">
        <v>1.48</v>
      </c>
      <c r="Z18" s="90"/>
      <c r="AA18" s="90"/>
      <c r="AB18" s="90"/>
      <c r="AC18" s="90"/>
      <c r="AD18" s="90"/>
      <c r="AE18" s="90"/>
      <c r="AF18" s="90"/>
      <c r="AG18" s="96" t="s">
        <v>108</v>
      </c>
      <c r="AH18" s="96" t="s">
        <v>155</v>
      </c>
      <c r="AI18" s="96">
        <v>2</v>
      </c>
      <c r="AJ18" s="96">
        <v>4</v>
      </c>
      <c r="AK18" s="99">
        <v>0.33329999999999999</v>
      </c>
      <c r="AL18" s="99">
        <v>0.66659999999999997</v>
      </c>
      <c r="AM18" s="96">
        <v>0</v>
      </c>
      <c r="AN18" s="96">
        <v>15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6">
        <v>0</v>
      </c>
      <c r="AX18" s="96" t="s">
        <v>31</v>
      </c>
      <c r="AY18" s="96">
        <v>24</v>
      </c>
      <c r="AZ18" s="96" t="s">
        <v>31</v>
      </c>
      <c r="BA18" s="93"/>
      <c r="BB18" s="90"/>
      <c r="BC18" s="96"/>
      <c r="BD18" s="96" t="s">
        <v>153</v>
      </c>
      <c r="BE18" s="93"/>
    </row>
    <row r="19" spans="1:57" s="98" customFormat="1">
      <c r="A19" s="90">
        <v>40</v>
      </c>
      <c r="B19" s="173">
        <v>41930</v>
      </c>
      <c r="C19" s="92" t="s">
        <v>15</v>
      </c>
      <c r="D19" s="90" t="s">
        <v>84</v>
      </c>
      <c r="E19" s="91">
        <v>41698</v>
      </c>
      <c r="F19" s="93" t="s">
        <v>26</v>
      </c>
      <c r="G19" s="236" t="s">
        <v>596</v>
      </c>
      <c r="H19" s="90">
        <v>103</v>
      </c>
      <c r="I19" s="94" t="s">
        <v>80</v>
      </c>
      <c r="J19" s="95">
        <v>6000</v>
      </c>
      <c r="K19" s="95">
        <v>12000</v>
      </c>
      <c r="L19" s="95">
        <v>84000</v>
      </c>
      <c r="M19" s="95">
        <f>L19</f>
        <v>84000</v>
      </c>
      <c r="N19" s="95"/>
      <c r="O19" s="90">
        <v>2.06</v>
      </c>
      <c r="P19" s="90">
        <v>2.06</v>
      </c>
      <c r="Q19" s="90">
        <v>2.0099999999999998</v>
      </c>
      <c r="R19" s="90">
        <v>0</v>
      </c>
      <c r="S19" s="236">
        <v>1.96</v>
      </c>
      <c r="T19" s="90"/>
      <c r="U19" s="90">
        <v>2.06</v>
      </c>
      <c r="V19" s="90">
        <v>1.96</v>
      </c>
      <c r="W19" s="90">
        <v>1.91</v>
      </c>
      <c r="X19" s="90">
        <v>0</v>
      </c>
      <c r="Y19" s="90">
        <v>1.91</v>
      </c>
      <c r="Z19" s="90"/>
      <c r="AA19" s="90"/>
      <c r="AB19" s="90"/>
      <c r="AC19" s="90"/>
      <c r="AD19" s="90"/>
      <c r="AE19" s="90"/>
      <c r="AF19" s="90"/>
      <c r="AG19" s="96" t="s">
        <v>108</v>
      </c>
      <c r="AH19" s="96" t="s">
        <v>155</v>
      </c>
      <c r="AI19" s="96">
        <v>2</v>
      </c>
      <c r="AJ19" s="96">
        <v>4</v>
      </c>
      <c r="AK19" s="99">
        <v>0.33329999999999999</v>
      </c>
      <c r="AL19" s="99">
        <v>0.66659999999999997</v>
      </c>
      <c r="AM19" s="96">
        <v>0</v>
      </c>
      <c r="AN19" s="96">
        <v>0</v>
      </c>
      <c r="AO19" s="96">
        <v>10</v>
      </c>
      <c r="AP19" s="96">
        <v>0</v>
      </c>
      <c r="AQ19" s="96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6">
        <v>0</v>
      </c>
      <c r="AX19" s="96" t="s">
        <v>31</v>
      </c>
      <c r="AY19" s="96"/>
      <c r="AZ19" s="96" t="s">
        <v>31</v>
      </c>
      <c r="BA19" s="93"/>
      <c r="BB19" s="90"/>
      <c r="BC19" s="96"/>
      <c r="BD19" s="96" t="s">
        <v>153</v>
      </c>
      <c r="BE19" s="93" t="s">
        <v>27</v>
      </c>
    </row>
    <row r="20" spans="1:57" s="98" customFormat="1">
      <c r="A20" s="90">
        <v>56</v>
      </c>
      <c r="B20" s="173">
        <v>41930</v>
      </c>
      <c r="C20" s="92" t="s">
        <v>15</v>
      </c>
      <c r="D20" s="90" t="s">
        <v>84</v>
      </c>
      <c r="E20" s="91">
        <v>41670</v>
      </c>
      <c r="F20" s="93" t="s">
        <v>25</v>
      </c>
      <c r="G20" s="236" t="s">
        <v>597</v>
      </c>
      <c r="H20" s="90">
        <v>90</v>
      </c>
      <c r="I20" s="94" t="s">
        <v>80</v>
      </c>
      <c r="J20" s="95">
        <v>6000</v>
      </c>
      <c r="K20" s="95">
        <v>12000</v>
      </c>
      <c r="L20" s="95">
        <v>84000</v>
      </c>
      <c r="M20" s="95">
        <f t="shared" ref="M20:M65" si="0">L20</f>
        <v>84000</v>
      </c>
      <c r="N20" s="95"/>
      <c r="O20" s="90">
        <v>2.1</v>
      </c>
      <c r="P20" s="90">
        <v>2.0499999999999998</v>
      </c>
      <c r="Q20" s="90">
        <v>2.02</v>
      </c>
      <c r="R20" s="90">
        <v>0</v>
      </c>
      <c r="S20" s="90">
        <v>2</v>
      </c>
      <c r="T20" s="90"/>
      <c r="U20" s="90">
        <v>2</v>
      </c>
      <c r="V20" s="90">
        <v>1.9</v>
      </c>
      <c r="W20" s="90">
        <v>1.8</v>
      </c>
      <c r="X20" s="90">
        <v>0</v>
      </c>
      <c r="Y20" s="90">
        <v>1.75</v>
      </c>
      <c r="Z20" s="90"/>
      <c r="AA20" s="90"/>
      <c r="AB20" s="90"/>
      <c r="AC20" s="90"/>
      <c r="AD20" s="90"/>
      <c r="AE20" s="90"/>
      <c r="AF20" s="90"/>
      <c r="AG20" s="96" t="s">
        <v>108</v>
      </c>
      <c r="AH20" s="96" t="s">
        <v>155</v>
      </c>
      <c r="AI20" s="96">
        <v>3</v>
      </c>
      <c r="AJ20" s="96">
        <v>3</v>
      </c>
      <c r="AK20" s="97">
        <v>0.5</v>
      </c>
      <c r="AL20" s="97">
        <v>0.5</v>
      </c>
      <c r="AM20" s="96">
        <v>0</v>
      </c>
      <c r="AN20" s="96">
        <v>0</v>
      </c>
      <c r="AO20" s="96">
        <v>0</v>
      </c>
      <c r="AP20" s="96">
        <v>20</v>
      </c>
      <c r="AQ20" s="96">
        <v>0</v>
      </c>
      <c r="AR20" s="96">
        <v>0</v>
      </c>
      <c r="AS20" s="96">
        <v>0</v>
      </c>
      <c r="AT20" s="96">
        <v>0</v>
      </c>
      <c r="AU20" s="96">
        <v>0</v>
      </c>
      <c r="AV20" s="96">
        <v>0</v>
      </c>
      <c r="AW20" s="96">
        <v>0</v>
      </c>
      <c r="AX20" s="174" t="s">
        <v>593</v>
      </c>
      <c r="AY20" s="96">
        <v>12</v>
      </c>
      <c r="AZ20" s="96" t="s">
        <v>31</v>
      </c>
      <c r="BA20" s="93"/>
      <c r="BB20" s="90"/>
      <c r="BC20" s="96"/>
      <c r="BD20" s="96" t="s">
        <v>49</v>
      </c>
      <c r="BE20" s="93"/>
    </row>
    <row r="21" spans="1:57" s="98" customFormat="1">
      <c r="A21" s="90">
        <v>23</v>
      </c>
      <c r="B21" s="173">
        <v>41930</v>
      </c>
      <c r="C21" s="92" t="s">
        <v>15</v>
      </c>
      <c r="D21" s="90" t="s">
        <v>84</v>
      </c>
      <c r="E21" s="91">
        <v>41873</v>
      </c>
      <c r="F21" s="93" t="s">
        <v>92</v>
      </c>
      <c r="G21" s="90" t="s">
        <v>143</v>
      </c>
      <c r="H21" s="90">
        <v>113</v>
      </c>
      <c r="I21" s="94" t="s">
        <v>80</v>
      </c>
      <c r="J21" s="95">
        <v>6000</v>
      </c>
      <c r="K21" s="95">
        <v>12000</v>
      </c>
      <c r="L21" s="95">
        <v>84000</v>
      </c>
      <c r="M21" s="95">
        <f t="shared" si="0"/>
        <v>84000</v>
      </c>
      <c r="N21" s="95"/>
      <c r="O21" s="90">
        <v>1.97</v>
      </c>
      <c r="P21" s="90">
        <v>1.88</v>
      </c>
      <c r="Q21" s="90">
        <v>1.88</v>
      </c>
      <c r="R21" s="90">
        <v>0</v>
      </c>
      <c r="S21" s="90">
        <v>1.76</v>
      </c>
      <c r="T21" s="90"/>
      <c r="U21" s="90">
        <v>1.95</v>
      </c>
      <c r="V21" s="90">
        <v>1.82</v>
      </c>
      <c r="W21" s="90">
        <v>1.75</v>
      </c>
      <c r="X21" s="90">
        <v>0</v>
      </c>
      <c r="Y21" s="90">
        <v>1.72</v>
      </c>
      <c r="Z21" s="90"/>
      <c r="AA21" s="90"/>
      <c r="AB21" s="90"/>
      <c r="AC21" s="90"/>
      <c r="AD21" s="90"/>
      <c r="AE21" s="90"/>
      <c r="AF21" s="90"/>
      <c r="AG21" s="96" t="s">
        <v>108</v>
      </c>
      <c r="AH21" s="96" t="s">
        <v>155</v>
      </c>
      <c r="AI21" s="96">
        <v>2</v>
      </c>
      <c r="AJ21" s="96">
        <v>4</v>
      </c>
      <c r="AK21" s="99">
        <v>0.33329999999999999</v>
      </c>
      <c r="AL21" s="99">
        <v>0.66659999999999997</v>
      </c>
      <c r="AM21" s="96">
        <v>0</v>
      </c>
      <c r="AN21" s="96">
        <v>22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6">
        <v>0</v>
      </c>
      <c r="AU21" s="96">
        <v>0</v>
      </c>
      <c r="AV21" s="96">
        <v>0</v>
      </c>
      <c r="AW21" s="96">
        <v>24</v>
      </c>
      <c r="AX21" s="96" t="s">
        <v>108</v>
      </c>
      <c r="AY21" s="96">
        <v>24</v>
      </c>
      <c r="AZ21" s="96" t="s">
        <v>31</v>
      </c>
      <c r="BA21" s="93"/>
      <c r="BB21" s="90"/>
      <c r="BC21" s="96"/>
      <c r="BD21" s="96" t="s">
        <v>153</v>
      </c>
      <c r="BE21" s="93"/>
    </row>
    <row r="22" spans="1:57" s="98" customFormat="1">
      <c r="A22" s="90">
        <v>31</v>
      </c>
      <c r="B22" s="173">
        <v>41930</v>
      </c>
      <c r="C22" s="92" t="s">
        <v>15</v>
      </c>
      <c r="D22" s="90" t="s">
        <v>84</v>
      </c>
      <c r="E22" s="91">
        <v>41851</v>
      </c>
      <c r="F22" s="93" t="s">
        <v>30</v>
      </c>
      <c r="G22" s="90" t="s">
        <v>116</v>
      </c>
      <c r="H22" s="90">
        <v>62.9</v>
      </c>
      <c r="I22" s="94" t="s">
        <v>80</v>
      </c>
      <c r="J22" s="95">
        <v>6083</v>
      </c>
      <c r="K22" s="95">
        <v>12166</v>
      </c>
      <c r="L22" s="95">
        <v>85166</v>
      </c>
      <c r="M22" s="95">
        <f t="shared" si="0"/>
        <v>85166</v>
      </c>
      <c r="N22" s="95"/>
      <c r="O22" s="90">
        <v>1.38</v>
      </c>
      <c r="P22" s="90">
        <v>1.38</v>
      </c>
      <c r="Q22" s="90">
        <v>1.36</v>
      </c>
      <c r="R22" s="90">
        <v>0</v>
      </c>
      <c r="S22" s="90">
        <v>1.32</v>
      </c>
      <c r="T22" s="90"/>
      <c r="U22" s="90">
        <v>1.38</v>
      </c>
      <c r="V22" s="90">
        <v>1.32</v>
      </c>
      <c r="W22" s="90">
        <v>1.31</v>
      </c>
      <c r="X22" s="90">
        <v>0</v>
      </c>
      <c r="Y22" s="90">
        <v>1.3</v>
      </c>
      <c r="Z22" s="90"/>
      <c r="AA22" s="90"/>
      <c r="AB22" s="90"/>
      <c r="AC22" s="90"/>
      <c r="AD22" s="90"/>
      <c r="AE22" s="90"/>
      <c r="AF22" s="90"/>
      <c r="AG22" s="96" t="s">
        <v>108</v>
      </c>
      <c r="AH22" s="96" t="s">
        <v>155</v>
      </c>
      <c r="AI22" s="96">
        <v>2</v>
      </c>
      <c r="AJ22" s="96">
        <v>4</v>
      </c>
      <c r="AK22" s="99">
        <v>0.33329999999999999</v>
      </c>
      <c r="AL22" s="99">
        <v>0.66659999999999997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36</v>
      </c>
      <c r="AX22" s="96" t="s">
        <v>31</v>
      </c>
      <c r="AY22" s="96"/>
      <c r="AZ22" s="96" t="s">
        <v>31</v>
      </c>
      <c r="BA22" s="93"/>
      <c r="BB22" s="90"/>
      <c r="BC22" s="96"/>
      <c r="BD22" s="96" t="s">
        <v>153</v>
      </c>
      <c r="BE22" s="93"/>
    </row>
    <row r="23" spans="1:57" s="98" customFormat="1">
      <c r="A23" s="90">
        <v>48</v>
      </c>
      <c r="B23" s="173">
        <v>41930</v>
      </c>
      <c r="C23" s="92" t="s">
        <v>15</v>
      </c>
      <c r="D23" s="90" t="s">
        <v>84</v>
      </c>
      <c r="E23" s="91">
        <v>41851</v>
      </c>
      <c r="F23" s="90" t="s">
        <v>33</v>
      </c>
      <c r="G23" s="90" t="s">
        <v>34</v>
      </c>
      <c r="H23" s="90">
        <v>93.29</v>
      </c>
      <c r="I23" s="94" t="s">
        <v>80</v>
      </c>
      <c r="J23" s="95">
        <v>6000</v>
      </c>
      <c r="K23" s="95">
        <v>12000</v>
      </c>
      <c r="L23" s="95">
        <v>84000</v>
      </c>
      <c r="M23" s="95">
        <f t="shared" si="0"/>
        <v>84000</v>
      </c>
      <c r="N23" s="95"/>
      <c r="O23" s="90">
        <v>1.42</v>
      </c>
      <c r="P23" s="27">
        <v>1.42</v>
      </c>
      <c r="Q23" s="27">
        <v>1.41</v>
      </c>
      <c r="R23" s="27">
        <v>0</v>
      </c>
      <c r="S23" s="27">
        <v>1.39</v>
      </c>
      <c r="T23" s="27"/>
      <c r="U23" s="27">
        <v>1.37</v>
      </c>
      <c r="V23" s="27">
        <v>1.34</v>
      </c>
      <c r="W23" s="27">
        <v>1.33</v>
      </c>
      <c r="X23" s="90">
        <v>0</v>
      </c>
      <c r="Y23" s="90">
        <v>1.33</v>
      </c>
      <c r="Z23" s="90"/>
      <c r="AA23" s="90"/>
      <c r="AB23" s="90"/>
      <c r="AC23" s="90"/>
      <c r="AD23" s="90"/>
      <c r="AE23" s="90"/>
      <c r="AF23" s="90"/>
      <c r="AG23" s="96" t="s">
        <v>108</v>
      </c>
      <c r="AH23" s="96" t="s">
        <v>155</v>
      </c>
      <c r="AI23" s="96">
        <v>2</v>
      </c>
      <c r="AJ23" s="96">
        <v>4</v>
      </c>
      <c r="AK23" s="99">
        <v>0.33329999999999999</v>
      </c>
      <c r="AL23" s="99">
        <v>0.66659999999999997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6">
        <v>0</v>
      </c>
      <c r="AX23" s="96" t="s">
        <v>31</v>
      </c>
      <c r="AY23" s="96"/>
      <c r="AZ23" s="96" t="s">
        <v>31</v>
      </c>
      <c r="BA23" s="93" t="s">
        <v>24</v>
      </c>
      <c r="BB23" s="90" t="s">
        <v>152</v>
      </c>
      <c r="BC23" s="96">
        <v>50</v>
      </c>
      <c r="BD23" s="96" t="s">
        <v>91</v>
      </c>
      <c r="BE23" s="93"/>
    </row>
    <row r="24" spans="1:57" s="98" customFormat="1">
      <c r="A24" s="90">
        <v>7</v>
      </c>
      <c r="B24" s="173">
        <v>41930</v>
      </c>
      <c r="C24" s="92" t="s">
        <v>15</v>
      </c>
      <c r="D24" s="90" t="s">
        <v>84</v>
      </c>
      <c r="E24" s="91">
        <v>41912</v>
      </c>
      <c r="F24" s="93" t="s">
        <v>17</v>
      </c>
      <c r="G24" s="90" t="s">
        <v>62</v>
      </c>
      <c r="H24" s="90">
        <v>93</v>
      </c>
      <c r="I24" s="94" t="s">
        <v>80</v>
      </c>
      <c r="J24" s="95">
        <v>120000</v>
      </c>
      <c r="K24" s="95">
        <v>120000</v>
      </c>
      <c r="L24" s="95">
        <v>120000</v>
      </c>
      <c r="M24" s="95">
        <v>120000</v>
      </c>
      <c r="N24" s="95"/>
      <c r="O24" s="90">
        <v>1.7</v>
      </c>
      <c r="P24" s="27">
        <v>0</v>
      </c>
      <c r="Q24" s="27">
        <v>0</v>
      </c>
      <c r="R24" s="27">
        <v>0</v>
      </c>
      <c r="S24" s="27">
        <v>1.3</v>
      </c>
      <c r="T24" s="27"/>
      <c r="U24" s="27">
        <v>1.55</v>
      </c>
      <c r="V24" s="27">
        <v>0</v>
      </c>
      <c r="W24" s="27">
        <v>0</v>
      </c>
      <c r="X24" s="90">
        <v>0</v>
      </c>
      <c r="Y24" s="90">
        <v>1.2</v>
      </c>
      <c r="Z24" s="90"/>
      <c r="AA24" s="90"/>
      <c r="AB24" s="90"/>
      <c r="AC24" s="90"/>
      <c r="AD24" s="90"/>
      <c r="AE24" s="90"/>
      <c r="AF24" s="90"/>
      <c r="AG24" s="96" t="s">
        <v>108</v>
      </c>
      <c r="AH24" s="96" t="s">
        <v>155</v>
      </c>
      <c r="AI24" s="96">
        <v>2</v>
      </c>
      <c r="AJ24" s="96">
        <v>4</v>
      </c>
      <c r="AK24" s="99">
        <v>0.33329999999999999</v>
      </c>
      <c r="AL24" s="99">
        <v>0.66659999999999997</v>
      </c>
      <c r="AM24" s="96">
        <v>0</v>
      </c>
      <c r="AN24" s="96">
        <v>15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10</v>
      </c>
      <c r="AW24" s="96">
        <v>12</v>
      </c>
      <c r="AX24" s="96" t="s">
        <v>108</v>
      </c>
      <c r="AY24" s="96">
        <v>12</v>
      </c>
      <c r="AZ24" s="96" t="s">
        <v>31</v>
      </c>
      <c r="BA24" s="93"/>
      <c r="BB24" s="90"/>
      <c r="BC24" s="96"/>
      <c r="BD24" s="96" t="s">
        <v>153</v>
      </c>
      <c r="BE24" s="93"/>
    </row>
    <row r="25" spans="1:57" s="31" customFormat="1">
      <c r="A25" s="27"/>
      <c r="B25" s="173">
        <v>41930</v>
      </c>
      <c r="C25" s="29" t="s">
        <v>15</v>
      </c>
      <c r="D25" s="27" t="s">
        <v>84</v>
      </c>
      <c r="E25" s="91">
        <v>41851</v>
      </c>
      <c r="F25" s="28" t="s">
        <v>591</v>
      </c>
      <c r="G25" s="27" t="s">
        <v>592</v>
      </c>
      <c r="H25" s="27">
        <v>93.69</v>
      </c>
      <c r="I25" s="32" t="s">
        <v>80</v>
      </c>
      <c r="J25" s="35">
        <v>6083</v>
      </c>
      <c r="K25" s="35">
        <v>12166</v>
      </c>
      <c r="L25" s="35">
        <v>85166</v>
      </c>
      <c r="M25" s="35">
        <f t="shared" ref="M25:M26" si="1">L25</f>
        <v>85166</v>
      </c>
      <c r="N25" s="35"/>
      <c r="O25" s="27">
        <v>2.39</v>
      </c>
      <c r="P25" s="27">
        <v>2.35</v>
      </c>
      <c r="Q25" s="27">
        <v>1.34</v>
      </c>
      <c r="R25" s="27">
        <v>0</v>
      </c>
      <c r="S25" s="27">
        <v>1.27</v>
      </c>
      <c r="T25" s="27"/>
      <c r="U25" s="27">
        <v>2.37</v>
      </c>
      <c r="V25" s="27">
        <v>2.278</v>
      </c>
      <c r="W25" s="27">
        <v>2.2400000000000002</v>
      </c>
      <c r="X25" s="27">
        <v>0</v>
      </c>
      <c r="Y25" s="27">
        <v>1.23</v>
      </c>
      <c r="Z25" s="27"/>
      <c r="AA25" s="27"/>
      <c r="AB25" s="27"/>
      <c r="AC25" s="27"/>
      <c r="AD25" s="27"/>
      <c r="AE25" s="27"/>
      <c r="AF25" s="27"/>
      <c r="AG25" s="30" t="s">
        <v>108</v>
      </c>
      <c r="AH25" s="30" t="s">
        <v>155</v>
      </c>
      <c r="AI25" s="30">
        <v>2</v>
      </c>
      <c r="AJ25" s="30">
        <v>4</v>
      </c>
      <c r="AK25" s="40">
        <v>0.33329999999999999</v>
      </c>
      <c r="AL25" s="40">
        <v>0.66659999999999997</v>
      </c>
      <c r="AM25" s="30">
        <v>0</v>
      </c>
      <c r="AN25" s="30">
        <v>30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 t="s">
        <v>593</v>
      </c>
      <c r="AY25" s="30">
        <v>24</v>
      </c>
      <c r="AZ25" s="30" t="s">
        <v>31</v>
      </c>
      <c r="BA25" s="28" t="s">
        <v>24</v>
      </c>
      <c r="BB25" s="27" t="s">
        <v>152</v>
      </c>
      <c r="BC25" s="30">
        <v>50</v>
      </c>
      <c r="BD25" s="30" t="s">
        <v>594</v>
      </c>
      <c r="BE25" s="28"/>
    </row>
    <row r="26" spans="1:57" s="98" customFormat="1">
      <c r="A26" s="90">
        <v>16</v>
      </c>
      <c r="B26" s="173">
        <v>41930</v>
      </c>
      <c r="C26" s="92" t="s">
        <v>15</v>
      </c>
      <c r="D26" s="90" t="s">
        <v>85</v>
      </c>
      <c r="E26" s="91">
        <v>41716</v>
      </c>
      <c r="F26" s="93" t="s">
        <v>79</v>
      </c>
      <c r="G26" s="90" t="s">
        <v>54</v>
      </c>
      <c r="H26" s="90">
        <v>92</v>
      </c>
      <c r="I26" s="94" t="s">
        <v>80</v>
      </c>
      <c r="J26" s="95">
        <v>110000</v>
      </c>
      <c r="K26" s="95">
        <v>600000</v>
      </c>
      <c r="L26" s="95">
        <f>K26</f>
        <v>600000</v>
      </c>
      <c r="M26" s="95">
        <f t="shared" si="1"/>
        <v>600000</v>
      </c>
      <c r="N26" s="95"/>
      <c r="O26" s="90">
        <v>1.88</v>
      </c>
      <c r="P26" s="27">
        <v>1.61</v>
      </c>
      <c r="Q26" s="27">
        <v>0</v>
      </c>
      <c r="R26" s="27">
        <v>0</v>
      </c>
      <c r="S26" s="27">
        <v>1.55</v>
      </c>
      <c r="T26" s="27"/>
      <c r="U26" s="27">
        <v>1.82</v>
      </c>
      <c r="V26" s="27">
        <v>1.51</v>
      </c>
      <c r="W26" s="27">
        <v>0</v>
      </c>
      <c r="X26" s="90">
        <v>0</v>
      </c>
      <c r="Y26" s="90">
        <v>1.42</v>
      </c>
      <c r="Z26" s="90"/>
      <c r="AA26" s="90"/>
      <c r="AB26" s="90"/>
      <c r="AC26" s="90"/>
      <c r="AD26" s="90"/>
      <c r="AE26" s="90"/>
      <c r="AF26" s="90"/>
      <c r="AG26" s="96" t="s">
        <v>108</v>
      </c>
      <c r="AH26" s="96" t="s">
        <v>155</v>
      </c>
      <c r="AI26" s="96">
        <v>2</v>
      </c>
      <c r="AJ26" s="96">
        <v>4</v>
      </c>
      <c r="AK26" s="99">
        <v>0.33329999999999999</v>
      </c>
      <c r="AL26" s="99">
        <v>0.66659999999999997</v>
      </c>
      <c r="AM26" s="96">
        <v>0</v>
      </c>
      <c r="AN26" s="96">
        <v>15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6">
        <v>0</v>
      </c>
      <c r="AU26" s="96">
        <v>0</v>
      </c>
      <c r="AV26" s="96">
        <v>0</v>
      </c>
      <c r="AW26" s="96">
        <v>0</v>
      </c>
      <c r="AX26" s="96" t="s">
        <v>31</v>
      </c>
      <c r="AY26" s="96">
        <v>24</v>
      </c>
      <c r="AZ26" s="96" t="s">
        <v>31</v>
      </c>
      <c r="BA26" s="93"/>
      <c r="BB26" s="90"/>
      <c r="BC26" s="96"/>
      <c r="BD26" s="96" t="s">
        <v>153</v>
      </c>
      <c r="BE26" s="93"/>
    </row>
    <row r="27" spans="1:57" s="98" customFormat="1">
      <c r="A27" s="90">
        <v>41</v>
      </c>
      <c r="B27" s="173">
        <v>41930</v>
      </c>
      <c r="C27" s="92" t="s">
        <v>15</v>
      </c>
      <c r="D27" s="90" t="s">
        <v>85</v>
      </c>
      <c r="E27" s="91">
        <v>41698</v>
      </c>
      <c r="F27" s="93" t="s">
        <v>26</v>
      </c>
      <c r="G27" s="236" t="s">
        <v>596</v>
      </c>
      <c r="H27" s="90">
        <v>103</v>
      </c>
      <c r="I27" s="94" t="s">
        <v>80</v>
      </c>
      <c r="J27" s="95">
        <v>6000</v>
      </c>
      <c r="K27" s="95">
        <v>12000</v>
      </c>
      <c r="L27" s="95">
        <v>84000</v>
      </c>
      <c r="M27" s="95">
        <f>L27</f>
        <v>84000</v>
      </c>
      <c r="N27" s="95"/>
      <c r="O27" s="90">
        <v>2.06</v>
      </c>
      <c r="P27" s="90">
        <v>2.06</v>
      </c>
      <c r="Q27" s="90">
        <v>2.0099999999999998</v>
      </c>
      <c r="R27" s="90">
        <v>0</v>
      </c>
      <c r="S27" s="236">
        <v>1.96</v>
      </c>
      <c r="T27" s="90"/>
      <c r="U27" s="90">
        <v>2.06</v>
      </c>
      <c r="V27" s="90">
        <v>1.96</v>
      </c>
      <c r="W27" s="90">
        <v>1.91</v>
      </c>
      <c r="X27" s="90">
        <v>0</v>
      </c>
      <c r="Y27" s="90">
        <v>1.91</v>
      </c>
      <c r="Z27" s="90"/>
      <c r="AA27" s="90"/>
      <c r="AB27" s="90"/>
      <c r="AC27" s="90"/>
      <c r="AD27" s="90"/>
      <c r="AE27" s="90"/>
      <c r="AF27" s="90"/>
      <c r="AG27" s="96" t="s">
        <v>108</v>
      </c>
      <c r="AH27" s="96" t="s">
        <v>155</v>
      </c>
      <c r="AI27" s="96">
        <v>2</v>
      </c>
      <c r="AJ27" s="96">
        <v>4</v>
      </c>
      <c r="AK27" s="99">
        <v>0.33329999999999999</v>
      </c>
      <c r="AL27" s="99">
        <v>0.66659999999999997</v>
      </c>
      <c r="AM27" s="96">
        <v>0</v>
      </c>
      <c r="AN27" s="96">
        <v>0</v>
      </c>
      <c r="AO27" s="96">
        <v>10</v>
      </c>
      <c r="AP27" s="96">
        <v>0</v>
      </c>
      <c r="AQ27" s="96">
        <v>0</v>
      </c>
      <c r="AR27" s="96">
        <v>0</v>
      </c>
      <c r="AS27" s="96">
        <v>0</v>
      </c>
      <c r="AT27" s="96">
        <v>0</v>
      </c>
      <c r="AU27" s="96">
        <v>0</v>
      </c>
      <c r="AV27" s="96">
        <v>0</v>
      </c>
      <c r="AW27" s="96">
        <v>0</v>
      </c>
      <c r="AX27" s="96" t="s">
        <v>31</v>
      </c>
      <c r="AY27" s="96"/>
      <c r="AZ27" s="96" t="s">
        <v>31</v>
      </c>
      <c r="BA27" s="93"/>
      <c r="BB27" s="90"/>
      <c r="BC27" s="96"/>
      <c r="BD27" s="96" t="s">
        <v>153</v>
      </c>
      <c r="BE27" s="93" t="s">
        <v>27</v>
      </c>
    </row>
    <row r="28" spans="1:57" s="98" customFormat="1">
      <c r="A28" s="90">
        <v>57</v>
      </c>
      <c r="B28" s="173">
        <v>41930</v>
      </c>
      <c r="C28" s="92" t="s">
        <v>15</v>
      </c>
      <c r="D28" s="90" t="s">
        <v>85</v>
      </c>
      <c r="E28" s="91">
        <v>41670</v>
      </c>
      <c r="F28" s="93" t="s">
        <v>25</v>
      </c>
      <c r="G28" s="236" t="s">
        <v>597</v>
      </c>
      <c r="H28" s="90">
        <v>90</v>
      </c>
      <c r="I28" s="94" t="s">
        <v>80</v>
      </c>
      <c r="J28" s="95">
        <v>6000</v>
      </c>
      <c r="K28" s="95">
        <v>12000</v>
      </c>
      <c r="L28" s="95">
        <v>84000</v>
      </c>
      <c r="M28" s="95">
        <f t="shared" ref="M28:M29" si="2">L28</f>
        <v>84000</v>
      </c>
      <c r="N28" s="95"/>
      <c r="O28" s="90">
        <v>2.1</v>
      </c>
      <c r="P28" s="27">
        <v>2.0499999999999998</v>
      </c>
      <c r="Q28" s="27">
        <v>2.02</v>
      </c>
      <c r="R28" s="27">
        <v>0</v>
      </c>
      <c r="S28" s="27">
        <v>2</v>
      </c>
      <c r="T28" s="27"/>
      <c r="U28" s="27">
        <v>2</v>
      </c>
      <c r="V28" s="27">
        <v>1.9</v>
      </c>
      <c r="W28" s="27">
        <v>1.8</v>
      </c>
      <c r="X28" s="90">
        <v>0</v>
      </c>
      <c r="Y28" s="90">
        <v>1.75</v>
      </c>
      <c r="Z28" s="90"/>
      <c r="AA28" s="90"/>
      <c r="AB28" s="90"/>
      <c r="AC28" s="90"/>
      <c r="AD28" s="90"/>
      <c r="AE28" s="90"/>
      <c r="AF28" s="90"/>
      <c r="AG28" s="96" t="s">
        <v>108</v>
      </c>
      <c r="AH28" s="96" t="s">
        <v>155</v>
      </c>
      <c r="AI28" s="96">
        <v>3</v>
      </c>
      <c r="AJ28" s="96">
        <v>3</v>
      </c>
      <c r="AK28" s="97">
        <v>0.5</v>
      </c>
      <c r="AL28" s="97">
        <v>0.5</v>
      </c>
      <c r="AM28" s="96">
        <v>0</v>
      </c>
      <c r="AN28" s="96">
        <v>0</v>
      </c>
      <c r="AO28" s="96">
        <v>0</v>
      </c>
      <c r="AP28" s="96">
        <v>20</v>
      </c>
      <c r="AQ28" s="96">
        <v>0</v>
      </c>
      <c r="AR28" s="96">
        <v>0</v>
      </c>
      <c r="AS28" s="96">
        <v>0</v>
      </c>
      <c r="AT28" s="96">
        <v>0</v>
      </c>
      <c r="AU28" s="96">
        <v>0</v>
      </c>
      <c r="AV28" s="96">
        <v>0</v>
      </c>
      <c r="AW28" s="96">
        <v>0</v>
      </c>
      <c r="AX28" s="174" t="s">
        <v>593</v>
      </c>
      <c r="AY28" s="96">
        <v>12</v>
      </c>
      <c r="AZ28" s="96" t="s">
        <v>31</v>
      </c>
      <c r="BA28" s="93"/>
      <c r="BB28" s="90"/>
      <c r="BC28" s="96"/>
      <c r="BD28" s="96" t="s">
        <v>49</v>
      </c>
      <c r="BE28" s="93"/>
    </row>
    <row r="29" spans="1:57" s="98" customFormat="1">
      <c r="A29" s="90">
        <v>24</v>
      </c>
      <c r="B29" s="173">
        <v>41930</v>
      </c>
      <c r="C29" s="92" t="s">
        <v>15</v>
      </c>
      <c r="D29" s="90" t="s">
        <v>85</v>
      </c>
      <c r="E29" s="91">
        <v>41873</v>
      </c>
      <c r="F29" s="93" t="s">
        <v>92</v>
      </c>
      <c r="G29" s="90" t="s">
        <v>143</v>
      </c>
      <c r="H29" s="90">
        <v>116</v>
      </c>
      <c r="I29" s="94" t="s">
        <v>80</v>
      </c>
      <c r="J29" s="95">
        <v>6000</v>
      </c>
      <c r="K29" s="95">
        <v>12000</v>
      </c>
      <c r="L29" s="95">
        <v>84000</v>
      </c>
      <c r="M29" s="95">
        <f t="shared" si="2"/>
        <v>84000</v>
      </c>
      <c r="N29" s="95"/>
      <c r="O29" s="90">
        <v>1.93</v>
      </c>
      <c r="P29" s="27">
        <v>1.88</v>
      </c>
      <c r="Q29" s="27">
        <v>1.86</v>
      </c>
      <c r="R29" s="27">
        <v>0</v>
      </c>
      <c r="S29" s="27">
        <v>1.76</v>
      </c>
      <c r="T29" s="27"/>
      <c r="U29" s="27">
        <v>1.92</v>
      </c>
      <c r="V29" s="27">
        <v>1.78</v>
      </c>
      <c r="W29" s="27">
        <v>1.74</v>
      </c>
      <c r="X29" s="90">
        <v>0</v>
      </c>
      <c r="Y29" s="90">
        <v>1.71</v>
      </c>
      <c r="Z29" s="90"/>
      <c r="AA29" s="90"/>
      <c r="AB29" s="90"/>
      <c r="AC29" s="90"/>
      <c r="AD29" s="90"/>
      <c r="AE29" s="90"/>
      <c r="AF29" s="90"/>
      <c r="AG29" s="96" t="s">
        <v>108</v>
      </c>
      <c r="AH29" s="96" t="s">
        <v>155</v>
      </c>
      <c r="AI29" s="96">
        <v>2</v>
      </c>
      <c r="AJ29" s="96">
        <v>4</v>
      </c>
      <c r="AK29" s="99">
        <v>0.33329999999999999</v>
      </c>
      <c r="AL29" s="99">
        <v>0.66659999999999997</v>
      </c>
      <c r="AM29" s="96">
        <v>0</v>
      </c>
      <c r="AN29" s="96">
        <v>22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6">
        <v>0</v>
      </c>
      <c r="AU29" s="96">
        <v>0</v>
      </c>
      <c r="AV29" s="96">
        <v>0</v>
      </c>
      <c r="AW29" s="96">
        <v>24</v>
      </c>
      <c r="AX29" s="96" t="s">
        <v>108</v>
      </c>
      <c r="AY29" s="96">
        <v>24</v>
      </c>
      <c r="AZ29" s="96" t="s">
        <v>31</v>
      </c>
      <c r="BA29" s="93"/>
      <c r="BB29" s="90"/>
      <c r="BC29" s="96"/>
      <c r="BD29" s="96" t="s">
        <v>153</v>
      </c>
      <c r="BE29" s="93"/>
    </row>
    <row r="30" spans="1:57" s="98" customFormat="1">
      <c r="A30" s="90">
        <v>32</v>
      </c>
      <c r="B30" s="173">
        <v>41930</v>
      </c>
      <c r="C30" s="92" t="s">
        <v>15</v>
      </c>
      <c r="D30" s="90" t="s">
        <v>85</v>
      </c>
      <c r="E30" s="91">
        <v>41851</v>
      </c>
      <c r="F30" s="93" t="s">
        <v>30</v>
      </c>
      <c r="G30" s="90" t="s">
        <v>116</v>
      </c>
      <c r="H30" s="90">
        <v>82.1</v>
      </c>
      <c r="I30" s="94" t="s">
        <v>80</v>
      </c>
      <c r="J30" s="95">
        <v>6083</v>
      </c>
      <c r="K30" s="95">
        <v>12166</v>
      </c>
      <c r="L30" s="95">
        <v>85166</v>
      </c>
      <c r="M30" s="95">
        <f t="shared" si="0"/>
        <v>85166</v>
      </c>
      <c r="N30" s="95"/>
      <c r="O30" s="90">
        <v>1.34</v>
      </c>
      <c r="P30" s="27">
        <v>1.33</v>
      </c>
      <c r="Q30" s="27">
        <v>1.31</v>
      </c>
      <c r="R30" s="27">
        <v>0</v>
      </c>
      <c r="S30" s="27">
        <v>1.27</v>
      </c>
      <c r="T30" s="27"/>
      <c r="U30" s="27">
        <v>1.34</v>
      </c>
      <c r="V30" s="27">
        <v>1.28</v>
      </c>
      <c r="W30" s="27">
        <v>1.25</v>
      </c>
      <c r="X30" s="90">
        <v>0</v>
      </c>
      <c r="Y30" s="90">
        <v>1.26</v>
      </c>
      <c r="Z30" s="90"/>
      <c r="AA30" s="90"/>
      <c r="AB30" s="90"/>
      <c r="AC30" s="90"/>
      <c r="AD30" s="90"/>
      <c r="AE30" s="90"/>
      <c r="AF30" s="90"/>
      <c r="AG30" s="96" t="s">
        <v>108</v>
      </c>
      <c r="AH30" s="96" t="s">
        <v>155</v>
      </c>
      <c r="AI30" s="96">
        <v>2</v>
      </c>
      <c r="AJ30" s="96">
        <v>4</v>
      </c>
      <c r="AK30" s="99">
        <v>0.33329999999999999</v>
      </c>
      <c r="AL30" s="99">
        <v>0.66659999999999997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6">
        <v>0</v>
      </c>
      <c r="AU30" s="96">
        <v>0</v>
      </c>
      <c r="AV30" s="96">
        <v>0</v>
      </c>
      <c r="AW30" s="96">
        <v>36</v>
      </c>
      <c r="AX30" s="96" t="s">
        <v>31</v>
      </c>
      <c r="AY30" s="96"/>
      <c r="AZ30" s="96" t="s">
        <v>31</v>
      </c>
      <c r="BA30" s="93"/>
      <c r="BB30" s="90"/>
      <c r="BC30" s="96"/>
      <c r="BD30" s="96" t="s">
        <v>153</v>
      </c>
      <c r="BE30" s="93"/>
    </row>
    <row r="31" spans="1:57" s="98" customFormat="1">
      <c r="A31" s="90">
        <v>49</v>
      </c>
      <c r="B31" s="173">
        <v>41930</v>
      </c>
      <c r="C31" s="92" t="s">
        <v>15</v>
      </c>
      <c r="D31" s="90" t="s">
        <v>85</v>
      </c>
      <c r="E31" s="91">
        <v>41851</v>
      </c>
      <c r="F31" s="90" t="s">
        <v>33</v>
      </c>
      <c r="G31" s="90" t="s">
        <v>34</v>
      </c>
      <c r="H31" s="90">
        <v>93.29</v>
      </c>
      <c r="I31" s="94" t="s">
        <v>80</v>
      </c>
      <c r="J31" s="95">
        <v>6000</v>
      </c>
      <c r="K31" s="95">
        <v>12000</v>
      </c>
      <c r="L31" s="95">
        <v>84000</v>
      </c>
      <c r="M31" s="95">
        <f t="shared" ref="M31" si="3">L31</f>
        <v>84000</v>
      </c>
      <c r="N31" s="95"/>
      <c r="O31" s="90">
        <v>1.42</v>
      </c>
      <c r="P31" s="27">
        <v>1.42</v>
      </c>
      <c r="Q31" s="27">
        <v>1.41</v>
      </c>
      <c r="R31" s="27">
        <v>0</v>
      </c>
      <c r="S31" s="27">
        <v>1.39</v>
      </c>
      <c r="T31" s="27"/>
      <c r="U31" s="27">
        <v>1.37</v>
      </c>
      <c r="V31" s="27">
        <v>1.34</v>
      </c>
      <c r="W31" s="27">
        <v>1.33</v>
      </c>
      <c r="X31" s="90">
        <v>0</v>
      </c>
      <c r="Y31" s="90">
        <v>1.33</v>
      </c>
      <c r="Z31" s="90"/>
      <c r="AA31" s="90"/>
      <c r="AB31" s="90"/>
      <c r="AC31" s="90"/>
      <c r="AD31" s="90"/>
      <c r="AE31" s="90"/>
      <c r="AF31" s="90"/>
      <c r="AG31" s="96" t="s">
        <v>108</v>
      </c>
      <c r="AH31" s="96" t="s">
        <v>155</v>
      </c>
      <c r="AI31" s="96">
        <v>2</v>
      </c>
      <c r="AJ31" s="96">
        <v>4</v>
      </c>
      <c r="AK31" s="99">
        <v>0.33329999999999999</v>
      </c>
      <c r="AL31" s="99">
        <v>0.66659999999999997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6">
        <v>0</v>
      </c>
      <c r="AV31" s="96">
        <v>0</v>
      </c>
      <c r="AW31" s="96">
        <v>0</v>
      </c>
      <c r="AX31" s="96" t="s">
        <v>31</v>
      </c>
      <c r="AY31" s="96"/>
      <c r="AZ31" s="96" t="s">
        <v>31</v>
      </c>
      <c r="BA31" s="93" t="s">
        <v>24</v>
      </c>
      <c r="BB31" s="90" t="s">
        <v>152</v>
      </c>
      <c r="BC31" s="96">
        <v>50</v>
      </c>
      <c r="BD31" s="96" t="s">
        <v>91</v>
      </c>
      <c r="BE31" s="93"/>
    </row>
    <row r="32" spans="1:57" s="98" customFormat="1">
      <c r="A32" s="90">
        <v>8</v>
      </c>
      <c r="B32" s="173">
        <v>41930</v>
      </c>
      <c r="C32" s="92" t="s">
        <v>15</v>
      </c>
      <c r="D32" s="90" t="s">
        <v>85</v>
      </c>
      <c r="E32" s="91">
        <v>41912</v>
      </c>
      <c r="F32" s="93" t="s">
        <v>17</v>
      </c>
      <c r="G32" s="90" t="s">
        <v>62</v>
      </c>
      <c r="H32" s="90">
        <v>93</v>
      </c>
      <c r="I32" s="94" t="s">
        <v>80</v>
      </c>
      <c r="J32" s="95">
        <v>120000</v>
      </c>
      <c r="K32" s="95">
        <v>120000</v>
      </c>
      <c r="L32" s="95">
        <v>120000</v>
      </c>
      <c r="M32" s="95">
        <v>120000</v>
      </c>
      <c r="N32" s="95"/>
      <c r="O32" s="90">
        <v>1.7</v>
      </c>
      <c r="P32" s="27">
        <v>0</v>
      </c>
      <c r="Q32" s="27">
        <v>0</v>
      </c>
      <c r="R32" s="27">
        <v>0</v>
      </c>
      <c r="S32" s="27">
        <v>1.3</v>
      </c>
      <c r="T32" s="27"/>
      <c r="U32" s="27">
        <v>1.55</v>
      </c>
      <c r="V32" s="27">
        <v>0</v>
      </c>
      <c r="W32" s="27">
        <v>0</v>
      </c>
      <c r="X32" s="90">
        <v>0</v>
      </c>
      <c r="Y32" s="90">
        <v>1.2</v>
      </c>
      <c r="Z32" s="90"/>
      <c r="AA32" s="90"/>
      <c r="AB32" s="90"/>
      <c r="AC32" s="90"/>
      <c r="AD32" s="90"/>
      <c r="AE32" s="90"/>
      <c r="AF32" s="90"/>
      <c r="AG32" s="96" t="s">
        <v>108</v>
      </c>
      <c r="AH32" s="96" t="s">
        <v>155</v>
      </c>
      <c r="AI32" s="96">
        <v>2</v>
      </c>
      <c r="AJ32" s="96">
        <v>4</v>
      </c>
      <c r="AK32" s="99">
        <v>0.33329999999999999</v>
      </c>
      <c r="AL32" s="99">
        <v>0.66659999999999997</v>
      </c>
      <c r="AM32" s="96">
        <v>0</v>
      </c>
      <c r="AN32" s="96">
        <v>15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10</v>
      </c>
      <c r="AW32" s="96">
        <v>12</v>
      </c>
      <c r="AX32" s="96" t="s">
        <v>108</v>
      </c>
      <c r="AY32" s="96">
        <v>12</v>
      </c>
      <c r="AZ32" s="96" t="s">
        <v>31</v>
      </c>
      <c r="BA32" s="93"/>
      <c r="BB32" s="90"/>
      <c r="BC32" s="96"/>
      <c r="BD32" s="96" t="s">
        <v>153</v>
      </c>
      <c r="BE32" s="93"/>
    </row>
    <row r="33" spans="1:57" s="31" customFormat="1">
      <c r="A33" s="27"/>
      <c r="B33" s="173">
        <v>41930</v>
      </c>
      <c r="C33" s="29" t="s">
        <v>15</v>
      </c>
      <c r="D33" s="27" t="s">
        <v>85</v>
      </c>
      <c r="E33" s="91">
        <v>41851</v>
      </c>
      <c r="F33" s="28" t="s">
        <v>591</v>
      </c>
      <c r="G33" s="27" t="s">
        <v>592</v>
      </c>
      <c r="H33" s="27">
        <v>93.69</v>
      </c>
      <c r="I33" s="32" t="s">
        <v>80</v>
      </c>
      <c r="J33" s="35">
        <v>6083</v>
      </c>
      <c r="K33" s="35">
        <v>12166</v>
      </c>
      <c r="L33" s="35">
        <v>85166</v>
      </c>
      <c r="M33" s="35">
        <f t="shared" ref="M33" si="4">L33</f>
        <v>85166</v>
      </c>
      <c r="N33" s="35"/>
      <c r="O33" s="27">
        <v>2.39</v>
      </c>
      <c r="P33" s="27">
        <v>2.35</v>
      </c>
      <c r="Q33" s="27">
        <v>1.34</v>
      </c>
      <c r="R33" s="27">
        <v>0</v>
      </c>
      <c r="S33" s="27">
        <v>1.27</v>
      </c>
      <c r="T33" s="27"/>
      <c r="U33" s="27">
        <v>2.37</v>
      </c>
      <c r="V33" s="27">
        <v>2.278</v>
      </c>
      <c r="W33" s="27">
        <v>2.2400000000000002</v>
      </c>
      <c r="X33" s="27">
        <v>0</v>
      </c>
      <c r="Y33" s="27">
        <v>1.23</v>
      </c>
      <c r="Z33" s="27"/>
      <c r="AA33" s="27"/>
      <c r="AB33" s="27"/>
      <c r="AC33" s="27"/>
      <c r="AD33" s="27"/>
      <c r="AE33" s="27"/>
      <c r="AF33" s="27"/>
      <c r="AG33" s="30" t="s">
        <v>108</v>
      </c>
      <c r="AH33" s="30" t="s">
        <v>155</v>
      </c>
      <c r="AI33" s="30">
        <v>2</v>
      </c>
      <c r="AJ33" s="30">
        <v>4</v>
      </c>
      <c r="AK33" s="40">
        <v>0.33329999999999999</v>
      </c>
      <c r="AL33" s="40">
        <v>0.66659999999999997</v>
      </c>
      <c r="AM33" s="30">
        <v>0</v>
      </c>
      <c r="AN33" s="30">
        <v>30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 t="s">
        <v>593</v>
      </c>
      <c r="AY33" s="30">
        <v>24</v>
      </c>
      <c r="AZ33" s="30" t="s">
        <v>31</v>
      </c>
      <c r="BA33" s="28" t="s">
        <v>24</v>
      </c>
      <c r="BB33" s="27" t="s">
        <v>152</v>
      </c>
      <c r="BC33" s="30">
        <v>50</v>
      </c>
      <c r="BD33" s="30" t="s">
        <v>594</v>
      </c>
      <c r="BE33" s="28"/>
    </row>
    <row r="34" spans="1:57" s="31" customFormat="1">
      <c r="A34" s="27">
        <v>14</v>
      </c>
      <c r="B34" s="173">
        <v>41930</v>
      </c>
      <c r="C34" s="29" t="s">
        <v>15</v>
      </c>
      <c r="D34" s="27" t="s">
        <v>141</v>
      </c>
      <c r="E34" s="91">
        <v>41716</v>
      </c>
      <c r="F34" s="28" t="s">
        <v>79</v>
      </c>
      <c r="G34" s="27" t="s">
        <v>54</v>
      </c>
      <c r="H34" s="27">
        <v>98</v>
      </c>
      <c r="I34" s="32" t="s">
        <v>80</v>
      </c>
      <c r="J34" s="35">
        <v>6000</v>
      </c>
      <c r="K34" s="35">
        <v>12000</v>
      </c>
      <c r="L34" s="35">
        <v>84000</v>
      </c>
      <c r="M34" s="35">
        <f t="shared" si="0"/>
        <v>84000</v>
      </c>
      <c r="N34" s="35"/>
      <c r="O34" s="27">
        <v>2.2000000000000002</v>
      </c>
      <c r="P34" s="27">
        <v>2.08</v>
      </c>
      <c r="Q34" s="27">
        <v>1.97</v>
      </c>
      <c r="R34" s="27">
        <v>0</v>
      </c>
      <c r="S34" s="27">
        <v>1.63</v>
      </c>
      <c r="T34" s="27"/>
      <c r="U34" s="27">
        <v>2.13</v>
      </c>
      <c r="V34" s="27">
        <v>2.06</v>
      </c>
      <c r="W34" s="27">
        <v>1.9</v>
      </c>
      <c r="X34" s="27">
        <v>0</v>
      </c>
      <c r="Y34" s="27">
        <v>1.63</v>
      </c>
      <c r="Z34" s="27"/>
      <c r="AA34" s="27"/>
      <c r="AB34" s="27"/>
      <c r="AC34" s="27"/>
      <c r="AD34" s="27"/>
      <c r="AE34" s="27"/>
      <c r="AF34" s="27"/>
      <c r="AG34" s="30" t="s">
        <v>108</v>
      </c>
      <c r="AH34" s="30" t="s">
        <v>155</v>
      </c>
      <c r="AI34" s="30">
        <v>2</v>
      </c>
      <c r="AJ34" s="30">
        <v>4</v>
      </c>
      <c r="AK34" s="40">
        <v>0.33329999999999999</v>
      </c>
      <c r="AL34" s="40">
        <v>0.66659999999999997</v>
      </c>
      <c r="AM34" s="30">
        <v>0</v>
      </c>
      <c r="AN34" s="30">
        <v>15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 t="s">
        <v>31</v>
      </c>
      <c r="AY34" s="30">
        <v>24</v>
      </c>
      <c r="AZ34" s="30" t="s">
        <v>31</v>
      </c>
      <c r="BA34" s="28"/>
      <c r="BB34" s="27"/>
      <c r="BC34" s="30"/>
      <c r="BD34" s="30" t="s">
        <v>153</v>
      </c>
      <c r="BE34" s="28"/>
    </row>
    <row r="35" spans="1:57" s="31" customFormat="1">
      <c r="A35" s="27">
        <v>39</v>
      </c>
      <c r="B35" s="173">
        <v>41930</v>
      </c>
      <c r="C35" s="29" t="s">
        <v>15</v>
      </c>
      <c r="D35" s="27" t="s">
        <v>141</v>
      </c>
      <c r="E35" s="91">
        <v>41698</v>
      </c>
      <c r="F35" s="93" t="s">
        <v>26</v>
      </c>
      <c r="G35" s="236" t="s">
        <v>596</v>
      </c>
      <c r="H35" s="90">
        <v>103</v>
      </c>
      <c r="I35" s="94" t="s">
        <v>80</v>
      </c>
      <c r="J35" s="95">
        <v>6000</v>
      </c>
      <c r="K35" s="95">
        <v>12000</v>
      </c>
      <c r="L35" s="95">
        <v>84000</v>
      </c>
      <c r="M35" s="95">
        <f>L35</f>
        <v>84000</v>
      </c>
      <c r="N35" s="95"/>
      <c r="O35" s="90">
        <v>2.21</v>
      </c>
      <c r="P35" s="90">
        <v>2.16</v>
      </c>
      <c r="Q35" s="90">
        <v>2.06</v>
      </c>
      <c r="R35" s="90">
        <v>0</v>
      </c>
      <c r="S35" s="236">
        <v>1.91</v>
      </c>
      <c r="T35" s="90"/>
      <c r="U35" s="90">
        <v>2.06</v>
      </c>
      <c r="V35" s="90">
        <v>2.0099999999999998</v>
      </c>
      <c r="W35" s="90">
        <v>1.96</v>
      </c>
      <c r="X35" s="90">
        <v>0</v>
      </c>
      <c r="Y35" s="90">
        <v>1.91</v>
      </c>
      <c r="Z35" s="27"/>
      <c r="AA35" s="27"/>
      <c r="AB35" s="27"/>
      <c r="AC35" s="27"/>
      <c r="AD35" s="27"/>
      <c r="AE35" s="27"/>
      <c r="AF35" s="27"/>
      <c r="AG35" s="30" t="s">
        <v>108</v>
      </c>
      <c r="AH35" s="30" t="s">
        <v>155</v>
      </c>
      <c r="AI35" s="30">
        <v>2</v>
      </c>
      <c r="AJ35" s="30">
        <v>4</v>
      </c>
      <c r="AK35" s="40">
        <v>0.33329999999999999</v>
      </c>
      <c r="AL35" s="40">
        <v>0.66659999999999997</v>
      </c>
      <c r="AM35" s="30">
        <v>0</v>
      </c>
      <c r="AN35" s="30">
        <v>0</v>
      </c>
      <c r="AO35" s="30">
        <v>10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31</v>
      </c>
      <c r="AY35" s="30"/>
      <c r="AZ35" s="30" t="s">
        <v>31</v>
      </c>
      <c r="BA35" s="28"/>
      <c r="BB35" s="27"/>
      <c r="BC35" s="30"/>
      <c r="BD35" s="30" t="s">
        <v>153</v>
      </c>
      <c r="BE35" s="28" t="s">
        <v>27</v>
      </c>
    </row>
    <row r="36" spans="1:57" s="31" customFormat="1">
      <c r="A36" s="27">
        <v>55</v>
      </c>
      <c r="B36" s="173">
        <v>41930</v>
      </c>
      <c r="C36" s="92" t="s">
        <v>15</v>
      </c>
      <c r="D36" s="27" t="s">
        <v>141</v>
      </c>
      <c r="E36" s="91">
        <v>41670</v>
      </c>
      <c r="F36" s="93" t="s">
        <v>25</v>
      </c>
      <c r="G36" s="236" t="s">
        <v>597</v>
      </c>
      <c r="H36" s="27">
        <v>90</v>
      </c>
      <c r="I36" s="32" t="s">
        <v>80</v>
      </c>
      <c r="J36" s="35">
        <v>6000</v>
      </c>
      <c r="K36" s="35">
        <v>12000</v>
      </c>
      <c r="L36" s="35">
        <v>84000</v>
      </c>
      <c r="M36" s="35">
        <f t="shared" si="0"/>
        <v>84000</v>
      </c>
      <c r="N36" s="35"/>
      <c r="O36" s="27">
        <v>2.2000000000000002</v>
      </c>
      <c r="P36" s="27">
        <v>2.14</v>
      </c>
      <c r="Q36" s="27">
        <v>2.02</v>
      </c>
      <c r="R36" s="27">
        <v>0</v>
      </c>
      <c r="S36" s="27">
        <v>1.9</v>
      </c>
      <c r="T36" s="27"/>
      <c r="U36" s="27">
        <v>2.2000000000000002</v>
      </c>
      <c r="V36" s="27">
        <v>2.0499999999999998</v>
      </c>
      <c r="W36" s="27">
        <v>1.9</v>
      </c>
      <c r="X36" s="27">
        <v>0</v>
      </c>
      <c r="Y36" s="27">
        <v>1.7</v>
      </c>
      <c r="Z36" s="27"/>
      <c r="AA36" s="27"/>
      <c r="AB36" s="27"/>
      <c r="AC36" s="27"/>
      <c r="AD36" s="27"/>
      <c r="AE36" s="27"/>
      <c r="AF36" s="27"/>
      <c r="AG36" s="30" t="s">
        <v>108</v>
      </c>
      <c r="AH36" s="30" t="s">
        <v>155</v>
      </c>
      <c r="AI36" s="30">
        <v>3</v>
      </c>
      <c r="AJ36" s="30">
        <v>3</v>
      </c>
      <c r="AK36" s="85">
        <v>0.5</v>
      </c>
      <c r="AL36" s="85">
        <v>0.5</v>
      </c>
      <c r="AM36" s="30">
        <v>0</v>
      </c>
      <c r="AN36" s="30">
        <v>0</v>
      </c>
      <c r="AO36" s="30">
        <v>0</v>
      </c>
      <c r="AP36" s="30">
        <v>20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96">
        <v>0</v>
      </c>
      <c r="AX36" s="174" t="s">
        <v>593</v>
      </c>
      <c r="AY36" s="96">
        <v>12</v>
      </c>
      <c r="AZ36" s="30" t="s">
        <v>31</v>
      </c>
      <c r="BA36" s="28"/>
      <c r="BB36" s="27"/>
      <c r="BC36" s="30"/>
      <c r="BD36" s="30" t="s">
        <v>49</v>
      </c>
      <c r="BE36" s="28"/>
    </row>
    <row r="37" spans="1:57" s="31" customFormat="1">
      <c r="A37" s="27">
        <v>22</v>
      </c>
      <c r="B37" s="173">
        <v>41930</v>
      </c>
      <c r="C37" s="29" t="s">
        <v>15</v>
      </c>
      <c r="D37" s="27" t="s">
        <v>141</v>
      </c>
      <c r="E37" s="91">
        <v>41873</v>
      </c>
      <c r="F37" s="28" t="s">
        <v>92</v>
      </c>
      <c r="G37" s="27" t="s">
        <v>143</v>
      </c>
      <c r="H37" s="27">
        <v>115</v>
      </c>
      <c r="I37" s="32" t="s">
        <v>80</v>
      </c>
      <c r="J37" s="35">
        <v>6000</v>
      </c>
      <c r="K37" s="35">
        <v>12000</v>
      </c>
      <c r="L37" s="35">
        <v>84000</v>
      </c>
      <c r="M37" s="35">
        <f t="shared" si="0"/>
        <v>84000</v>
      </c>
      <c r="N37" s="35"/>
      <c r="O37" s="27">
        <v>2.36</v>
      </c>
      <c r="P37" s="27">
        <v>2.2400000000000002</v>
      </c>
      <c r="Q37" s="27">
        <v>1.96</v>
      </c>
      <c r="R37" s="27">
        <v>0</v>
      </c>
      <c r="S37" s="27">
        <v>1.72</v>
      </c>
      <c r="T37" s="27"/>
      <c r="U37" s="27">
        <v>1.95</v>
      </c>
      <c r="V37" s="27">
        <v>1.89</v>
      </c>
      <c r="W37" s="27">
        <v>1.76</v>
      </c>
      <c r="X37" s="27">
        <v>0</v>
      </c>
      <c r="Y37" s="27">
        <v>1.7</v>
      </c>
      <c r="Z37" s="27"/>
      <c r="AA37" s="27"/>
      <c r="AB37" s="27"/>
      <c r="AC37" s="27"/>
      <c r="AD37" s="27"/>
      <c r="AE37" s="27"/>
      <c r="AF37" s="27"/>
      <c r="AG37" s="30" t="s">
        <v>108</v>
      </c>
      <c r="AH37" s="30" t="s">
        <v>155</v>
      </c>
      <c r="AI37" s="30">
        <v>2</v>
      </c>
      <c r="AJ37" s="30">
        <v>4</v>
      </c>
      <c r="AK37" s="40">
        <v>0.33329999999999999</v>
      </c>
      <c r="AL37" s="40">
        <v>0.66659999999999997</v>
      </c>
      <c r="AM37" s="30">
        <v>0</v>
      </c>
      <c r="AN37" s="30">
        <v>22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24</v>
      </c>
      <c r="AX37" s="30" t="s">
        <v>108</v>
      </c>
      <c r="AY37" s="30">
        <v>24</v>
      </c>
      <c r="AZ37" s="30" t="s">
        <v>31</v>
      </c>
      <c r="BA37" s="28"/>
      <c r="BB37" s="27"/>
      <c r="BC37" s="30"/>
      <c r="BD37" s="30" t="s">
        <v>153</v>
      </c>
      <c r="BE37" s="28"/>
    </row>
    <row r="38" spans="1:57" s="31" customFormat="1">
      <c r="A38" s="27">
        <v>30</v>
      </c>
      <c r="B38" s="173">
        <v>41930</v>
      </c>
      <c r="C38" s="29" t="s">
        <v>15</v>
      </c>
      <c r="D38" s="27" t="s">
        <v>141</v>
      </c>
      <c r="E38" s="91">
        <v>41851</v>
      </c>
      <c r="F38" s="28" t="s">
        <v>30</v>
      </c>
      <c r="G38" s="27" t="s">
        <v>116</v>
      </c>
      <c r="H38" s="27">
        <v>82.1</v>
      </c>
      <c r="I38" s="32" t="s">
        <v>80</v>
      </c>
      <c r="J38" s="35">
        <v>6083</v>
      </c>
      <c r="K38" s="35">
        <v>12166</v>
      </c>
      <c r="L38" s="35">
        <v>85166</v>
      </c>
      <c r="M38" s="35">
        <f t="shared" si="0"/>
        <v>85166</v>
      </c>
      <c r="N38" s="35"/>
      <c r="O38" s="27">
        <v>1.49</v>
      </c>
      <c r="P38" s="27">
        <v>1.44</v>
      </c>
      <c r="Q38" s="27">
        <v>1.34</v>
      </c>
      <c r="R38" s="27">
        <v>0</v>
      </c>
      <c r="S38" s="27">
        <v>1.26</v>
      </c>
      <c r="T38" s="27"/>
      <c r="U38" s="27">
        <v>1.33</v>
      </c>
      <c r="V38" s="27">
        <v>1.31</v>
      </c>
      <c r="W38" s="27">
        <v>1.27</v>
      </c>
      <c r="X38" s="27">
        <v>0</v>
      </c>
      <c r="Y38" s="27">
        <v>1.25</v>
      </c>
      <c r="Z38" s="27"/>
      <c r="AA38" s="27"/>
      <c r="AB38" s="27"/>
      <c r="AC38" s="27"/>
      <c r="AD38" s="27"/>
      <c r="AE38" s="27"/>
      <c r="AF38" s="27"/>
      <c r="AG38" s="30" t="s">
        <v>108</v>
      </c>
      <c r="AH38" s="30" t="s">
        <v>155</v>
      </c>
      <c r="AI38" s="30">
        <v>2</v>
      </c>
      <c r="AJ38" s="30">
        <v>4</v>
      </c>
      <c r="AK38" s="40">
        <v>0.33329999999999999</v>
      </c>
      <c r="AL38" s="40">
        <v>0.66659999999999997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36</v>
      </c>
      <c r="AX38" s="30" t="s">
        <v>31</v>
      </c>
      <c r="AY38" s="30"/>
      <c r="AZ38" s="30" t="s">
        <v>31</v>
      </c>
      <c r="BA38" s="28"/>
      <c r="BB38" s="27"/>
      <c r="BC38" s="30"/>
      <c r="BD38" s="30" t="s">
        <v>153</v>
      </c>
      <c r="BE38" s="28"/>
    </row>
    <row r="39" spans="1:57" s="31" customFormat="1">
      <c r="A39" s="27">
        <v>47</v>
      </c>
      <c r="B39" s="173">
        <v>41930</v>
      </c>
      <c r="C39" s="29" t="s">
        <v>15</v>
      </c>
      <c r="D39" s="27" t="s">
        <v>141</v>
      </c>
      <c r="E39" s="91">
        <v>41851</v>
      </c>
      <c r="F39" s="27" t="s">
        <v>33</v>
      </c>
      <c r="G39" s="27" t="s">
        <v>34</v>
      </c>
      <c r="H39" s="27">
        <v>97.58</v>
      </c>
      <c r="I39" s="32" t="s">
        <v>80</v>
      </c>
      <c r="J39" s="35">
        <v>6000</v>
      </c>
      <c r="K39" s="35">
        <v>12000</v>
      </c>
      <c r="L39" s="35">
        <v>84000</v>
      </c>
      <c r="M39" s="35">
        <f t="shared" si="0"/>
        <v>84000</v>
      </c>
      <c r="N39" s="35"/>
      <c r="O39" s="27">
        <v>1.5</v>
      </c>
      <c r="P39" s="27">
        <v>1.47</v>
      </c>
      <c r="Q39" s="27">
        <v>1.41</v>
      </c>
      <c r="R39" s="27">
        <v>0</v>
      </c>
      <c r="S39" s="27">
        <v>1.35</v>
      </c>
      <c r="T39" s="27"/>
      <c r="U39" s="27">
        <v>1.35</v>
      </c>
      <c r="V39" s="27">
        <v>1.34</v>
      </c>
      <c r="W39" s="27">
        <v>1.31</v>
      </c>
      <c r="X39" s="27">
        <v>0</v>
      </c>
      <c r="Y39" s="27">
        <v>1.3</v>
      </c>
      <c r="Z39" s="27"/>
      <c r="AA39" s="27"/>
      <c r="AB39" s="27"/>
      <c r="AC39" s="27"/>
      <c r="AD39" s="27"/>
      <c r="AE39" s="27"/>
      <c r="AF39" s="27"/>
      <c r="AG39" s="30" t="s">
        <v>108</v>
      </c>
      <c r="AH39" s="30" t="s">
        <v>155</v>
      </c>
      <c r="AI39" s="30">
        <v>2</v>
      </c>
      <c r="AJ39" s="30">
        <v>4</v>
      </c>
      <c r="AK39" s="40">
        <v>0.33329999999999999</v>
      </c>
      <c r="AL39" s="40">
        <v>0.66659999999999997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 t="s">
        <v>31</v>
      </c>
      <c r="AY39" s="30"/>
      <c r="AZ39" s="30" t="s">
        <v>31</v>
      </c>
      <c r="BA39" s="28" t="s">
        <v>24</v>
      </c>
      <c r="BB39" s="27" t="s">
        <v>152</v>
      </c>
      <c r="BC39" s="30">
        <v>50</v>
      </c>
      <c r="BD39" s="30" t="s">
        <v>91</v>
      </c>
      <c r="BE39" s="28"/>
    </row>
    <row r="40" spans="1:57" s="31" customFormat="1">
      <c r="A40" s="27">
        <v>6</v>
      </c>
      <c r="B40" s="173">
        <v>41930</v>
      </c>
      <c r="C40" s="29" t="s">
        <v>15</v>
      </c>
      <c r="D40" s="27" t="s">
        <v>141</v>
      </c>
      <c r="E40" s="91">
        <v>41912</v>
      </c>
      <c r="F40" s="28" t="s">
        <v>17</v>
      </c>
      <c r="G40" s="27" t="s">
        <v>62</v>
      </c>
      <c r="H40" s="27">
        <v>92</v>
      </c>
      <c r="I40" s="32" t="s">
        <v>80</v>
      </c>
      <c r="J40" s="35">
        <v>120000</v>
      </c>
      <c r="K40" s="35">
        <v>120000</v>
      </c>
      <c r="L40" s="35">
        <v>120000</v>
      </c>
      <c r="M40" s="35">
        <v>120000</v>
      </c>
      <c r="N40" s="35"/>
      <c r="O40" s="27">
        <v>1.8</v>
      </c>
      <c r="P40" s="27">
        <v>0</v>
      </c>
      <c r="Q40" s="27">
        <v>0</v>
      </c>
      <c r="R40" s="27">
        <v>0</v>
      </c>
      <c r="S40" s="27">
        <v>1.45</v>
      </c>
      <c r="T40" s="27"/>
      <c r="U40" s="27">
        <v>1.65</v>
      </c>
      <c r="V40" s="27">
        <v>0</v>
      </c>
      <c r="W40" s="27">
        <v>0</v>
      </c>
      <c r="X40" s="27">
        <v>0</v>
      </c>
      <c r="Y40" s="27">
        <v>1.3</v>
      </c>
      <c r="Z40" s="27"/>
      <c r="AA40" s="27"/>
      <c r="AB40" s="27"/>
      <c r="AC40" s="27"/>
      <c r="AD40" s="27"/>
      <c r="AE40" s="27"/>
      <c r="AF40" s="27"/>
      <c r="AG40" s="30" t="s">
        <v>108</v>
      </c>
      <c r="AH40" s="30" t="s">
        <v>155</v>
      </c>
      <c r="AI40" s="30">
        <v>2</v>
      </c>
      <c r="AJ40" s="30">
        <v>4</v>
      </c>
      <c r="AK40" s="40">
        <v>0.33329999999999999</v>
      </c>
      <c r="AL40" s="40">
        <v>0.66659999999999997</v>
      </c>
      <c r="AM40" s="30">
        <v>0</v>
      </c>
      <c r="AN40" s="30">
        <v>15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96">
        <v>10</v>
      </c>
      <c r="AW40" s="30">
        <v>12</v>
      </c>
      <c r="AX40" s="30" t="s">
        <v>108</v>
      </c>
      <c r="AY40" s="30">
        <v>12</v>
      </c>
      <c r="AZ40" s="30" t="s">
        <v>31</v>
      </c>
      <c r="BA40" s="28"/>
      <c r="BB40" s="27"/>
      <c r="BC40" s="30"/>
      <c r="BD40" s="30" t="s">
        <v>153</v>
      </c>
      <c r="BE40" s="28"/>
    </row>
    <row r="41" spans="1:57" s="31" customFormat="1">
      <c r="A41" s="27"/>
      <c r="B41" s="173">
        <v>41930</v>
      </c>
      <c r="C41" s="29" t="s">
        <v>15</v>
      </c>
      <c r="D41" s="27" t="s">
        <v>141</v>
      </c>
      <c r="E41" s="91">
        <v>41851</v>
      </c>
      <c r="F41" s="28" t="s">
        <v>591</v>
      </c>
      <c r="G41" s="27" t="s">
        <v>592</v>
      </c>
      <c r="H41" s="27">
        <v>63.68</v>
      </c>
      <c r="I41" s="32" t="s">
        <v>80</v>
      </c>
      <c r="J41" s="35">
        <v>6083</v>
      </c>
      <c r="K41" s="35">
        <v>12166</v>
      </c>
      <c r="L41" s="35">
        <v>85166</v>
      </c>
      <c r="M41" s="35">
        <f t="shared" si="0"/>
        <v>85166</v>
      </c>
      <c r="N41" s="35"/>
      <c r="O41" s="27">
        <v>2.77</v>
      </c>
      <c r="P41" s="27">
        <v>2.68</v>
      </c>
      <c r="Q41" s="27">
        <v>2.46</v>
      </c>
      <c r="R41" s="27">
        <v>0</v>
      </c>
      <c r="S41" s="27">
        <v>2.2999999999999998</v>
      </c>
      <c r="T41" s="27"/>
      <c r="U41" s="27">
        <v>2.44</v>
      </c>
      <c r="V41" s="27">
        <v>2.4</v>
      </c>
      <c r="W41" s="27">
        <v>2.31</v>
      </c>
      <c r="X41" s="27">
        <v>0</v>
      </c>
      <c r="Y41" s="27">
        <v>2.2799999999999998</v>
      </c>
      <c r="Z41" s="27"/>
      <c r="AA41" s="27"/>
      <c r="AB41" s="27"/>
      <c r="AC41" s="27"/>
      <c r="AD41" s="27"/>
      <c r="AE41" s="27"/>
      <c r="AF41" s="27"/>
      <c r="AG41" s="30" t="s">
        <v>108</v>
      </c>
      <c r="AH41" s="30" t="s">
        <v>155</v>
      </c>
      <c r="AI41" s="30">
        <v>2</v>
      </c>
      <c r="AJ41" s="30">
        <v>4</v>
      </c>
      <c r="AK41" s="40">
        <v>0.33329999999999999</v>
      </c>
      <c r="AL41" s="40">
        <v>0.66659999999999997</v>
      </c>
      <c r="AM41" s="30">
        <v>0</v>
      </c>
      <c r="AN41" s="30">
        <v>30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 t="s">
        <v>593</v>
      </c>
      <c r="AY41" s="30">
        <v>24</v>
      </c>
      <c r="AZ41" s="30" t="s">
        <v>31</v>
      </c>
      <c r="BA41" s="28" t="s">
        <v>24</v>
      </c>
      <c r="BB41" s="27" t="s">
        <v>152</v>
      </c>
      <c r="BC41" s="30">
        <v>50</v>
      </c>
      <c r="BD41" s="30" t="s">
        <v>594</v>
      </c>
      <c r="BE41" s="28"/>
    </row>
    <row r="42" spans="1:57" s="98" customFormat="1">
      <c r="A42" s="90">
        <v>12</v>
      </c>
      <c r="B42" s="173">
        <v>41930</v>
      </c>
      <c r="C42" s="92" t="s">
        <v>15</v>
      </c>
      <c r="D42" s="90" t="s">
        <v>81</v>
      </c>
      <c r="E42" s="91">
        <v>41716</v>
      </c>
      <c r="F42" s="93" t="s">
        <v>79</v>
      </c>
      <c r="G42" s="90" t="s">
        <v>54</v>
      </c>
      <c r="H42" s="90">
        <v>100</v>
      </c>
      <c r="I42" s="94" t="s">
        <v>80</v>
      </c>
      <c r="J42" s="95">
        <v>3000</v>
      </c>
      <c r="K42" s="95">
        <v>33000</v>
      </c>
      <c r="L42" s="95">
        <v>82200</v>
      </c>
      <c r="M42" s="95">
        <f t="shared" si="0"/>
        <v>82200</v>
      </c>
      <c r="N42" s="95"/>
      <c r="O42" s="90">
        <v>2.61</v>
      </c>
      <c r="P42" s="27">
        <v>2.0499999999999998</v>
      </c>
      <c r="Q42" s="27">
        <v>1.88</v>
      </c>
      <c r="R42" s="27">
        <v>0</v>
      </c>
      <c r="S42" s="27">
        <v>1.58</v>
      </c>
      <c r="T42" s="27"/>
      <c r="U42" s="27">
        <v>2.61</v>
      </c>
      <c r="V42" s="27">
        <v>2.0499999999999998</v>
      </c>
      <c r="W42" s="27">
        <v>1.88</v>
      </c>
      <c r="X42" s="90">
        <v>0</v>
      </c>
      <c r="Y42" s="90">
        <v>1.58</v>
      </c>
      <c r="Z42" s="90"/>
      <c r="AA42" s="90"/>
      <c r="AB42" s="90"/>
      <c r="AC42" s="90"/>
      <c r="AD42" s="90"/>
      <c r="AE42" s="90"/>
      <c r="AF42" s="90"/>
      <c r="AG42" s="96" t="s">
        <v>31</v>
      </c>
      <c r="AH42" s="96"/>
      <c r="AI42" s="96">
        <v>3</v>
      </c>
      <c r="AJ42" s="96">
        <v>3</v>
      </c>
      <c r="AK42" s="97">
        <v>0.5</v>
      </c>
      <c r="AL42" s="97">
        <v>0.5</v>
      </c>
      <c r="AM42" s="96">
        <v>0</v>
      </c>
      <c r="AN42" s="96">
        <v>15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6">
        <v>0</v>
      </c>
      <c r="AU42" s="96">
        <v>0</v>
      </c>
      <c r="AV42" s="96">
        <v>0</v>
      </c>
      <c r="AW42" s="96">
        <v>0</v>
      </c>
      <c r="AX42" s="96" t="s">
        <v>31</v>
      </c>
      <c r="AY42" s="96">
        <v>24</v>
      </c>
      <c r="AZ42" s="96" t="s">
        <v>31</v>
      </c>
      <c r="BA42" s="93"/>
      <c r="BB42" s="90"/>
      <c r="BC42" s="96"/>
      <c r="BD42" s="96" t="s">
        <v>153</v>
      </c>
      <c r="BE42" s="93"/>
    </row>
    <row r="43" spans="1:57" s="98" customFormat="1">
      <c r="A43" s="90">
        <v>37</v>
      </c>
      <c r="B43" s="173">
        <v>41930</v>
      </c>
      <c r="C43" s="92" t="s">
        <v>15</v>
      </c>
      <c r="D43" s="90" t="s">
        <v>81</v>
      </c>
      <c r="E43" s="91">
        <v>41698</v>
      </c>
      <c r="F43" s="93" t="s">
        <v>26</v>
      </c>
      <c r="G43" s="236" t="s">
        <v>596</v>
      </c>
      <c r="H43" s="90">
        <v>85.8</v>
      </c>
      <c r="I43" s="94" t="s">
        <v>80</v>
      </c>
      <c r="J43" s="95">
        <v>3000</v>
      </c>
      <c r="K43" s="95">
        <v>33000</v>
      </c>
      <c r="L43" s="95">
        <v>82200</v>
      </c>
      <c r="M43" s="95">
        <f t="shared" si="0"/>
        <v>82200</v>
      </c>
      <c r="N43" s="95"/>
      <c r="O43" s="90">
        <v>2.91</v>
      </c>
      <c r="P43" s="90">
        <v>2.2599999999999998</v>
      </c>
      <c r="Q43" s="90">
        <v>2.16</v>
      </c>
      <c r="R43" s="90">
        <v>0</v>
      </c>
      <c r="S43" s="90">
        <v>1.91</v>
      </c>
      <c r="T43" s="90"/>
      <c r="U43" s="90">
        <v>2.91</v>
      </c>
      <c r="V43" s="90">
        <v>2.2599999999999998</v>
      </c>
      <c r="W43" s="90">
        <v>2.16</v>
      </c>
      <c r="X43" s="90">
        <v>0</v>
      </c>
      <c r="Y43" s="90">
        <v>1.91</v>
      </c>
      <c r="Z43" s="90"/>
      <c r="AA43" s="90"/>
      <c r="AB43" s="90"/>
      <c r="AC43" s="90"/>
      <c r="AD43" s="90"/>
      <c r="AE43" s="90"/>
      <c r="AF43" s="90"/>
      <c r="AG43" s="96" t="s">
        <v>31</v>
      </c>
      <c r="AH43" s="96"/>
      <c r="AI43" s="96">
        <v>3</v>
      </c>
      <c r="AJ43" s="96">
        <v>3</v>
      </c>
      <c r="AK43" s="97">
        <v>0.5</v>
      </c>
      <c r="AL43" s="97">
        <v>0.5</v>
      </c>
      <c r="AM43" s="96">
        <v>0</v>
      </c>
      <c r="AN43" s="96">
        <v>0</v>
      </c>
      <c r="AO43" s="96">
        <v>10</v>
      </c>
      <c r="AP43" s="96">
        <v>0</v>
      </c>
      <c r="AQ43" s="96"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v>0</v>
      </c>
      <c r="AW43" s="96">
        <v>0</v>
      </c>
      <c r="AX43" s="96" t="s">
        <v>31</v>
      </c>
      <c r="AY43" s="96"/>
      <c r="AZ43" s="96" t="s">
        <v>31</v>
      </c>
      <c r="BA43" s="93"/>
      <c r="BB43" s="90"/>
      <c r="BC43" s="96"/>
      <c r="BD43" s="96" t="s">
        <v>153</v>
      </c>
      <c r="BE43" s="93" t="s">
        <v>27</v>
      </c>
    </row>
    <row r="44" spans="1:57" s="98" customFormat="1">
      <c r="A44" s="90">
        <v>53</v>
      </c>
      <c r="B44" s="173">
        <v>41930</v>
      </c>
      <c r="C44" s="92" t="s">
        <v>15</v>
      </c>
      <c r="D44" s="90" t="s">
        <v>81</v>
      </c>
      <c r="E44" s="91">
        <v>41670</v>
      </c>
      <c r="F44" s="93" t="s">
        <v>25</v>
      </c>
      <c r="G44" s="236" t="s">
        <v>597</v>
      </c>
      <c r="H44" s="90">
        <v>97</v>
      </c>
      <c r="I44" s="94" t="s">
        <v>80</v>
      </c>
      <c r="J44" s="95">
        <v>3000</v>
      </c>
      <c r="K44" s="95">
        <v>33000</v>
      </c>
      <c r="L44" s="95">
        <v>82200</v>
      </c>
      <c r="M44" s="95">
        <f t="shared" si="0"/>
        <v>82200</v>
      </c>
      <c r="N44" s="95"/>
      <c r="O44" s="90">
        <v>2.9</v>
      </c>
      <c r="P44" s="90">
        <v>2.4</v>
      </c>
      <c r="Q44" s="90">
        <v>2.2000000000000002</v>
      </c>
      <c r="R44" s="90">
        <v>0</v>
      </c>
      <c r="S44" s="90">
        <v>2</v>
      </c>
      <c r="T44" s="90"/>
      <c r="U44" s="90">
        <v>2.9</v>
      </c>
      <c r="V44" s="90">
        <v>2.4</v>
      </c>
      <c r="W44" s="90">
        <v>2.2000000000000002</v>
      </c>
      <c r="X44" s="90">
        <v>0</v>
      </c>
      <c r="Y44" s="90">
        <v>2</v>
      </c>
      <c r="Z44" s="90"/>
      <c r="AA44" s="90"/>
      <c r="AB44" s="90"/>
      <c r="AC44" s="90"/>
      <c r="AD44" s="90"/>
      <c r="AE44" s="90"/>
      <c r="AF44" s="90"/>
      <c r="AG44" s="96" t="s">
        <v>31</v>
      </c>
      <c r="AH44" s="96"/>
      <c r="AI44" s="96">
        <v>3</v>
      </c>
      <c r="AJ44" s="96">
        <v>3</v>
      </c>
      <c r="AK44" s="97">
        <v>0.5</v>
      </c>
      <c r="AL44" s="97">
        <v>0.5</v>
      </c>
      <c r="AM44" s="96">
        <v>0</v>
      </c>
      <c r="AN44" s="96">
        <v>0</v>
      </c>
      <c r="AO44" s="96">
        <v>0</v>
      </c>
      <c r="AP44" s="96">
        <v>20</v>
      </c>
      <c r="AQ44" s="96">
        <v>0</v>
      </c>
      <c r="AR44" s="96">
        <v>0</v>
      </c>
      <c r="AS44" s="96">
        <v>0</v>
      </c>
      <c r="AT44" s="96">
        <v>0</v>
      </c>
      <c r="AU44" s="96">
        <v>0</v>
      </c>
      <c r="AV44" s="96">
        <v>0</v>
      </c>
      <c r="AW44" s="96">
        <v>0</v>
      </c>
      <c r="AX44" s="174" t="s">
        <v>593</v>
      </c>
      <c r="AY44" s="96">
        <v>12</v>
      </c>
      <c r="AZ44" s="96" t="s">
        <v>31</v>
      </c>
      <c r="BA44" s="93"/>
      <c r="BB44" s="90"/>
      <c r="BC44" s="96"/>
      <c r="BD44" s="96" t="s">
        <v>49</v>
      </c>
      <c r="BE44" s="93"/>
    </row>
    <row r="45" spans="1:57" s="98" customFormat="1">
      <c r="A45" s="90">
        <v>20</v>
      </c>
      <c r="B45" s="173">
        <v>41930</v>
      </c>
      <c r="C45" s="92" t="s">
        <v>15</v>
      </c>
      <c r="D45" s="90" t="s">
        <v>81</v>
      </c>
      <c r="E45" s="91">
        <v>41873</v>
      </c>
      <c r="F45" s="93" t="s">
        <v>92</v>
      </c>
      <c r="G45" s="90" t="s">
        <v>143</v>
      </c>
      <c r="H45" s="90">
        <v>103</v>
      </c>
      <c r="I45" s="94" t="s">
        <v>80</v>
      </c>
      <c r="J45" s="95">
        <v>3000</v>
      </c>
      <c r="K45" s="95">
        <v>33000</v>
      </c>
      <c r="L45" s="95">
        <v>82200</v>
      </c>
      <c r="M45" s="95">
        <f t="shared" si="0"/>
        <v>82200</v>
      </c>
      <c r="N45" s="95"/>
      <c r="O45" s="90">
        <v>2.66</v>
      </c>
      <c r="P45" s="90">
        <v>2.0299999999999998</v>
      </c>
      <c r="Q45" s="90">
        <v>1.84</v>
      </c>
      <c r="R45" s="90">
        <v>0</v>
      </c>
      <c r="S45" s="90">
        <v>1.55</v>
      </c>
      <c r="T45" s="90"/>
      <c r="U45" s="90">
        <v>2.66</v>
      </c>
      <c r="V45" s="90">
        <v>2.0299999999999998</v>
      </c>
      <c r="W45" s="90">
        <v>1.84</v>
      </c>
      <c r="X45" s="90">
        <v>0</v>
      </c>
      <c r="Y45" s="90">
        <v>1.55</v>
      </c>
      <c r="Z45" s="90"/>
      <c r="AA45" s="90"/>
      <c r="AB45" s="90"/>
      <c r="AC45" s="90"/>
      <c r="AD45" s="90"/>
      <c r="AE45" s="90"/>
      <c r="AF45" s="90"/>
      <c r="AG45" s="96" t="s">
        <v>108</v>
      </c>
      <c r="AH45" s="96" t="s">
        <v>155</v>
      </c>
      <c r="AI45" s="96">
        <v>2</v>
      </c>
      <c r="AJ45" s="96">
        <v>4</v>
      </c>
      <c r="AK45" s="99">
        <v>0.33329999999999999</v>
      </c>
      <c r="AL45" s="99">
        <v>0.66659999999999997</v>
      </c>
      <c r="AM45" s="96">
        <v>0</v>
      </c>
      <c r="AN45" s="96">
        <v>22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6">
        <v>0</v>
      </c>
      <c r="AU45" s="96">
        <v>0</v>
      </c>
      <c r="AV45" s="96">
        <v>0</v>
      </c>
      <c r="AW45" s="96">
        <v>24</v>
      </c>
      <c r="AX45" s="96" t="s">
        <v>108</v>
      </c>
      <c r="AY45" s="96">
        <v>24</v>
      </c>
      <c r="AZ45" s="96" t="s">
        <v>31</v>
      </c>
      <c r="BA45" s="93"/>
      <c r="BB45" s="90"/>
      <c r="BC45" s="96"/>
      <c r="BD45" s="96" t="s">
        <v>153</v>
      </c>
      <c r="BE45" s="93"/>
    </row>
    <row r="46" spans="1:57" s="98" customFormat="1">
      <c r="A46" s="90">
        <v>28</v>
      </c>
      <c r="B46" s="173">
        <v>41930</v>
      </c>
      <c r="C46" s="92" t="s">
        <v>15</v>
      </c>
      <c r="D46" s="90" t="s">
        <v>81</v>
      </c>
      <c r="E46" s="91">
        <v>41851</v>
      </c>
      <c r="F46" s="93" t="s">
        <v>30</v>
      </c>
      <c r="G46" s="90" t="s">
        <v>116</v>
      </c>
      <c r="H46" s="90">
        <v>99</v>
      </c>
      <c r="I46" s="94" t="s">
        <v>80</v>
      </c>
      <c r="J46" s="95">
        <v>3042</v>
      </c>
      <c r="K46" s="95">
        <v>33459</v>
      </c>
      <c r="L46" s="95">
        <v>83342</v>
      </c>
      <c r="M46" s="95">
        <f t="shared" si="0"/>
        <v>83342</v>
      </c>
      <c r="N46" s="95"/>
      <c r="O46" s="90">
        <v>1.93</v>
      </c>
      <c r="P46" s="90">
        <v>1.51</v>
      </c>
      <c r="Q46" s="90">
        <v>1.41</v>
      </c>
      <c r="R46" s="90">
        <v>0</v>
      </c>
      <c r="S46" s="90">
        <v>1.22</v>
      </c>
      <c r="T46" s="90"/>
      <c r="U46" s="90">
        <v>1.93</v>
      </c>
      <c r="V46" s="90">
        <v>1.51</v>
      </c>
      <c r="W46" s="90">
        <v>1.41</v>
      </c>
      <c r="X46" s="90">
        <v>0</v>
      </c>
      <c r="Y46" s="90">
        <v>1.22</v>
      </c>
      <c r="Z46" s="90"/>
      <c r="AA46" s="90"/>
      <c r="AB46" s="90"/>
      <c r="AC46" s="90"/>
      <c r="AD46" s="90"/>
      <c r="AE46" s="90"/>
      <c r="AF46" s="90"/>
      <c r="AG46" s="96" t="s">
        <v>31</v>
      </c>
      <c r="AH46" s="96"/>
      <c r="AI46" s="96">
        <v>3</v>
      </c>
      <c r="AJ46" s="96">
        <v>3</v>
      </c>
      <c r="AK46" s="97">
        <v>0.5</v>
      </c>
      <c r="AL46" s="97">
        <v>0.5</v>
      </c>
      <c r="AM46" s="96">
        <v>0</v>
      </c>
      <c r="AN46" s="96">
        <v>0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6">
        <v>0</v>
      </c>
      <c r="AU46" s="96">
        <v>0</v>
      </c>
      <c r="AV46" s="96">
        <v>0</v>
      </c>
      <c r="AW46" s="96">
        <v>36</v>
      </c>
      <c r="AX46" s="96" t="s">
        <v>31</v>
      </c>
      <c r="AY46" s="96"/>
      <c r="AZ46" s="96" t="s">
        <v>31</v>
      </c>
      <c r="BA46" s="93"/>
      <c r="BB46" s="90"/>
      <c r="BC46" s="96"/>
      <c r="BD46" s="96" t="s">
        <v>153</v>
      </c>
      <c r="BE46" s="93"/>
    </row>
    <row r="47" spans="1:57" s="98" customFormat="1">
      <c r="A47" s="90">
        <v>45</v>
      </c>
      <c r="B47" s="173">
        <v>41930</v>
      </c>
      <c r="C47" s="92" t="s">
        <v>15</v>
      </c>
      <c r="D47" s="90" t="s">
        <v>81</v>
      </c>
      <c r="E47" s="91">
        <v>41851</v>
      </c>
      <c r="F47" s="90" t="s">
        <v>33</v>
      </c>
      <c r="G47" s="90" t="s">
        <v>34</v>
      </c>
      <c r="H47" s="90">
        <v>86.74</v>
      </c>
      <c r="I47" s="94" t="s">
        <v>80</v>
      </c>
      <c r="J47" s="95">
        <v>3000</v>
      </c>
      <c r="K47" s="95">
        <v>33000</v>
      </c>
      <c r="L47" s="95">
        <v>82200</v>
      </c>
      <c r="M47" s="95">
        <f t="shared" si="0"/>
        <v>82200</v>
      </c>
      <c r="N47" s="95"/>
      <c r="O47" s="90">
        <v>1.93</v>
      </c>
      <c r="P47" s="90">
        <v>1.58</v>
      </c>
      <c r="Q47" s="90">
        <v>1.49</v>
      </c>
      <c r="R47" s="90">
        <v>0</v>
      </c>
      <c r="S47" s="90">
        <v>1.34</v>
      </c>
      <c r="T47" s="90"/>
      <c r="U47" s="90">
        <v>1.8</v>
      </c>
      <c r="V47" s="90">
        <v>1.46</v>
      </c>
      <c r="W47" s="90">
        <v>1.37</v>
      </c>
      <c r="X47" s="90">
        <v>0</v>
      </c>
      <c r="Y47" s="90">
        <v>1.22</v>
      </c>
      <c r="Z47" s="90"/>
      <c r="AA47" s="90"/>
      <c r="AB47" s="90"/>
      <c r="AC47" s="90"/>
      <c r="AD47" s="90"/>
      <c r="AE47" s="90"/>
      <c r="AF47" s="90"/>
      <c r="AG47" s="96" t="s">
        <v>108</v>
      </c>
      <c r="AH47" s="96" t="s">
        <v>155</v>
      </c>
      <c r="AI47" s="96">
        <v>2</v>
      </c>
      <c r="AJ47" s="96">
        <v>4</v>
      </c>
      <c r="AK47" s="99">
        <v>0.33329999999999999</v>
      </c>
      <c r="AL47" s="99">
        <v>0.66659999999999997</v>
      </c>
      <c r="AM47" s="96">
        <v>0</v>
      </c>
      <c r="AN47" s="96">
        <v>0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6">
        <v>0</v>
      </c>
      <c r="AU47" s="96">
        <v>0</v>
      </c>
      <c r="AV47" s="96">
        <v>0</v>
      </c>
      <c r="AW47" s="96">
        <v>0</v>
      </c>
      <c r="AX47" s="96" t="s">
        <v>31</v>
      </c>
      <c r="AY47" s="96"/>
      <c r="AZ47" s="96" t="s">
        <v>31</v>
      </c>
      <c r="BA47" s="93" t="s">
        <v>24</v>
      </c>
      <c r="BB47" s="90" t="s">
        <v>152</v>
      </c>
      <c r="BC47" s="96">
        <v>50</v>
      </c>
      <c r="BD47" s="96" t="s">
        <v>91</v>
      </c>
      <c r="BE47" s="93"/>
    </row>
    <row r="48" spans="1:57" s="98" customFormat="1">
      <c r="A48" s="90">
        <v>4</v>
      </c>
      <c r="B48" s="173">
        <v>41930</v>
      </c>
      <c r="C48" s="92" t="s">
        <v>15</v>
      </c>
      <c r="D48" s="90" t="s">
        <v>81</v>
      </c>
      <c r="E48" s="91">
        <v>41912</v>
      </c>
      <c r="F48" s="93" t="s">
        <v>17</v>
      </c>
      <c r="G48" s="90" t="s">
        <v>62</v>
      </c>
      <c r="H48" s="90">
        <v>76</v>
      </c>
      <c r="I48" s="94" t="s">
        <v>80</v>
      </c>
      <c r="J48" s="95">
        <v>12000</v>
      </c>
      <c r="K48" s="95">
        <v>102000</v>
      </c>
      <c r="L48" s="95">
        <f>K48</f>
        <v>102000</v>
      </c>
      <c r="M48" s="95">
        <f t="shared" si="0"/>
        <v>102000</v>
      </c>
      <c r="N48" s="95"/>
      <c r="O48" s="90">
        <v>2</v>
      </c>
      <c r="P48" s="90">
        <v>1.65</v>
      </c>
      <c r="Q48" s="90">
        <v>0</v>
      </c>
      <c r="R48" s="90">
        <v>0</v>
      </c>
      <c r="S48" s="90">
        <v>1.45</v>
      </c>
      <c r="T48" s="90"/>
      <c r="U48" s="90">
        <v>2</v>
      </c>
      <c r="V48" s="90">
        <v>1.65</v>
      </c>
      <c r="W48" s="90">
        <v>0</v>
      </c>
      <c r="X48" s="90">
        <v>0</v>
      </c>
      <c r="Y48" s="90">
        <v>1.45</v>
      </c>
      <c r="Z48" s="90"/>
      <c r="AA48" s="90"/>
      <c r="AB48" s="90"/>
      <c r="AC48" s="90"/>
      <c r="AD48" s="90"/>
      <c r="AE48" s="90"/>
      <c r="AF48" s="90"/>
      <c r="AG48" s="96" t="s">
        <v>31</v>
      </c>
      <c r="AH48" s="96"/>
      <c r="AI48" s="96">
        <v>3</v>
      </c>
      <c r="AJ48" s="96">
        <v>3</v>
      </c>
      <c r="AK48" s="97">
        <v>0.5</v>
      </c>
      <c r="AL48" s="97">
        <v>0.5</v>
      </c>
      <c r="AM48" s="96">
        <v>0</v>
      </c>
      <c r="AN48" s="96">
        <v>15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6">
        <v>0</v>
      </c>
      <c r="AU48" s="96">
        <v>0</v>
      </c>
      <c r="AV48" s="96">
        <v>10</v>
      </c>
      <c r="AW48" s="96">
        <v>12</v>
      </c>
      <c r="AX48" s="96" t="s">
        <v>108</v>
      </c>
      <c r="AY48" s="96">
        <v>12</v>
      </c>
      <c r="AZ48" s="96" t="s">
        <v>31</v>
      </c>
      <c r="BA48" s="93"/>
      <c r="BB48" s="90"/>
      <c r="BC48" s="96"/>
      <c r="BD48" s="96" t="s">
        <v>153</v>
      </c>
      <c r="BE48" s="93"/>
    </row>
    <row r="49" spans="1:57" s="31" customFormat="1">
      <c r="A49" s="27"/>
      <c r="B49" s="173">
        <v>41930</v>
      </c>
      <c r="C49" s="29" t="s">
        <v>15</v>
      </c>
      <c r="D49" s="27" t="s">
        <v>81</v>
      </c>
      <c r="E49" s="91">
        <v>41851</v>
      </c>
      <c r="F49" s="28" t="s">
        <v>591</v>
      </c>
      <c r="G49" s="27" t="s">
        <v>592</v>
      </c>
      <c r="H49" s="27">
        <v>80.92</v>
      </c>
      <c r="I49" s="32" t="s">
        <v>80</v>
      </c>
      <c r="J49" s="35">
        <v>3042</v>
      </c>
      <c r="K49" s="35">
        <v>33459</v>
      </c>
      <c r="L49" s="35">
        <v>83342</v>
      </c>
      <c r="M49" s="35">
        <f t="shared" si="0"/>
        <v>83342</v>
      </c>
      <c r="N49" s="35"/>
      <c r="O49" s="27">
        <v>3.09</v>
      </c>
      <c r="P49" s="27">
        <v>2.56</v>
      </c>
      <c r="Q49" s="27">
        <v>2.42</v>
      </c>
      <c r="R49" s="27">
        <v>0</v>
      </c>
      <c r="S49" s="27">
        <v>1.1599999999999999</v>
      </c>
      <c r="T49" s="27"/>
      <c r="U49" s="27">
        <v>3.09</v>
      </c>
      <c r="V49" s="27">
        <v>2.56</v>
      </c>
      <c r="W49" s="27">
        <v>2.42</v>
      </c>
      <c r="X49" s="27">
        <v>0</v>
      </c>
      <c r="Y49" s="27">
        <v>1.1599999999999999</v>
      </c>
      <c r="Z49" s="27"/>
      <c r="AA49" s="27"/>
      <c r="AB49" s="27"/>
      <c r="AC49" s="27"/>
      <c r="AD49" s="27"/>
      <c r="AE49" s="27"/>
      <c r="AF49" s="27"/>
      <c r="AG49" s="30" t="s">
        <v>31</v>
      </c>
      <c r="AH49" s="30"/>
      <c r="AI49" s="30">
        <v>3</v>
      </c>
      <c r="AJ49" s="30">
        <v>3</v>
      </c>
      <c r="AK49" s="85">
        <v>0.5</v>
      </c>
      <c r="AL49" s="85">
        <v>0.5</v>
      </c>
      <c r="AM49" s="30">
        <v>0</v>
      </c>
      <c r="AN49" s="30">
        <v>30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 t="s">
        <v>593</v>
      </c>
      <c r="AY49" s="30">
        <v>24</v>
      </c>
      <c r="AZ49" s="30" t="s">
        <v>31</v>
      </c>
      <c r="BA49" s="28" t="s">
        <v>24</v>
      </c>
      <c r="BB49" s="27" t="s">
        <v>152</v>
      </c>
      <c r="BC49" s="30">
        <v>50</v>
      </c>
      <c r="BD49" s="30" t="s">
        <v>594</v>
      </c>
      <c r="BE49" s="28"/>
    </row>
    <row r="50" spans="1:57" s="31" customFormat="1">
      <c r="A50" s="27">
        <v>13</v>
      </c>
      <c r="B50" s="173">
        <v>41930</v>
      </c>
      <c r="C50" s="29" t="s">
        <v>15</v>
      </c>
      <c r="D50" s="27" t="s">
        <v>140</v>
      </c>
      <c r="E50" s="91">
        <v>41716</v>
      </c>
      <c r="F50" s="28" t="s">
        <v>79</v>
      </c>
      <c r="G50" s="27" t="s">
        <v>54</v>
      </c>
      <c r="H50" s="27">
        <v>91</v>
      </c>
      <c r="I50" s="32" t="s">
        <v>80</v>
      </c>
      <c r="J50" s="35">
        <v>3000</v>
      </c>
      <c r="K50" s="35">
        <v>33000</v>
      </c>
      <c r="L50" s="35">
        <v>82200</v>
      </c>
      <c r="M50" s="35">
        <f t="shared" si="0"/>
        <v>82200</v>
      </c>
      <c r="N50" s="35"/>
      <c r="O50" s="27">
        <v>2.46</v>
      </c>
      <c r="P50" s="27">
        <v>2.09</v>
      </c>
      <c r="Q50" s="27">
        <v>1.92</v>
      </c>
      <c r="R50" s="27">
        <v>0</v>
      </c>
      <c r="S50" s="27">
        <v>1.64</v>
      </c>
      <c r="T50" s="27"/>
      <c r="U50" s="27">
        <v>2.46</v>
      </c>
      <c r="V50" s="27">
        <v>2.09</v>
      </c>
      <c r="W50" s="27">
        <v>1.92</v>
      </c>
      <c r="X50" s="27">
        <v>0</v>
      </c>
      <c r="Y50" s="27">
        <v>1.64</v>
      </c>
      <c r="Z50" s="27"/>
      <c r="AA50" s="27"/>
      <c r="AB50" s="27"/>
      <c r="AC50" s="27"/>
      <c r="AD50" s="27"/>
      <c r="AE50" s="27"/>
      <c r="AF50" s="27"/>
      <c r="AG50" s="30" t="s">
        <v>31</v>
      </c>
      <c r="AH50" s="30"/>
      <c r="AI50" s="30">
        <v>3</v>
      </c>
      <c r="AJ50" s="30">
        <v>3</v>
      </c>
      <c r="AK50" s="85">
        <v>0.5</v>
      </c>
      <c r="AL50" s="85">
        <v>0.5</v>
      </c>
      <c r="AM50" s="30">
        <v>0</v>
      </c>
      <c r="AN50" s="30">
        <v>15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 t="s">
        <v>31</v>
      </c>
      <c r="AY50" s="30">
        <v>24</v>
      </c>
      <c r="AZ50" s="30" t="s">
        <v>31</v>
      </c>
      <c r="BA50" s="28"/>
      <c r="BB50" s="27"/>
      <c r="BC50" s="30"/>
      <c r="BD50" s="30" t="s">
        <v>153</v>
      </c>
      <c r="BE50" s="28"/>
    </row>
    <row r="51" spans="1:57" s="31" customFormat="1">
      <c r="A51" s="27">
        <v>38</v>
      </c>
      <c r="B51" s="173">
        <v>41930</v>
      </c>
      <c r="C51" s="29" t="s">
        <v>15</v>
      </c>
      <c r="D51" s="27" t="s">
        <v>140</v>
      </c>
      <c r="E51" s="91">
        <v>41698</v>
      </c>
      <c r="F51" s="93" t="s">
        <v>26</v>
      </c>
      <c r="G51" s="236" t="s">
        <v>596</v>
      </c>
      <c r="H51" s="90">
        <v>85.8</v>
      </c>
      <c r="I51" s="94" t="s">
        <v>80</v>
      </c>
      <c r="J51" s="95">
        <v>3000</v>
      </c>
      <c r="K51" s="95">
        <v>33000</v>
      </c>
      <c r="L51" s="95">
        <v>82200</v>
      </c>
      <c r="M51" s="95">
        <f t="shared" ref="M51" si="5">L51</f>
        <v>82200</v>
      </c>
      <c r="N51" s="95"/>
      <c r="O51" s="90">
        <v>2.91</v>
      </c>
      <c r="P51" s="90">
        <v>2.2599999999999998</v>
      </c>
      <c r="Q51" s="90">
        <v>2.16</v>
      </c>
      <c r="R51" s="90">
        <v>0</v>
      </c>
      <c r="S51" s="90">
        <v>1.91</v>
      </c>
      <c r="T51" s="90"/>
      <c r="U51" s="90">
        <v>2.91</v>
      </c>
      <c r="V51" s="90">
        <v>2.2599999999999998</v>
      </c>
      <c r="W51" s="90">
        <v>2.16</v>
      </c>
      <c r="X51" s="90">
        <v>0</v>
      </c>
      <c r="Y51" s="90">
        <v>1.91</v>
      </c>
      <c r="Z51" s="27"/>
      <c r="AA51" s="27"/>
      <c r="AB51" s="27"/>
      <c r="AC51" s="27"/>
      <c r="AD51" s="27"/>
      <c r="AE51" s="27"/>
      <c r="AF51" s="27"/>
      <c r="AG51" s="30" t="s">
        <v>31</v>
      </c>
      <c r="AH51" s="30"/>
      <c r="AI51" s="30">
        <v>3</v>
      </c>
      <c r="AJ51" s="30">
        <v>3</v>
      </c>
      <c r="AK51" s="85">
        <v>0.5</v>
      </c>
      <c r="AL51" s="85">
        <v>0.5</v>
      </c>
      <c r="AM51" s="30">
        <v>0</v>
      </c>
      <c r="AN51" s="30">
        <v>0</v>
      </c>
      <c r="AO51" s="30">
        <v>10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 t="s">
        <v>31</v>
      </c>
      <c r="AY51" s="30"/>
      <c r="AZ51" s="30" t="s">
        <v>31</v>
      </c>
      <c r="BA51" s="28"/>
      <c r="BB51" s="27"/>
      <c r="BC51" s="30"/>
      <c r="BD51" s="30" t="s">
        <v>153</v>
      </c>
      <c r="BE51" s="28" t="s">
        <v>27</v>
      </c>
    </row>
    <row r="52" spans="1:57" s="31" customFormat="1">
      <c r="A52" s="27">
        <v>54</v>
      </c>
      <c r="B52" s="173">
        <v>41930</v>
      </c>
      <c r="C52" s="92" t="s">
        <v>15</v>
      </c>
      <c r="D52" s="27" t="s">
        <v>140</v>
      </c>
      <c r="E52" s="91">
        <v>41670</v>
      </c>
      <c r="F52" s="93" t="s">
        <v>25</v>
      </c>
      <c r="G52" s="236" t="s">
        <v>597</v>
      </c>
      <c r="H52" s="90">
        <v>97</v>
      </c>
      <c r="I52" s="94" t="s">
        <v>80</v>
      </c>
      <c r="J52" s="95">
        <v>3000</v>
      </c>
      <c r="K52" s="95">
        <v>33000</v>
      </c>
      <c r="L52" s="95">
        <v>82200</v>
      </c>
      <c r="M52" s="95">
        <f t="shared" si="0"/>
        <v>82200</v>
      </c>
      <c r="N52" s="95"/>
      <c r="O52" s="90">
        <v>2.9</v>
      </c>
      <c r="P52" s="90">
        <v>2.4</v>
      </c>
      <c r="Q52" s="90">
        <v>2.2000000000000002</v>
      </c>
      <c r="R52" s="90">
        <v>0</v>
      </c>
      <c r="S52" s="90">
        <v>2</v>
      </c>
      <c r="T52" s="90"/>
      <c r="U52" s="90">
        <v>2.9</v>
      </c>
      <c r="V52" s="90">
        <v>2.4</v>
      </c>
      <c r="W52" s="90">
        <v>2.2000000000000002</v>
      </c>
      <c r="X52" s="90">
        <v>0</v>
      </c>
      <c r="Y52" s="90">
        <v>2</v>
      </c>
      <c r="Z52" s="27"/>
      <c r="AA52" s="27"/>
      <c r="AB52" s="27"/>
      <c r="AC52" s="27"/>
      <c r="AD52" s="27"/>
      <c r="AE52" s="27"/>
      <c r="AF52" s="27"/>
      <c r="AG52" s="30" t="s">
        <v>31</v>
      </c>
      <c r="AH52" s="30"/>
      <c r="AI52" s="30">
        <v>3</v>
      </c>
      <c r="AJ52" s="30">
        <v>3</v>
      </c>
      <c r="AK52" s="85">
        <v>0.5</v>
      </c>
      <c r="AL52" s="85">
        <v>0.5</v>
      </c>
      <c r="AM52" s="30">
        <v>0</v>
      </c>
      <c r="AN52" s="30">
        <v>0</v>
      </c>
      <c r="AO52" s="30">
        <v>0</v>
      </c>
      <c r="AP52" s="30">
        <v>20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96">
        <v>0</v>
      </c>
      <c r="AX52" s="174" t="s">
        <v>593</v>
      </c>
      <c r="AY52" s="96">
        <v>12</v>
      </c>
      <c r="AZ52" s="30" t="s">
        <v>31</v>
      </c>
      <c r="BA52" s="28"/>
      <c r="BB52" s="27"/>
      <c r="BC52" s="30"/>
      <c r="BD52" s="30" t="s">
        <v>49</v>
      </c>
      <c r="BE52" s="28"/>
    </row>
    <row r="53" spans="1:57" s="31" customFormat="1">
      <c r="A53" s="27">
        <v>21</v>
      </c>
      <c r="B53" s="173">
        <v>41930</v>
      </c>
      <c r="C53" s="29" t="s">
        <v>15</v>
      </c>
      <c r="D53" s="27" t="s">
        <v>140</v>
      </c>
      <c r="E53" s="91">
        <v>41873</v>
      </c>
      <c r="F53" s="28" t="s">
        <v>92</v>
      </c>
      <c r="G53" s="27" t="s">
        <v>143</v>
      </c>
      <c r="H53" s="27">
        <v>103.2</v>
      </c>
      <c r="I53" s="32" t="s">
        <v>80</v>
      </c>
      <c r="J53" s="35">
        <v>3000</v>
      </c>
      <c r="K53" s="35">
        <v>33000</v>
      </c>
      <c r="L53" s="35">
        <v>82200</v>
      </c>
      <c r="M53" s="35">
        <f t="shared" si="0"/>
        <v>82200</v>
      </c>
      <c r="N53" s="35"/>
      <c r="O53" s="27">
        <v>2.69</v>
      </c>
      <c r="P53" s="27">
        <v>2.04</v>
      </c>
      <c r="Q53" s="27">
        <v>1.87</v>
      </c>
      <c r="R53" s="27">
        <v>0</v>
      </c>
      <c r="S53" s="27">
        <v>1.6</v>
      </c>
      <c r="T53" s="27"/>
      <c r="U53" s="27">
        <v>2.69</v>
      </c>
      <c r="V53" s="27">
        <v>2.04</v>
      </c>
      <c r="W53" s="27">
        <v>1.87</v>
      </c>
      <c r="X53" s="27">
        <v>0</v>
      </c>
      <c r="Y53" s="27">
        <v>1.6</v>
      </c>
      <c r="Z53" s="27"/>
      <c r="AA53" s="27"/>
      <c r="AB53" s="27"/>
      <c r="AC53" s="27"/>
      <c r="AD53" s="27"/>
      <c r="AE53" s="27"/>
      <c r="AF53" s="27"/>
      <c r="AG53" s="30" t="s">
        <v>108</v>
      </c>
      <c r="AH53" s="30" t="s">
        <v>155</v>
      </c>
      <c r="AI53" s="30">
        <v>2</v>
      </c>
      <c r="AJ53" s="30">
        <v>4</v>
      </c>
      <c r="AK53" s="40">
        <v>0.33329999999999999</v>
      </c>
      <c r="AL53" s="40">
        <v>0.66659999999999997</v>
      </c>
      <c r="AM53" s="30">
        <v>0</v>
      </c>
      <c r="AN53" s="30">
        <v>22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24</v>
      </c>
      <c r="AX53" s="30" t="s">
        <v>108</v>
      </c>
      <c r="AY53" s="30">
        <v>24</v>
      </c>
      <c r="AZ53" s="30" t="s">
        <v>31</v>
      </c>
      <c r="BA53" s="28"/>
      <c r="BB53" s="27"/>
      <c r="BC53" s="30"/>
      <c r="BD53" s="30" t="s">
        <v>153</v>
      </c>
      <c r="BE53" s="28"/>
    </row>
    <row r="54" spans="1:57" s="31" customFormat="1">
      <c r="A54" s="27">
        <v>29</v>
      </c>
      <c r="B54" s="173">
        <v>41930</v>
      </c>
      <c r="C54" s="29" t="s">
        <v>15</v>
      </c>
      <c r="D54" s="27" t="s">
        <v>140</v>
      </c>
      <c r="E54" s="91">
        <v>41851</v>
      </c>
      <c r="F54" s="28" t="s">
        <v>30</v>
      </c>
      <c r="G54" s="27" t="s">
        <v>116</v>
      </c>
      <c r="H54" s="27">
        <v>67.099999999999994</v>
      </c>
      <c r="I54" s="32" t="s">
        <v>80</v>
      </c>
      <c r="J54" s="35">
        <v>3042</v>
      </c>
      <c r="K54" s="35">
        <v>33459</v>
      </c>
      <c r="L54" s="35">
        <v>83342</v>
      </c>
      <c r="M54" s="35">
        <f t="shared" si="0"/>
        <v>83342</v>
      </c>
      <c r="N54" s="35"/>
      <c r="O54" s="27">
        <v>2.02</v>
      </c>
      <c r="P54" s="27">
        <v>1.55</v>
      </c>
      <c r="Q54" s="27">
        <v>1.44</v>
      </c>
      <c r="R54" s="27">
        <v>0</v>
      </c>
      <c r="S54" s="27">
        <v>1.26</v>
      </c>
      <c r="T54" s="27"/>
      <c r="U54" s="27">
        <v>2.02</v>
      </c>
      <c r="V54" s="27">
        <v>1.55</v>
      </c>
      <c r="W54" s="27">
        <v>1.44</v>
      </c>
      <c r="X54" s="27">
        <v>0</v>
      </c>
      <c r="Y54" s="27">
        <v>1.26</v>
      </c>
      <c r="Z54" s="27"/>
      <c r="AA54" s="27"/>
      <c r="AB54" s="27"/>
      <c r="AC54" s="27"/>
      <c r="AD54" s="27"/>
      <c r="AE54" s="27"/>
      <c r="AF54" s="27"/>
      <c r="AG54" s="30" t="s">
        <v>31</v>
      </c>
      <c r="AH54" s="30"/>
      <c r="AI54" s="30">
        <v>3</v>
      </c>
      <c r="AJ54" s="30">
        <v>3</v>
      </c>
      <c r="AK54" s="85">
        <v>0.5</v>
      </c>
      <c r="AL54" s="85">
        <v>0.5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36</v>
      </c>
      <c r="AX54" s="30" t="s">
        <v>31</v>
      </c>
      <c r="AY54" s="30"/>
      <c r="AZ54" s="30" t="s">
        <v>31</v>
      </c>
      <c r="BA54" s="28"/>
      <c r="BB54" s="27"/>
      <c r="BC54" s="30"/>
      <c r="BD54" s="30" t="s">
        <v>153</v>
      </c>
      <c r="BE54" s="28"/>
    </row>
    <row r="55" spans="1:57" s="31" customFormat="1">
      <c r="A55" s="27">
        <v>46</v>
      </c>
      <c r="B55" s="173">
        <v>41930</v>
      </c>
      <c r="C55" s="29" t="s">
        <v>15</v>
      </c>
      <c r="D55" s="27" t="s">
        <v>140</v>
      </c>
      <c r="E55" s="91">
        <v>41851</v>
      </c>
      <c r="F55" s="27" t="s">
        <v>33</v>
      </c>
      <c r="G55" s="27" t="s">
        <v>34</v>
      </c>
      <c r="H55" s="90">
        <v>86.74</v>
      </c>
      <c r="I55" s="94" t="s">
        <v>80</v>
      </c>
      <c r="J55" s="95">
        <v>3000</v>
      </c>
      <c r="K55" s="95">
        <v>33000</v>
      </c>
      <c r="L55" s="95">
        <v>82200</v>
      </c>
      <c r="M55" s="95">
        <f t="shared" ref="M55" si="6">L55</f>
        <v>82200</v>
      </c>
      <c r="N55" s="95"/>
      <c r="O55" s="90">
        <v>1.93</v>
      </c>
      <c r="P55" s="90">
        <v>1.58</v>
      </c>
      <c r="Q55" s="90">
        <v>1.49</v>
      </c>
      <c r="R55" s="90">
        <v>0</v>
      </c>
      <c r="S55" s="90">
        <v>1.34</v>
      </c>
      <c r="T55" s="90"/>
      <c r="U55" s="90">
        <v>1.8</v>
      </c>
      <c r="V55" s="90">
        <v>1.46</v>
      </c>
      <c r="W55" s="90">
        <v>1.37</v>
      </c>
      <c r="X55" s="90">
        <v>0</v>
      </c>
      <c r="Y55" s="90">
        <v>1.22</v>
      </c>
      <c r="Z55" s="27"/>
      <c r="AA55" s="27"/>
      <c r="AB55" s="27"/>
      <c r="AC55" s="27"/>
      <c r="AD55" s="27"/>
      <c r="AE55" s="27"/>
      <c r="AF55" s="27"/>
      <c r="AG55" s="30" t="s">
        <v>108</v>
      </c>
      <c r="AH55" s="30" t="s">
        <v>155</v>
      </c>
      <c r="AI55" s="30">
        <v>2</v>
      </c>
      <c r="AJ55" s="30">
        <v>4</v>
      </c>
      <c r="AK55" s="40">
        <v>0.33329999999999999</v>
      </c>
      <c r="AL55" s="40">
        <v>0.66659999999999997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 t="s">
        <v>31</v>
      </c>
      <c r="AY55" s="30"/>
      <c r="AZ55" s="30" t="s">
        <v>31</v>
      </c>
      <c r="BA55" s="28" t="s">
        <v>24</v>
      </c>
      <c r="BB55" s="27" t="s">
        <v>152</v>
      </c>
      <c r="BC55" s="30">
        <v>50</v>
      </c>
      <c r="BD55" s="30" t="s">
        <v>91</v>
      </c>
      <c r="BE55" s="28"/>
    </row>
    <row r="56" spans="1:57" s="31" customFormat="1">
      <c r="A56" s="27">
        <v>5</v>
      </c>
      <c r="B56" s="173">
        <v>41930</v>
      </c>
      <c r="C56" s="29" t="s">
        <v>15</v>
      </c>
      <c r="D56" s="27" t="s">
        <v>140</v>
      </c>
      <c r="E56" s="91">
        <v>41912</v>
      </c>
      <c r="F56" s="28" t="s">
        <v>17</v>
      </c>
      <c r="G56" s="27" t="s">
        <v>62</v>
      </c>
      <c r="H56" s="27">
        <v>76</v>
      </c>
      <c r="I56" s="32" t="s">
        <v>80</v>
      </c>
      <c r="J56" s="95">
        <v>12000</v>
      </c>
      <c r="K56" s="95">
        <v>102000</v>
      </c>
      <c r="L56" s="95">
        <f>K56</f>
        <v>102000</v>
      </c>
      <c r="M56" s="95">
        <f t="shared" si="0"/>
        <v>102000</v>
      </c>
      <c r="N56" s="95"/>
      <c r="O56" s="90">
        <v>2</v>
      </c>
      <c r="P56" s="90">
        <v>1.65</v>
      </c>
      <c r="Q56" s="90">
        <v>0</v>
      </c>
      <c r="R56" s="90">
        <v>0</v>
      </c>
      <c r="S56" s="90">
        <v>1.45</v>
      </c>
      <c r="T56" s="90"/>
      <c r="U56" s="90">
        <v>2</v>
      </c>
      <c r="V56" s="90">
        <v>1.65</v>
      </c>
      <c r="W56" s="90">
        <v>0</v>
      </c>
      <c r="X56" s="90">
        <v>0</v>
      </c>
      <c r="Y56" s="90">
        <v>1.45</v>
      </c>
      <c r="Z56" s="27"/>
      <c r="AA56" s="27"/>
      <c r="AB56" s="27"/>
      <c r="AC56" s="27"/>
      <c r="AD56" s="27"/>
      <c r="AE56" s="27"/>
      <c r="AF56" s="27"/>
      <c r="AG56" s="30" t="s">
        <v>31</v>
      </c>
      <c r="AH56" s="30"/>
      <c r="AI56" s="30">
        <v>3</v>
      </c>
      <c r="AJ56" s="30">
        <v>3</v>
      </c>
      <c r="AK56" s="85">
        <v>0.5</v>
      </c>
      <c r="AL56" s="85">
        <v>0.5</v>
      </c>
      <c r="AM56" s="30">
        <v>0</v>
      </c>
      <c r="AN56" s="30">
        <v>15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96">
        <v>10</v>
      </c>
      <c r="AW56" s="30">
        <v>12</v>
      </c>
      <c r="AX56" s="30" t="s">
        <v>108</v>
      </c>
      <c r="AY56" s="30">
        <v>12</v>
      </c>
      <c r="AZ56" s="30" t="s">
        <v>31</v>
      </c>
      <c r="BA56" s="28"/>
      <c r="BB56" s="27"/>
      <c r="BC56" s="30"/>
      <c r="BD56" s="30" t="s">
        <v>153</v>
      </c>
      <c r="BE56" s="28"/>
    </row>
    <row r="57" spans="1:57" s="31" customFormat="1">
      <c r="A57" s="27"/>
      <c r="B57" s="173">
        <v>41930</v>
      </c>
      <c r="C57" s="29" t="s">
        <v>15</v>
      </c>
      <c r="D57" s="27" t="s">
        <v>140</v>
      </c>
      <c r="E57" s="91">
        <v>41851</v>
      </c>
      <c r="F57" s="28" t="s">
        <v>591</v>
      </c>
      <c r="G57" s="27" t="s">
        <v>592</v>
      </c>
      <c r="H57" s="27">
        <v>80.92</v>
      </c>
      <c r="I57" s="32" t="s">
        <v>80</v>
      </c>
      <c r="J57" s="35">
        <v>3042</v>
      </c>
      <c r="K57" s="35">
        <v>33459</v>
      </c>
      <c r="L57" s="35">
        <v>83342</v>
      </c>
      <c r="M57" s="35">
        <f t="shared" si="0"/>
        <v>83342</v>
      </c>
      <c r="N57" s="35"/>
      <c r="O57" s="27">
        <v>3.09</v>
      </c>
      <c r="P57" s="27">
        <v>2.56</v>
      </c>
      <c r="Q57" s="27">
        <v>2.42</v>
      </c>
      <c r="R57" s="27">
        <v>0</v>
      </c>
      <c r="S57" s="27">
        <v>1.1599999999999999</v>
      </c>
      <c r="T57" s="27"/>
      <c r="U57" s="27">
        <v>3.09</v>
      </c>
      <c r="V57" s="27">
        <v>2.56</v>
      </c>
      <c r="W57" s="27">
        <v>2.42</v>
      </c>
      <c r="X57" s="27">
        <v>0</v>
      </c>
      <c r="Y57" s="27">
        <v>1.1599999999999999</v>
      </c>
      <c r="Z57" s="27"/>
      <c r="AA57" s="27"/>
      <c r="AB57" s="27"/>
      <c r="AC57" s="27"/>
      <c r="AD57" s="27"/>
      <c r="AE57" s="27"/>
      <c r="AF57" s="27"/>
      <c r="AG57" s="30" t="s">
        <v>31</v>
      </c>
      <c r="AH57" s="30"/>
      <c r="AI57" s="30">
        <v>3</v>
      </c>
      <c r="AJ57" s="30">
        <v>3</v>
      </c>
      <c r="AK57" s="85">
        <v>0.5</v>
      </c>
      <c r="AL57" s="85">
        <v>0.5</v>
      </c>
      <c r="AM57" s="30">
        <v>0</v>
      </c>
      <c r="AN57" s="30">
        <v>30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 t="s">
        <v>593</v>
      </c>
      <c r="AY57" s="30">
        <v>24</v>
      </c>
      <c r="AZ57" s="30" t="s">
        <v>31</v>
      </c>
      <c r="BA57" s="28" t="s">
        <v>24</v>
      </c>
      <c r="BB57" s="27" t="s">
        <v>152</v>
      </c>
      <c r="BC57" s="30">
        <v>50</v>
      </c>
      <c r="BD57" s="30" t="s">
        <v>594</v>
      </c>
      <c r="BE57" s="28"/>
    </row>
    <row r="58" spans="1:57" s="98" customFormat="1">
      <c r="A58" s="90">
        <v>11</v>
      </c>
      <c r="B58" s="173">
        <v>41930</v>
      </c>
      <c r="C58" s="92" t="s">
        <v>15</v>
      </c>
      <c r="D58" s="90" t="s">
        <v>78</v>
      </c>
      <c r="E58" s="91">
        <v>41716</v>
      </c>
      <c r="F58" s="93" t="s">
        <v>79</v>
      </c>
      <c r="G58" s="90" t="s">
        <v>54</v>
      </c>
      <c r="H58" s="90">
        <v>95</v>
      </c>
      <c r="I58" s="94" t="s">
        <v>80</v>
      </c>
      <c r="J58" s="95">
        <v>3000</v>
      </c>
      <c r="K58" s="95">
        <v>33000</v>
      </c>
      <c r="L58" s="95">
        <v>82200</v>
      </c>
      <c r="M58" s="95">
        <f t="shared" si="0"/>
        <v>82200</v>
      </c>
      <c r="N58" s="95"/>
      <c r="O58" s="90">
        <v>2.52</v>
      </c>
      <c r="P58" s="90">
        <v>2.02</v>
      </c>
      <c r="Q58" s="90">
        <v>1.7</v>
      </c>
      <c r="R58" s="90">
        <v>0</v>
      </c>
      <c r="S58" s="90">
        <v>1.59</v>
      </c>
      <c r="T58" s="90"/>
      <c r="U58" s="90">
        <v>2.52</v>
      </c>
      <c r="V58" s="90">
        <v>2.02</v>
      </c>
      <c r="W58" s="90">
        <v>1.7</v>
      </c>
      <c r="X58" s="90">
        <v>0</v>
      </c>
      <c r="Y58" s="90">
        <v>1.59</v>
      </c>
      <c r="Z58" s="90"/>
      <c r="AA58" s="90"/>
      <c r="AB58" s="90"/>
      <c r="AC58" s="90"/>
      <c r="AD58" s="90"/>
      <c r="AE58" s="90"/>
      <c r="AF58" s="90"/>
      <c r="AG58" s="96" t="s">
        <v>31</v>
      </c>
      <c r="AH58" s="96"/>
      <c r="AI58" s="96">
        <v>3</v>
      </c>
      <c r="AJ58" s="96">
        <v>3</v>
      </c>
      <c r="AK58" s="97">
        <v>0.5</v>
      </c>
      <c r="AL58" s="97">
        <v>0.5</v>
      </c>
      <c r="AM58" s="96">
        <v>0</v>
      </c>
      <c r="AN58" s="96">
        <v>15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v>0</v>
      </c>
      <c r="AU58" s="96">
        <v>0</v>
      </c>
      <c r="AV58" s="96">
        <v>0</v>
      </c>
      <c r="AW58" s="96">
        <v>0</v>
      </c>
      <c r="AX58" s="96" t="s">
        <v>31</v>
      </c>
      <c r="AY58" s="96">
        <v>24</v>
      </c>
      <c r="AZ58" s="96" t="s">
        <v>31</v>
      </c>
      <c r="BA58" s="93"/>
      <c r="BB58" s="90"/>
      <c r="BC58" s="96"/>
      <c r="BD58" s="96" t="s">
        <v>153</v>
      </c>
      <c r="BE58" s="93"/>
    </row>
    <row r="59" spans="1:57" s="98" customFormat="1">
      <c r="A59" s="90">
        <v>36</v>
      </c>
      <c r="B59" s="173">
        <v>41930</v>
      </c>
      <c r="C59" s="92" t="s">
        <v>15</v>
      </c>
      <c r="D59" s="90" t="s">
        <v>78</v>
      </c>
      <c r="E59" s="91">
        <v>41698</v>
      </c>
      <c r="F59" s="93" t="s">
        <v>26</v>
      </c>
      <c r="G59" s="236" t="s">
        <v>596</v>
      </c>
      <c r="H59" s="90">
        <v>85.8</v>
      </c>
      <c r="I59" s="94" t="s">
        <v>80</v>
      </c>
      <c r="J59" s="95">
        <v>3000</v>
      </c>
      <c r="K59" s="95">
        <v>33000</v>
      </c>
      <c r="L59" s="95">
        <v>82200</v>
      </c>
      <c r="M59" s="95">
        <f t="shared" si="0"/>
        <v>82200</v>
      </c>
      <c r="N59" s="95"/>
      <c r="O59" s="90">
        <v>2.86</v>
      </c>
      <c r="P59" s="90">
        <v>2.36</v>
      </c>
      <c r="Q59" s="90">
        <v>2.21</v>
      </c>
      <c r="R59" s="90">
        <v>0</v>
      </c>
      <c r="S59" s="90">
        <v>2.06</v>
      </c>
      <c r="T59" s="90"/>
      <c r="U59" s="90">
        <v>2.86</v>
      </c>
      <c r="V59" s="90">
        <v>2.36</v>
      </c>
      <c r="W59" s="90">
        <v>2.21</v>
      </c>
      <c r="X59" s="90">
        <v>0</v>
      </c>
      <c r="Y59" s="90">
        <v>2.06</v>
      </c>
      <c r="Z59" s="90"/>
      <c r="AA59" s="90"/>
      <c r="AB59" s="90"/>
      <c r="AC59" s="90"/>
      <c r="AD59" s="90"/>
      <c r="AE59" s="90"/>
      <c r="AF59" s="90"/>
      <c r="AG59" s="96" t="s">
        <v>31</v>
      </c>
      <c r="AH59" s="96"/>
      <c r="AI59" s="96">
        <v>3</v>
      </c>
      <c r="AJ59" s="96">
        <v>3</v>
      </c>
      <c r="AK59" s="97">
        <v>0.5</v>
      </c>
      <c r="AL59" s="97">
        <v>0.5</v>
      </c>
      <c r="AM59" s="96">
        <v>0</v>
      </c>
      <c r="AN59" s="96">
        <v>0</v>
      </c>
      <c r="AO59" s="96">
        <v>10</v>
      </c>
      <c r="AP59" s="96">
        <v>0</v>
      </c>
      <c r="AQ59" s="96">
        <v>0</v>
      </c>
      <c r="AR59" s="96">
        <v>0</v>
      </c>
      <c r="AS59" s="96">
        <v>0</v>
      </c>
      <c r="AT59" s="96">
        <v>0</v>
      </c>
      <c r="AU59" s="96">
        <v>0</v>
      </c>
      <c r="AV59" s="96">
        <v>0</v>
      </c>
      <c r="AW59" s="96">
        <v>0</v>
      </c>
      <c r="AX59" s="96" t="s">
        <v>31</v>
      </c>
      <c r="AY59" s="96"/>
      <c r="AZ59" s="96" t="s">
        <v>31</v>
      </c>
      <c r="BA59" s="93"/>
      <c r="BB59" s="90"/>
      <c r="BC59" s="96"/>
      <c r="BD59" s="96" t="s">
        <v>153</v>
      </c>
      <c r="BE59" s="93" t="s">
        <v>27</v>
      </c>
    </row>
    <row r="60" spans="1:57" s="98" customFormat="1">
      <c r="A60" s="90">
        <v>52</v>
      </c>
      <c r="B60" s="173">
        <v>41930</v>
      </c>
      <c r="C60" s="92" t="s">
        <v>15</v>
      </c>
      <c r="D60" s="90" t="s">
        <v>78</v>
      </c>
      <c r="E60" s="91">
        <v>41670</v>
      </c>
      <c r="F60" s="93" t="s">
        <v>25</v>
      </c>
      <c r="G60" s="236" t="s">
        <v>597</v>
      </c>
      <c r="H60" s="90">
        <v>90</v>
      </c>
      <c r="I60" s="94" t="s">
        <v>80</v>
      </c>
      <c r="J60" s="95">
        <v>3000</v>
      </c>
      <c r="K60" s="95">
        <v>33000</v>
      </c>
      <c r="L60" s="95">
        <v>82200</v>
      </c>
      <c r="M60" s="95">
        <f t="shared" si="0"/>
        <v>82200</v>
      </c>
      <c r="N60" s="95"/>
      <c r="O60" s="90">
        <v>2.9</v>
      </c>
      <c r="P60" s="90">
        <v>2.4</v>
      </c>
      <c r="Q60" s="90">
        <v>2.2000000000000002</v>
      </c>
      <c r="R60" s="90">
        <v>0</v>
      </c>
      <c r="S60" s="90">
        <v>2</v>
      </c>
      <c r="T60" s="90"/>
      <c r="U60" s="90">
        <v>2.9</v>
      </c>
      <c r="V60" s="90">
        <v>2.4</v>
      </c>
      <c r="W60" s="90">
        <v>2.2000000000000002</v>
      </c>
      <c r="X60" s="90">
        <v>0</v>
      </c>
      <c r="Y60" s="90">
        <v>2</v>
      </c>
      <c r="Z60" s="90"/>
      <c r="AA60" s="90"/>
      <c r="AB60" s="90"/>
      <c r="AC60" s="90"/>
      <c r="AD60" s="90"/>
      <c r="AE60" s="90"/>
      <c r="AF60" s="90"/>
      <c r="AG60" s="96" t="s">
        <v>31</v>
      </c>
      <c r="AH60" s="96"/>
      <c r="AI60" s="96">
        <v>3</v>
      </c>
      <c r="AJ60" s="96">
        <v>3</v>
      </c>
      <c r="AK60" s="97">
        <v>0.5</v>
      </c>
      <c r="AL60" s="97">
        <v>0.5</v>
      </c>
      <c r="AM60" s="96">
        <v>0</v>
      </c>
      <c r="AN60" s="96">
        <v>0</v>
      </c>
      <c r="AO60" s="96">
        <v>0</v>
      </c>
      <c r="AP60" s="96">
        <v>20</v>
      </c>
      <c r="AQ60" s="96">
        <v>0</v>
      </c>
      <c r="AR60" s="96">
        <v>0</v>
      </c>
      <c r="AS60" s="96">
        <v>0</v>
      </c>
      <c r="AT60" s="96">
        <v>0</v>
      </c>
      <c r="AU60" s="96">
        <v>0</v>
      </c>
      <c r="AV60" s="96">
        <v>0</v>
      </c>
      <c r="AW60" s="96">
        <v>0</v>
      </c>
      <c r="AX60" s="174" t="s">
        <v>593</v>
      </c>
      <c r="AY60" s="96">
        <v>12</v>
      </c>
      <c r="AZ60" s="96" t="s">
        <v>31</v>
      </c>
      <c r="BA60" s="93"/>
      <c r="BB60" s="90"/>
      <c r="BC60" s="96"/>
      <c r="BD60" s="96" t="s">
        <v>49</v>
      </c>
      <c r="BE60" s="93"/>
    </row>
    <row r="61" spans="1:57" s="98" customFormat="1">
      <c r="A61" s="90">
        <v>19</v>
      </c>
      <c r="B61" s="173">
        <v>41930</v>
      </c>
      <c r="C61" s="92" t="s">
        <v>15</v>
      </c>
      <c r="D61" s="90" t="s">
        <v>78</v>
      </c>
      <c r="E61" s="91">
        <v>41873</v>
      </c>
      <c r="F61" s="93" t="s">
        <v>92</v>
      </c>
      <c r="G61" s="90" t="s">
        <v>143</v>
      </c>
      <c r="H61" s="90">
        <v>94.7</v>
      </c>
      <c r="I61" s="94" t="s">
        <v>80</v>
      </c>
      <c r="J61" s="95">
        <v>3000</v>
      </c>
      <c r="K61" s="95">
        <v>33000</v>
      </c>
      <c r="L61" s="95">
        <v>82200</v>
      </c>
      <c r="M61" s="95">
        <f t="shared" si="0"/>
        <v>82200</v>
      </c>
      <c r="N61" s="95"/>
      <c r="O61" s="90">
        <v>2.67</v>
      </c>
      <c r="P61" s="90">
        <v>2.04</v>
      </c>
      <c r="Q61" s="90">
        <v>1.89</v>
      </c>
      <c r="R61" s="90">
        <v>0</v>
      </c>
      <c r="S61" s="90">
        <v>1.62</v>
      </c>
      <c r="T61" s="90"/>
      <c r="U61" s="90">
        <v>2.67</v>
      </c>
      <c r="V61" s="90">
        <v>2.04</v>
      </c>
      <c r="W61" s="90">
        <v>1.89</v>
      </c>
      <c r="X61" s="90">
        <v>0</v>
      </c>
      <c r="Y61" s="90">
        <v>1.62</v>
      </c>
      <c r="Z61" s="90"/>
      <c r="AA61" s="90"/>
      <c r="AB61" s="90"/>
      <c r="AC61" s="90"/>
      <c r="AD61" s="90"/>
      <c r="AE61" s="90"/>
      <c r="AF61" s="90"/>
      <c r="AG61" s="96" t="s">
        <v>108</v>
      </c>
      <c r="AH61" s="96" t="s">
        <v>155</v>
      </c>
      <c r="AI61" s="96">
        <v>2</v>
      </c>
      <c r="AJ61" s="96">
        <v>4</v>
      </c>
      <c r="AK61" s="99">
        <v>0.33329999999999999</v>
      </c>
      <c r="AL61" s="99">
        <v>0.66659999999999997</v>
      </c>
      <c r="AM61" s="96">
        <v>0</v>
      </c>
      <c r="AN61" s="96">
        <v>22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6">
        <v>0</v>
      </c>
      <c r="AU61" s="96">
        <v>0</v>
      </c>
      <c r="AV61" s="96">
        <v>0</v>
      </c>
      <c r="AW61" s="96">
        <v>24</v>
      </c>
      <c r="AX61" s="96" t="s">
        <v>108</v>
      </c>
      <c r="AY61" s="96">
        <v>24</v>
      </c>
      <c r="AZ61" s="96" t="s">
        <v>31</v>
      </c>
      <c r="BA61" s="93"/>
      <c r="BB61" s="90"/>
      <c r="BC61" s="96"/>
      <c r="BD61" s="96" t="s">
        <v>153</v>
      </c>
      <c r="BE61" s="93"/>
    </row>
    <row r="62" spans="1:57" s="98" customFormat="1">
      <c r="A62" s="90">
        <v>27</v>
      </c>
      <c r="B62" s="173">
        <v>41930</v>
      </c>
      <c r="C62" s="92" t="s">
        <v>15</v>
      </c>
      <c r="D62" s="90" t="s">
        <v>78</v>
      </c>
      <c r="E62" s="91">
        <v>41851</v>
      </c>
      <c r="F62" s="93" t="s">
        <v>30</v>
      </c>
      <c r="G62" s="90" t="s">
        <v>116</v>
      </c>
      <c r="H62" s="90">
        <v>67.099999999999994</v>
      </c>
      <c r="I62" s="94" t="s">
        <v>80</v>
      </c>
      <c r="J62" s="95">
        <v>3042</v>
      </c>
      <c r="K62" s="95">
        <v>33459</v>
      </c>
      <c r="L62" s="95">
        <v>83342</v>
      </c>
      <c r="M62" s="95">
        <f t="shared" si="0"/>
        <v>83342</v>
      </c>
      <c r="N62" s="95"/>
      <c r="O62" s="90">
        <v>1.98</v>
      </c>
      <c r="P62" s="90">
        <v>1.62</v>
      </c>
      <c r="Q62" s="90">
        <v>1.54</v>
      </c>
      <c r="R62" s="90">
        <v>0</v>
      </c>
      <c r="S62" s="90">
        <v>1.38</v>
      </c>
      <c r="T62" s="90"/>
      <c r="U62" s="90">
        <v>1.98</v>
      </c>
      <c r="V62" s="90">
        <v>1.62</v>
      </c>
      <c r="W62" s="90">
        <v>1.54</v>
      </c>
      <c r="X62" s="90">
        <v>0</v>
      </c>
      <c r="Y62" s="90">
        <v>1.38</v>
      </c>
      <c r="Z62" s="90"/>
      <c r="AA62" s="90"/>
      <c r="AB62" s="90"/>
      <c r="AC62" s="90"/>
      <c r="AD62" s="90"/>
      <c r="AE62" s="90"/>
      <c r="AF62" s="90"/>
      <c r="AG62" s="96" t="s">
        <v>31</v>
      </c>
      <c r="AH62" s="96"/>
      <c r="AI62" s="96">
        <v>3</v>
      </c>
      <c r="AJ62" s="96">
        <v>3</v>
      </c>
      <c r="AK62" s="97">
        <v>0.5</v>
      </c>
      <c r="AL62" s="97">
        <v>0.5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36</v>
      </c>
      <c r="AX62" s="96" t="s">
        <v>31</v>
      </c>
      <c r="AY62" s="96"/>
      <c r="AZ62" s="96" t="s">
        <v>31</v>
      </c>
      <c r="BA62" s="93"/>
      <c r="BB62" s="90"/>
      <c r="BC62" s="96"/>
      <c r="BD62" s="96" t="s">
        <v>153</v>
      </c>
      <c r="BE62" s="93"/>
    </row>
    <row r="63" spans="1:57" s="98" customFormat="1">
      <c r="A63" s="90">
        <v>44</v>
      </c>
      <c r="B63" s="173">
        <v>41930</v>
      </c>
      <c r="C63" s="92" t="s">
        <v>15</v>
      </c>
      <c r="D63" s="90" t="s">
        <v>78</v>
      </c>
      <c r="E63" s="91">
        <v>41851</v>
      </c>
      <c r="F63" s="90" t="s">
        <v>33</v>
      </c>
      <c r="G63" s="90" t="s">
        <v>34</v>
      </c>
      <c r="H63" s="90">
        <v>83.88</v>
      </c>
      <c r="I63" s="94" t="s">
        <v>80</v>
      </c>
      <c r="J63" s="95">
        <v>3000</v>
      </c>
      <c r="K63" s="95">
        <v>33000</v>
      </c>
      <c r="L63" s="95">
        <v>82200</v>
      </c>
      <c r="M63" s="95">
        <f t="shared" si="0"/>
        <v>82200</v>
      </c>
      <c r="N63" s="95"/>
      <c r="O63" s="90">
        <v>1.93</v>
      </c>
      <c r="P63" s="90">
        <v>1.65</v>
      </c>
      <c r="Q63" s="90">
        <v>1.58</v>
      </c>
      <c r="R63" s="90">
        <v>0</v>
      </c>
      <c r="S63" s="90">
        <v>1.45</v>
      </c>
      <c r="T63" s="90"/>
      <c r="U63" s="90">
        <v>1.77</v>
      </c>
      <c r="V63" s="90">
        <v>1.5</v>
      </c>
      <c r="W63" s="90">
        <v>1.44</v>
      </c>
      <c r="X63" s="90">
        <v>0</v>
      </c>
      <c r="Y63" s="90">
        <v>1.32</v>
      </c>
      <c r="Z63" s="90"/>
      <c r="AA63" s="90"/>
      <c r="AB63" s="90"/>
      <c r="AC63" s="90"/>
      <c r="AD63" s="90"/>
      <c r="AE63" s="90"/>
      <c r="AF63" s="90"/>
      <c r="AG63" s="96" t="s">
        <v>108</v>
      </c>
      <c r="AH63" s="96" t="s">
        <v>155</v>
      </c>
      <c r="AI63" s="96">
        <v>2</v>
      </c>
      <c r="AJ63" s="96">
        <v>4</v>
      </c>
      <c r="AK63" s="99">
        <v>0.33329999999999999</v>
      </c>
      <c r="AL63" s="99">
        <v>0.66659999999999997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 t="s">
        <v>31</v>
      </c>
      <c r="AY63" s="96"/>
      <c r="AZ63" s="96" t="s">
        <v>31</v>
      </c>
      <c r="BA63" s="93" t="s">
        <v>24</v>
      </c>
      <c r="BB63" s="90" t="s">
        <v>152</v>
      </c>
      <c r="BC63" s="96">
        <v>50</v>
      </c>
      <c r="BD63" s="96" t="s">
        <v>91</v>
      </c>
      <c r="BE63" s="93"/>
    </row>
    <row r="64" spans="1:57" s="98" customFormat="1">
      <c r="A64" s="90">
        <v>3</v>
      </c>
      <c r="B64" s="173">
        <v>41930</v>
      </c>
      <c r="C64" s="92" t="s">
        <v>15</v>
      </c>
      <c r="D64" s="90" t="s">
        <v>78</v>
      </c>
      <c r="E64" s="91">
        <v>41912</v>
      </c>
      <c r="F64" s="93" t="s">
        <v>17</v>
      </c>
      <c r="G64" s="90" t="s">
        <v>62</v>
      </c>
      <c r="H64" s="90">
        <v>76</v>
      </c>
      <c r="I64" s="94" t="s">
        <v>80</v>
      </c>
      <c r="J64" s="95">
        <v>12000</v>
      </c>
      <c r="K64" s="95">
        <v>102000</v>
      </c>
      <c r="L64" s="95">
        <f>K64</f>
        <v>102000</v>
      </c>
      <c r="M64" s="95">
        <f t="shared" si="0"/>
        <v>102000</v>
      </c>
      <c r="N64" s="95"/>
      <c r="O64" s="90">
        <v>2.1</v>
      </c>
      <c r="P64" s="90">
        <v>1.7</v>
      </c>
      <c r="Q64" s="90">
        <v>0</v>
      </c>
      <c r="R64" s="90">
        <v>0</v>
      </c>
      <c r="S64" s="90">
        <v>1.6</v>
      </c>
      <c r="T64" s="90"/>
      <c r="U64" s="90">
        <v>2.1</v>
      </c>
      <c r="V64" s="90">
        <v>1.7</v>
      </c>
      <c r="W64" s="90">
        <v>0</v>
      </c>
      <c r="X64" s="90">
        <v>0</v>
      </c>
      <c r="Y64" s="90">
        <v>1.6</v>
      </c>
      <c r="Z64" s="90"/>
      <c r="AA64" s="90"/>
      <c r="AB64" s="90"/>
      <c r="AC64" s="90"/>
      <c r="AD64" s="90"/>
      <c r="AE64" s="90"/>
      <c r="AF64" s="90"/>
      <c r="AG64" s="96" t="s">
        <v>31</v>
      </c>
      <c r="AH64" s="96"/>
      <c r="AI64" s="96">
        <v>3</v>
      </c>
      <c r="AJ64" s="96">
        <v>3</v>
      </c>
      <c r="AK64" s="97">
        <v>0.5</v>
      </c>
      <c r="AL64" s="97">
        <v>0.5</v>
      </c>
      <c r="AM64" s="96">
        <v>0</v>
      </c>
      <c r="AN64" s="96">
        <v>15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10</v>
      </c>
      <c r="AW64" s="96">
        <v>12</v>
      </c>
      <c r="AX64" s="96" t="s">
        <v>108</v>
      </c>
      <c r="AY64" s="96">
        <v>12</v>
      </c>
      <c r="AZ64" s="96" t="s">
        <v>31</v>
      </c>
      <c r="BA64" s="93"/>
      <c r="BB64" s="90"/>
      <c r="BC64" s="96"/>
      <c r="BD64" s="96" t="s">
        <v>153</v>
      </c>
      <c r="BE64" s="93"/>
    </row>
    <row r="65" spans="1:57" s="31" customFormat="1">
      <c r="A65" s="27"/>
      <c r="B65" s="173">
        <v>41930</v>
      </c>
      <c r="C65" s="29" t="s">
        <v>15</v>
      </c>
      <c r="D65" s="27" t="s">
        <v>78</v>
      </c>
      <c r="E65" s="91">
        <v>41851</v>
      </c>
      <c r="F65" s="28" t="s">
        <v>591</v>
      </c>
      <c r="G65" s="27" t="s">
        <v>592</v>
      </c>
      <c r="H65" s="27">
        <v>80.92</v>
      </c>
      <c r="I65" s="32" t="s">
        <v>80</v>
      </c>
      <c r="J65" s="35">
        <v>3042</v>
      </c>
      <c r="K65" s="35">
        <v>33459</v>
      </c>
      <c r="L65" s="35">
        <v>83342</v>
      </c>
      <c r="M65" s="35">
        <f t="shared" si="0"/>
        <v>83342</v>
      </c>
      <c r="N65" s="35"/>
      <c r="O65" s="27">
        <v>2.95</v>
      </c>
      <c r="P65" s="27">
        <v>2.4900000000000002</v>
      </c>
      <c r="Q65" s="27">
        <v>2.36</v>
      </c>
      <c r="R65" s="27">
        <v>0</v>
      </c>
      <c r="S65" s="27">
        <v>2.14</v>
      </c>
      <c r="T65" s="27"/>
      <c r="U65" s="27">
        <v>2.95</v>
      </c>
      <c r="V65" s="27">
        <v>2.4900000000000002</v>
      </c>
      <c r="W65" s="27">
        <v>2.36</v>
      </c>
      <c r="X65" s="27">
        <v>0</v>
      </c>
      <c r="Y65" s="27">
        <v>2.14</v>
      </c>
      <c r="Z65" s="27"/>
      <c r="AA65" s="27"/>
      <c r="AB65" s="27"/>
      <c r="AC65" s="27"/>
      <c r="AD65" s="27"/>
      <c r="AE65" s="27"/>
      <c r="AF65" s="27"/>
      <c r="AG65" s="30" t="s">
        <v>31</v>
      </c>
      <c r="AH65" s="30"/>
      <c r="AI65" s="30">
        <v>3</v>
      </c>
      <c r="AJ65" s="30">
        <v>3</v>
      </c>
      <c r="AK65" s="85">
        <v>0.5</v>
      </c>
      <c r="AL65" s="85">
        <v>0.5</v>
      </c>
      <c r="AM65" s="30">
        <v>0</v>
      </c>
      <c r="AN65" s="30">
        <v>30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 t="s">
        <v>593</v>
      </c>
      <c r="AY65" s="30">
        <v>24</v>
      </c>
      <c r="AZ65" s="30" t="s">
        <v>31</v>
      </c>
      <c r="BA65" s="28" t="s">
        <v>24</v>
      </c>
      <c r="BB65" s="27" t="s">
        <v>152</v>
      </c>
      <c r="BC65" s="30">
        <v>50</v>
      </c>
      <c r="BD65" s="30" t="s">
        <v>594</v>
      </c>
      <c r="BE65" s="28"/>
    </row>
    <row r="66" spans="1:57" s="31" customFormat="1">
      <c r="J66" s="86"/>
      <c r="K66" s="86"/>
      <c r="L66" s="86"/>
      <c r="M66" s="86"/>
      <c r="N66" s="86"/>
    </row>
    <row r="67" spans="1:57" s="31" customFormat="1">
      <c r="J67" s="86"/>
      <c r="K67" s="86"/>
      <c r="L67" s="86"/>
      <c r="M67" s="86"/>
      <c r="N67" s="86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061EA-5BA1-214B-AF94-88029797A74D}">
  <dimension ref="A1:BE67"/>
  <sheetViews>
    <sheetView topLeftCell="A61" zoomScale="120" zoomScaleNormal="120" zoomScalePageLayoutView="120" workbookViewId="0">
      <selection activeCell="E2" sqref="E2:E9"/>
    </sheetView>
  </sheetViews>
  <sheetFormatPr baseColWidth="10" defaultRowHeight="13"/>
  <cols>
    <col min="4" max="4" width="16.6640625" customWidth="1"/>
    <col min="7" max="7" width="18.83203125" customWidth="1"/>
    <col min="10" max="14" width="10.83203125" style="36"/>
  </cols>
  <sheetData>
    <row r="1" spans="1:57" ht="70">
      <c r="A1" s="1" t="s">
        <v>18</v>
      </c>
      <c r="B1" s="1" t="s">
        <v>19</v>
      </c>
      <c r="C1" s="2" t="s">
        <v>20</v>
      </c>
      <c r="D1" s="3" t="s">
        <v>57</v>
      </c>
      <c r="E1" s="1" t="s">
        <v>58</v>
      </c>
      <c r="F1" s="2" t="s">
        <v>1</v>
      </c>
      <c r="G1" s="4" t="s">
        <v>45</v>
      </c>
      <c r="H1" s="5" t="s">
        <v>46</v>
      </c>
      <c r="I1" s="6" t="s">
        <v>111</v>
      </c>
      <c r="J1" s="33" t="s">
        <v>112</v>
      </c>
      <c r="K1" s="33" t="s">
        <v>113</v>
      </c>
      <c r="L1" s="33" t="s">
        <v>0</v>
      </c>
      <c r="M1" s="33" t="s">
        <v>23</v>
      </c>
      <c r="N1" s="34" t="s">
        <v>65</v>
      </c>
      <c r="O1" s="7" t="s">
        <v>66</v>
      </c>
      <c r="P1" s="7" t="s">
        <v>67</v>
      </c>
      <c r="Q1" s="7" t="s">
        <v>68</v>
      </c>
      <c r="R1" s="7" t="s">
        <v>69</v>
      </c>
      <c r="S1" s="7" t="s">
        <v>70</v>
      </c>
      <c r="T1" s="8" t="s">
        <v>71</v>
      </c>
      <c r="U1" s="9" t="s">
        <v>72</v>
      </c>
      <c r="V1" s="9" t="s">
        <v>73</v>
      </c>
      <c r="W1" s="9" t="s">
        <v>74</v>
      </c>
      <c r="X1" s="9" t="s">
        <v>118</v>
      </c>
      <c r="Y1" s="9" t="s">
        <v>119</v>
      </c>
      <c r="Z1" s="10" t="s">
        <v>61</v>
      </c>
      <c r="AA1" s="11" t="s">
        <v>3</v>
      </c>
      <c r="AB1" s="11" t="s">
        <v>59</v>
      </c>
      <c r="AC1" s="11" t="s">
        <v>60</v>
      </c>
      <c r="AD1" s="11" t="s">
        <v>21</v>
      </c>
      <c r="AE1" s="11" t="s">
        <v>22</v>
      </c>
      <c r="AF1" s="12" t="s">
        <v>63</v>
      </c>
      <c r="AG1" s="13" t="s">
        <v>64</v>
      </c>
      <c r="AH1" s="13" t="s">
        <v>86</v>
      </c>
      <c r="AI1" s="13" t="s">
        <v>43</v>
      </c>
      <c r="AJ1" s="14" t="s">
        <v>44</v>
      </c>
      <c r="AK1" s="13" t="s">
        <v>41</v>
      </c>
      <c r="AL1" s="13" t="s">
        <v>42</v>
      </c>
      <c r="AM1" s="15" t="s">
        <v>87</v>
      </c>
      <c r="AN1" s="16" t="s">
        <v>48</v>
      </c>
      <c r="AO1" s="17" t="s">
        <v>47</v>
      </c>
      <c r="AP1" s="7" t="s">
        <v>132</v>
      </c>
      <c r="AQ1" s="18" t="s">
        <v>146</v>
      </c>
      <c r="AR1" s="19" t="s">
        <v>147</v>
      </c>
      <c r="AS1" s="20" t="s">
        <v>76</v>
      </c>
      <c r="AT1" s="8" t="s">
        <v>142</v>
      </c>
      <c r="AU1" s="20" t="s">
        <v>4</v>
      </c>
      <c r="AV1" s="8" t="s">
        <v>5</v>
      </c>
      <c r="AW1" s="1" t="s">
        <v>6</v>
      </c>
      <c r="AX1" s="21" t="s">
        <v>7</v>
      </c>
      <c r="AY1" s="22" t="s">
        <v>8</v>
      </c>
      <c r="AZ1" s="21" t="s">
        <v>9</v>
      </c>
      <c r="BA1" s="23" t="s">
        <v>10</v>
      </c>
      <c r="BB1" s="24" t="s">
        <v>11</v>
      </c>
      <c r="BC1" s="25" t="s">
        <v>12</v>
      </c>
      <c r="BD1" s="25" t="s">
        <v>13</v>
      </c>
      <c r="BE1" s="24" t="s">
        <v>14</v>
      </c>
    </row>
    <row r="2" spans="1:57" s="98" customFormat="1">
      <c r="A2" s="90">
        <v>9</v>
      </c>
      <c r="B2" s="173">
        <v>41746</v>
      </c>
      <c r="C2" s="92" t="s">
        <v>15</v>
      </c>
      <c r="D2" s="90" t="s">
        <v>16</v>
      </c>
      <c r="E2" s="91">
        <v>41716</v>
      </c>
      <c r="F2" s="93" t="s">
        <v>79</v>
      </c>
      <c r="G2" s="90" t="s">
        <v>54</v>
      </c>
      <c r="H2" s="90">
        <v>113</v>
      </c>
      <c r="I2" s="94" t="s">
        <v>80</v>
      </c>
      <c r="J2" s="95">
        <v>15000</v>
      </c>
      <c r="K2" s="95">
        <v>60000</v>
      </c>
      <c r="L2" s="95">
        <v>90000</v>
      </c>
      <c r="M2" s="95">
        <v>300000</v>
      </c>
      <c r="N2" s="95"/>
      <c r="O2" s="90">
        <v>2.1800000000000002</v>
      </c>
      <c r="P2" s="90">
        <v>1.71</v>
      </c>
      <c r="Q2" s="90">
        <v>1.59</v>
      </c>
      <c r="R2" s="90">
        <v>1.5</v>
      </c>
      <c r="S2" s="90">
        <v>1.41</v>
      </c>
      <c r="T2" s="90"/>
      <c r="U2" s="90">
        <v>2.08</v>
      </c>
      <c r="V2" s="90">
        <v>1.7</v>
      </c>
      <c r="W2" s="90">
        <v>1.57</v>
      </c>
      <c r="X2" s="90">
        <v>1.49</v>
      </c>
      <c r="Y2" s="90">
        <v>1.39</v>
      </c>
      <c r="Z2" s="90"/>
      <c r="AA2" s="90"/>
      <c r="AB2" s="90"/>
      <c r="AC2" s="90"/>
      <c r="AD2" s="90"/>
      <c r="AE2" s="90"/>
      <c r="AF2" s="90"/>
      <c r="AG2" s="96" t="s">
        <v>108</v>
      </c>
      <c r="AH2" s="96" t="s">
        <v>155</v>
      </c>
      <c r="AI2" s="96">
        <v>3</v>
      </c>
      <c r="AJ2" s="96">
        <v>3</v>
      </c>
      <c r="AK2" s="97">
        <v>0.5</v>
      </c>
      <c r="AL2" s="97">
        <v>0.5</v>
      </c>
      <c r="AM2" s="96">
        <v>0</v>
      </c>
      <c r="AN2" s="96">
        <v>15</v>
      </c>
      <c r="AO2" s="96">
        <v>0</v>
      </c>
      <c r="AP2" s="96">
        <v>0</v>
      </c>
      <c r="AQ2" s="96">
        <v>0</v>
      </c>
      <c r="AR2" s="96">
        <v>0</v>
      </c>
      <c r="AS2" s="96">
        <v>0</v>
      </c>
      <c r="AT2" s="96">
        <v>0</v>
      </c>
      <c r="AU2" s="96">
        <v>0</v>
      </c>
      <c r="AV2" s="96">
        <v>0</v>
      </c>
      <c r="AW2" s="96">
        <v>0</v>
      </c>
      <c r="AX2" s="96" t="s">
        <v>31</v>
      </c>
      <c r="AY2" s="96">
        <v>24</v>
      </c>
      <c r="AZ2" s="96" t="s">
        <v>31</v>
      </c>
      <c r="BA2" s="93"/>
      <c r="BB2" s="90"/>
      <c r="BC2" s="96"/>
      <c r="BD2" s="96" t="s">
        <v>153</v>
      </c>
      <c r="BE2" s="93"/>
    </row>
    <row r="3" spans="1:57" s="98" customFormat="1">
      <c r="A3" s="90">
        <v>34</v>
      </c>
      <c r="B3" s="173">
        <v>41746</v>
      </c>
      <c r="C3" s="92" t="s">
        <v>15</v>
      </c>
      <c r="D3" s="90" t="s">
        <v>16</v>
      </c>
      <c r="E3" s="91">
        <v>41639</v>
      </c>
      <c r="F3" s="93" t="s">
        <v>26</v>
      </c>
      <c r="G3" s="90" t="s">
        <v>117</v>
      </c>
      <c r="H3" s="90">
        <v>89.231999999999999</v>
      </c>
      <c r="I3" s="94" t="s">
        <v>80</v>
      </c>
      <c r="J3" s="95">
        <v>15000</v>
      </c>
      <c r="K3" s="95">
        <v>60000</v>
      </c>
      <c r="L3" s="95">
        <v>90000</v>
      </c>
      <c r="M3" s="95">
        <v>300000</v>
      </c>
      <c r="N3" s="95"/>
      <c r="O3" s="90">
        <v>2.35</v>
      </c>
      <c r="P3" s="90">
        <v>2.194</v>
      </c>
      <c r="Q3" s="90">
        <v>2.09</v>
      </c>
      <c r="R3" s="90">
        <v>1.986</v>
      </c>
      <c r="S3" s="90">
        <v>1.8819999999999999</v>
      </c>
      <c r="T3" s="90"/>
      <c r="U3" s="90">
        <v>2.246</v>
      </c>
      <c r="V3" s="90">
        <v>2.194</v>
      </c>
      <c r="W3" s="90">
        <v>2.09</v>
      </c>
      <c r="X3" s="90">
        <v>1.9339999999999999</v>
      </c>
      <c r="Y3" s="90">
        <v>1.8819999999999999</v>
      </c>
      <c r="Z3" s="90"/>
      <c r="AA3" s="90"/>
      <c r="AB3" s="90"/>
      <c r="AC3" s="90"/>
      <c r="AD3" s="90"/>
      <c r="AE3" s="90"/>
      <c r="AF3" s="90"/>
      <c r="AG3" s="96" t="s">
        <v>108</v>
      </c>
      <c r="AH3" s="96" t="s">
        <v>155</v>
      </c>
      <c r="AI3" s="96">
        <v>3</v>
      </c>
      <c r="AJ3" s="96">
        <v>3</v>
      </c>
      <c r="AK3" s="97">
        <v>0.5</v>
      </c>
      <c r="AL3" s="97">
        <v>0.5</v>
      </c>
      <c r="AM3" s="96">
        <v>0</v>
      </c>
      <c r="AN3" s="96">
        <v>0</v>
      </c>
      <c r="AO3" s="96">
        <v>10</v>
      </c>
      <c r="AP3" s="96">
        <v>0</v>
      </c>
      <c r="AQ3" s="96">
        <v>0</v>
      </c>
      <c r="AR3" s="96">
        <v>0</v>
      </c>
      <c r="AS3" s="96">
        <v>0</v>
      </c>
      <c r="AT3" s="96">
        <v>0</v>
      </c>
      <c r="AU3" s="96">
        <v>0</v>
      </c>
      <c r="AV3" s="96">
        <v>0</v>
      </c>
      <c r="AW3" s="96">
        <v>0</v>
      </c>
      <c r="AX3" s="96" t="s">
        <v>31</v>
      </c>
      <c r="AY3" s="96"/>
      <c r="AZ3" s="96" t="s">
        <v>31</v>
      </c>
      <c r="BA3" s="93"/>
      <c r="BB3" s="90"/>
      <c r="BC3" s="96"/>
      <c r="BD3" s="96" t="s">
        <v>153</v>
      </c>
      <c r="BE3" s="93" t="s">
        <v>27</v>
      </c>
    </row>
    <row r="4" spans="1:57" s="98" customFormat="1">
      <c r="A4" s="90">
        <v>50</v>
      </c>
      <c r="B4" s="173">
        <v>41746</v>
      </c>
      <c r="C4" s="92" t="s">
        <v>15</v>
      </c>
      <c r="D4" s="90" t="s">
        <v>16</v>
      </c>
      <c r="E4" s="91">
        <v>41639</v>
      </c>
      <c r="F4" s="93" t="s">
        <v>25</v>
      </c>
      <c r="G4" s="90" t="s">
        <v>34</v>
      </c>
      <c r="H4" s="90">
        <v>100</v>
      </c>
      <c r="I4" s="94" t="s">
        <v>80</v>
      </c>
      <c r="J4" s="95">
        <v>15000</v>
      </c>
      <c r="K4" s="95">
        <v>60000</v>
      </c>
      <c r="L4" s="95">
        <v>90000</v>
      </c>
      <c r="M4" s="95">
        <v>300000</v>
      </c>
      <c r="N4" s="95"/>
      <c r="O4" s="90">
        <v>2.4500000000000002</v>
      </c>
      <c r="P4" s="90">
        <v>2.2200000000000002</v>
      </c>
      <c r="Q4" s="90">
        <v>2.1</v>
      </c>
      <c r="R4" s="90">
        <v>2</v>
      </c>
      <c r="S4" s="90">
        <v>1.85</v>
      </c>
      <c r="T4" s="90"/>
      <c r="U4" s="90">
        <v>2.15</v>
      </c>
      <c r="V4" s="90">
        <v>2.0499999999999998</v>
      </c>
      <c r="W4" s="90">
        <v>1.92</v>
      </c>
      <c r="X4" s="90">
        <v>1.75</v>
      </c>
      <c r="Y4" s="90">
        <v>1.7</v>
      </c>
      <c r="Z4" s="90"/>
      <c r="AA4" s="90"/>
      <c r="AB4" s="90"/>
      <c r="AC4" s="90"/>
      <c r="AD4" s="90"/>
      <c r="AE4" s="90"/>
      <c r="AF4" s="90"/>
      <c r="AG4" s="96" t="s">
        <v>108</v>
      </c>
      <c r="AH4" s="96" t="s">
        <v>155</v>
      </c>
      <c r="AI4" s="96">
        <v>3</v>
      </c>
      <c r="AJ4" s="96">
        <v>3</v>
      </c>
      <c r="AK4" s="97">
        <v>0.5</v>
      </c>
      <c r="AL4" s="97">
        <v>0.5</v>
      </c>
      <c r="AM4" s="96">
        <v>0</v>
      </c>
      <c r="AN4" s="96">
        <v>0</v>
      </c>
      <c r="AO4" s="96">
        <v>0</v>
      </c>
      <c r="AP4" s="96">
        <v>20</v>
      </c>
      <c r="AQ4" s="96">
        <v>0</v>
      </c>
      <c r="AR4" s="96">
        <v>0</v>
      </c>
      <c r="AS4" s="96">
        <v>0</v>
      </c>
      <c r="AT4" s="96">
        <v>0</v>
      </c>
      <c r="AU4" s="96">
        <v>0</v>
      </c>
      <c r="AV4" s="96">
        <v>0</v>
      </c>
      <c r="AW4" s="96">
        <v>0</v>
      </c>
      <c r="AX4" s="174" t="s">
        <v>593</v>
      </c>
      <c r="AY4" s="96">
        <v>12</v>
      </c>
      <c r="AZ4" s="96" t="s">
        <v>31</v>
      </c>
      <c r="BA4" s="93"/>
      <c r="BB4" s="90"/>
      <c r="BC4" s="96"/>
      <c r="BD4" s="96" t="s">
        <v>49</v>
      </c>
      <c r="BE4" s="93"/>
    </row>
    <row r="5" spans="1:57" s="98" customFormat="1">
      <c r="A5" s="90">
        <v>17</v>
      </c>
      <c r="B5" s="173">
        <v>41746</v>
      </c>
      <c r="C5" s="92" t="s">
        <v>15</v>
      </c>
      <c r="D5" s="90" t="s">
        <v>16</v>
      </c>
      <c r="E5" s="91">
        <v>41667</v>
      </c>
      <c r="F5" s="93" t="s">
        <v>92</v>
      </c>
      <c r="G5" s="90" t="s">
        <v>143</v>
      </c>
      <c r="H5" s="90">
        <v>115</v>
      </c>
      <c r="I5" s="94" t="s">
        <v>80</v>
      </c>
      <c r="J5" s="95">
        <v>15000</v>
      </c>
      <c r="K5" s="95">
        <v>60000</v>
      </c>
      <c r="L5" s="95">
        <v>90000</v>
      </c>
      <c r="M5" s="95">
        <v>300000</v>
      </c>
      <c r="N5" s="95"/>
      <c r="O5" s="90">
        <v>2.1</v>
      </c>
      <c r="P5" s="90">
        <v>1.86</v>
      </c>
      <c r="Q5" s="90">
        <v>1.7</v>
      </c>
      <c r="R5" s="90">
        <v>1.58</v>
      </c>
      <c r="S5" s="90">
        <v>1.48</v>
      </c>
      <c r="T5" s="90"/>
      <c r="U5" s="90">
        <v>1.97</v>
      </c>
      <c r="V5" s="90">
        <v>1.77</v>
      </c>
      <c r="W5" s="90">
        <v>1.62</v>
      </c>
      <c r="X5" s="90">
        <v>1.55</v>
      </c>
      <c r="Y5" s="90">
        <v>1.45</v>
      </c>
      <c r="Z5" s="90"/>
      <c r="AA5" s="90"/>
      <c r="AB5" s="90"/>
      <c r="AC5" s="90"/>
      <c r="AD5" s="90"/>
      <c r="AE5" s="90"/>
      <c r="AF5" s="90"/>
      <c r="AG5" s="96" t="s">
        <v>108</v>
      </c>
      <c r="AH5" s="96" t="s">
        <v>155</v>
      </c>
      <c r="AI5" s="96">
        <v>3</v>
      </c>
      <c r="AJ5" s="96">
        <v>3</v>
      </c>
      <c r="AK5" s="97">
        <v>0.5</v>
      </c>
      <c r="AL5" s="97">
        <v>0.5</v>
      </c>
      <c r="AM5" s="96">
        <v>0</v>
      </c>
      <c r="AN5" s="96">
        <v>20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96">
        <v>0</v>
      </c>
      <c r="AU5" s="96">
        <v>0</v>
      </c>
      <c r="AV5" s="96">
        <v>0</v>
      </c>
      <c r="AW5" s="96">
        <v>24</v>
      </c>
      <c r="AX5" s="96" t="s">
        <v>108</v>
      </c>
      <c r="AY5" s="96">
        <v>24</v>
      </c>
      <c r="AZ5" s="96" t="s">
        <v>31</v>
      </c>
      <c r="BA5" s="93"/>
      <c r="BB5" s="90"/>
      <c r="BC5" s="96"/>
      <c r="BD5" s="96" t="s">
        <v>153</v>
      </c>
      <c r="BE5" s="93"/>
    </row>
    <row r="6" spans="1:57" s="98" customFormat="1">
      <c r="A6" s="90">
        <v>25</v>
      </c>
      <c r="B6" s="173">
        <v>41746</v>
      </c>
      <c r="C6" s="92" t="s">
        <v>15</v>
      </c>
      <c r="D6" s="90" t="s">
        <v>16</v>
      </c>
      <c r="E6" s="91">
        <v>41657</v>
      </c>
      <c r="F6" s="93" t="s">
        <v>30</v>
      </c>
      <c r="G6" s="90" t="s">
        <v>116</v>
      </c>
      <c r="H6" s="90">
        <v>78.599999999999994</v>
      </c>
      <c r="I6" s="94" t="s">
        <v>80</v>
      </c>
      <c r="J6" s="95">
        <v>15208</v>
      </c>
      <c r="K6" s="95">
        <v>60833</v>
      </c>
      <c r="L6" s="95">
        <v>91250</v>
      </c>
      <c r="M6" s="95">
        <v>304167</v>
      </c>
      <c r="N6" s="95"/>
      <c r="O6" s="90">
        <v>1.55</v>
      </c>
      <c r="P6" s="90">
        <v>1.41</v>
      </c>
      <c r="Q6" s="90">
        <v>1.3</v>
      </c>
      <c r="R6" s="90">
        <v>1.23</v>
      </c>
      <c r="S6" s="90">
        <v>1.19</v>
      </c>
      <c r="T6" s="90"/>
      <c r="U6" s="90">
        <v>1.49</v>
      </c>
      <c r="V6" s="90">
        <v>1.38</v>
      </c>
      <c r="W6" s="90">
        <v>1.29</v>
      </c>
      <c r="X6" s="90">
        <v>1.23</v>
      </c>
      <c r="Y6" s="90">
        <v>1.17</v>
      </c>
      <c r="Z6" s="90"/>
      <c r="AA6" s="90"/>
      <c r="AB6" s="90"/>
      <c r="AC6" s="90"/>
      <c r="AD6" s="90"/>
      <c r="AE6" s="90"/>
      <c r="AF6" s="90"/>
      <c r="AG6" s="96" t="s">
        <v>108</v>
      </c>
      <c r="AH6" s="96" t="s">
        <v>155</v>
      </c>
      <c r="AI6" s="96">
        <v>3</v>
      </c>
      <c r="AJ6" s="96">
        <v>3</v>
      </c>
      <c r="AK6" s="97">
        <v>0.5</v>
      </c>
      <c r="AL6" s="97">
        <v>0.5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96">
        <v>0</v>
      </c>
      <c r="AU6" s="96">
        <v>0</v>
      </c>
      <c r="AV6" s="96">
        <v>0</v>
      </c>
      <c r="AW6" s="96">
        <v>36</v>
      </c>
      <c r="AX6" s="96" t="s">
        <v>31</v>
      </c>
      <c r="AY6" s="96"/>
      <c r="AZ6" s="96" t="s">
        <v>31</v>
      </c>
      <c r="BA6" s="93"/>
      <c r="BB6" s="90"/>
      <c r="BC6" s="96"/>
      <c r="BD6" s="96" t="s">
        <v>153</v>
      </c>
      <c r="BE6" s="93"/>
    </row>
    <row r="7" spans="1:57" s="98" customFormat="1">
      <c r="A7" s="90">
        <v>42</v>
      </c>
      <c r="B7" s="173">
        <v>41746</v>
      </c>
      <c r="C7" s="92" t="s">
        <v>15</v>
      </c>
      <c r="D7" s="90" t="s">
        <v>16</v>
      </c>
      <c r="E7" s="91">
        <v>41732</v>
      </c>
      <c r="F7" s="90" t="s">
        <v>33</v>
      </c>
      <c r="G7" s="90" t="s">
        <v>34</v>
      </c>
      <c r="H7" s="90">
        <v>97.03</v>
      </c>
      <c r="I7" s="94" t="s">
        <v>80</v>
      </c>
      <c r="J7" s="95">
        <v>15000</v>
      </c>
      <c r="K7" s="95">
        <v>60000</v>
      </c>
      <c r="L7" s="95">
        <v>90000</v>
      </c>
      <c r="M7" s="95">
        <v>300000</v>
      </c>
      <c r="N7" s="95"/>
      <c r="O7" s="90">
        <v>1.52</v>
      </c>
      <c r="P7" s="90">
        <v>1.42</v>
      </c>
      <c r="Q7" s="90">
        <v>1.36</v>
      </c>
      <c r="R7" s="90">
        <v>1.31</v>
      </c>
      <c r="S7" s="90">
        <v>1.28</v>
      </c>
      <c r="T7" s="90"/>
      <c r="U7" s="90">
        <v>1.43</v>
      </c>
      <c r="V7" s="90">
        <v>1.35</v>
      </c>
      <c r="W7" s="90">
        <v>1.3</v>
      </c>
      <c r="X7" s="90">
        <v>1.26</v>
      </c>
      <c r="Y7" s="90">
        <v>1.23</v>
      </c>
      <c r="Z7" s="90"/>
      <c r="AA7" s="90"/>
      <c r="AB7" s="90"/>
      <c r="AC7" s="90"/>
      <c r="AD7" s="90"/>
      <c r="AE7" s="90"/>
      <c r="AF7" s="90"/>
      <c r="AG7" s="96" t="s">
        <v>108</v>
      </c>
      <c r="AH7" s="96" t="s">
        <v>155</v>
      </c>
      <c r="AI7" s="96">
        <v>3</v>
      </c>
      <c r="AJ7" s="96">
        <v>3</v>
      </c>
      <c r="AK7" s="97">
        <v>0.5</v>
      </c>
      <c r="AL7" s="97">
        <v>0.5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96">
        <v>0</v>
      </c>
      <c r="AU7" s="96">
        <v>0</v>
      </c>
      <c r="AV7" s="96">
        <v>0</v>
      </c>
      <c r="AW7" s="96">
        <v>0</v>
      </c>
      <c r="AX7" s="96" t="s">
        <v>31</v>
      </c>
      <c r="AY7" s="96"/>
      <c r="AZ7" s="96" t="s">
        <v>31</v>
      </c>
      <c r="BA7" s="93" t="s">
        <v>24</v>
      </c>
      <c r="BB7" s="90" t="s">
        <v>152</v>
      </c>
      <c r="BC7" s="96">
        <v>50</v>
      </c>
      <c r="BD7" s="96" t="s">
        <v>91</v>
      </c>
      <c r="BE7" s="93"/>
    </row>
    <row r="8" spans="1:57" s="98" customFormat="1">
      <c r="A8" s="90">
        <v>1</v>
      </c>
      <c r="B8" s="173">
        <v>41746</v>
      </c>
      <c r="C8" s="92" t="s">
        <v>15</v>
      </c>
      <c r="D8" s="90" t="s">
        <v>16</v>
      </c>
      <c r="E8" s="91">
        <v>41744</v>
      </c>
      <c r="F8" s="93" t="s">
        <v>17</v>
      </c>
      <c r="G8" s="90" t="s">
        <v>62</v>
      </c>
      <c r="H8" s="90">
        <v>84</v>
      </c>
      <c r="I8" s="94" t="s">
        <v>80</v>
      </c>
      <c r="J8" s="95">
        <v>14760</v>
      </c>
      <c r="K8" s="95">
        <v>60120</v>
      </c>
      <c r="L8" s="95">
        <v>89700</v>
      </c>
      <c r="M8" s="95">
        <v>300720</v>
      </c>
      <c r="N8" s="95"/>
      <c r="O8" s="90">
        <v>1.95</v>
      </c>
      <c r="P8" s="90">
        <v>1.6</v>
      </c>
      <c r="Q8" s="90">
        <v>1.47</v>
      </c>
      <c r="R8" s="90">
        <v>1.36</v>
      </c>
      <c r="S8" s="90">
        <v>1.34</v>
      </c>
      <c r="T8" s="90"/>
      <c r="U8" s="90">
        <v>1.85</v>
      </c>
      <c r="V8" s="90">
        <v>1.55</v>
      </c>
      <c r="W8" s="90">
        <v>1.42</v>
      </c>
      <c r="X8" s="90">
        <v>1.34</v>
      </c>
      <c r="Y8" s="90">
        <v>1.31</v>
      </c>
      <c r="Z8" s="90"/>
      <c r="AA8" s="90"/>
      <c r="AB8" s="90"/>
      <c r="AC8" s="90"/>
      <c r="AD8" s="90"/>
      <c r="AE8" s="90"/>
      <c r="AF8" s="90"/>
      <c r="AG8" s="96" t="s">
        <v>108</v>
      </c>
      <c r="AH8" s="96" t="s">
        <v>155</v>
      </c>
      <c r="AI8" s="96">
        <v>3</v>
      </c>
      <c r="AJ8" s="96">
        <v>3</v>
      </c>
      <c r="AK8" s="97">
        <v>0.5</v>
      </c>
      <c r="AL8" s="97">
        <v>0.5</v>
      </c>
      <c r="AM8" s="96">
        <v>0</v>
      </c>
      <c r="AN8" s="96">
        <v>15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96">
        <v>0</v>
      </c>
      <c r="AU8" s="96">
        <v>0</v>
      </c>
      <c r="AV8" s="96">
        <v>10</v>
      </c>
      <c r="AW8" s="96">
        <v>12</v>
      </c>
      <c r="AX8" s="96" t="s">
        <v>108</v>
      </c>
      <c r="AY8" s="96">
        <v>12</v>
      </c>
      <c r="AZ8" s="96" t="s">
        <v>31</v>
      </c>
      <c r="BA8" s="93"/>
      <c r="BB8" s="90"/>
      <c r="BC8" s="96"/>
      <c r="BD8" s="96" t="s">
        <v>153</v>
      </c>
      <c r="BE8" s="93"/>
    </row>
    <row r="9" spans="1:57" s="98" customFormat="1">
      <c r="A9" s="90"/>
      <c r="B9" s="173">
        <v>41746</v>
      </c>
      <c r="C9" s="92" t="s">
        <v>15</v>
      </c>
      <c r="D9" s="90" t="s">
        <v>16</v>
      </c>
      <c r="E9" s="91">
        <v>41508</v>
      </c>
      <c r="F9" s="93" t="s">
        <v>591</v>
      </c>
      <c r="G9" s="90" t="s">
        <v>592</v>
      </c>
      <c r="H9" s="27">
        <v>91.59</v>
      </c>
      <c r="I9" s="32" t="s">
        <v>80</v>
      </c>
      <c r="J9" s="35">
        <v>15208</v>
      </c>
      <c r="K9" s="35">
        <v>60833</v>
      </c>
      <c r="L9" s="35">
        <v>91250</v>
      </c>
      <c r="M9" s="35">
        <v>304167</v>
      </c>
      <c r="N9" s="35"/>
      <c r="O9" s="27">
        <v>2.57</v>
      </c>
      <c r="P9" s="27">
        <v>2.38</v>
      </c>
      <c r="Q9" s="27">
        <v>2.2400000000000002</v>
      </c>
      <c r="R9" s="27">
        <v>2.16</v>
      </c>
      <c r="S9" s="27">
        <v>2.08</v>
      </c>
      <c r="T9" s="27"/>
      <c r="U9" s="27">
        <v>2.48</v>
      </c>
      <c r="V9" s="27">
        <v>2.33</v>
      </c>
      <c r="W9" s="27">
        <v>2.2200000000000002</v>
      </c>
      <c r="X9" s="27">
        <v>2.15</v>
      </c>
      <c r="Y9" s="27">
        <v>2.08</v>
      </c>
      <c r="Z9" s="27"/>
      <c r="AA9" s="27">
        <v>2.5299999999999998</v>
      </c>
      <c r="AB9" s="27">
        <v>2.34</v>
      </c>
      <c r="AC9" s="27">
        <v>2.23</v>
      </c>
      <c r="AD9" s="27">
        <v>2.15</v>
      </c>
      <c r="AE9" s="27">
        <v>2.02</v>
      </c>
      <c r="AF9" s="90"/>
      <c r="AG9" s="96" t="s">
        <v>108</v>
      </c>
      <c r="AH9" s="96" t="s">
        <v>155</v>
      </c>
      <c r="AI9" s="96">
        <v>3</v>
      </c>
      <c r="AJ9" s="96">
        <v>3</v>
      </c>
      <c r="AK9" s="97">
        <v>0.5</v>
      </c>
      <c r="AL9" s="97">
        <v>0.5</v>
      </c>
      <c r="AM9" s="96">
        <v>0</v>
      </c>
      <c r="AN9" s="96">
        <v>30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96">
        <v>0</v>
      </c>
      <c r="AU9" s="96">
        <v>0</v>
      </c>
      <c r="AV9" s="96">
        <v>0</v>
      </c>
      <c r="AW9" s="96">
        <v>0</v>
      </c>
      <c r="AX9" s="96" t="s">
        <v>593</v>
      </c>
      <c r="AY9" s="96">
        <v>24</v>
      </c>
      <c r="AZ9" s="96" t="s">
        <v>31</v>
      </c>
      <c r="BA9" s="93" t="s">
        <v>24</v>
      </c>
      <c r="BB9" s="90" t="s">
        <v>152</v>
      </c>
      <c r="BC9" s="96">
        <v>50</v>
      </c>
      <c r="BD9" s="96" t="s">
        <v>594</v>
      </c>
      <c r="BE9" s="93"/>
    </row>
    <row r="10" spans="1:57" s="98" customFormat="1">
      <c r="A10" s="90">
        <v>10</v>
      </c>
      <c r="B10" s="173">
        <v>41746</v>
      </c>
      <c r="C10" s="92" t="s">
        <v>15</v>
      </c>
      <c r="D10" s="90" t="s">
        <v>93</v>
      </c>
      <c r="E10" s="91">
        <v>41716</v>
      </c>
      <c r="F10" s="93" t="s">
        <v>79</v>
      </c>
      <c r="G10" s="90" t="s">
        <v>54</v>
      </c>
      <c r="H10" s="90">
        <v>113</v>
      </c>
      <c r="I10" s="94" t="s">
        <v>80</v>
      </c>
      <c r="J10" s="95">
        <v>110000</v>
      </c>
      <c r="K10" s="95">
        <v>600000</v>
      </c>
      <c r="L10" s="95">
        <v>600000</v>
      </c>
      <c r="M10" s="95">
        <v>600000</v>
      </c>
      <c r="N10" s="95"/>
      <c r="O10" s="90">
        <v>1.95</v>
      </c>
      <c r="P10" s="90">
        <v>1.48</v>
      </c>
      <c r="Q10" s="90">
        <v>0</v>
      </c>
      <c r="R10" s="90">
        <v>0</v>
      </c>
      <c r="S10" s="90">
        <v>1.3</v>
      </c>
      <c r="T10" s="90"/>
      <c r="U10" s="90">
        <v>1.72</v>
      </c>
      <c r="V10" s="90">
        <v>1.47</v>
      </c>
      <c r="W10" s="90">
        <v>0</v>
      </c>
      <c r="X10" s="90">
        <v>0</v>
      </c>
      <c r="Y10" s="90">
        <v>1.22</v>
      </c>
      <c r="Z10" s="90"/>
      <c r="AA10" s="90"/>
      <c r="AB10" s="90"/>
      <c r="AC10" s="90"/>
      <c r="AD10" s="90"/>
      <c r="AE10" s="90"/>
      <c r="AF10" s="90"/>
      <c r="AG10" s="96" t="s">
        <v>108</v>
      </c>
      <c r="AH10" s="96" t="s">
        <v>155</v>
      </c>
      <c r="AI10" s="96">
        <v>3</v>
      </c>
      <c r="AJ10" s="96">
        <v>3</v>
      </c>
      <c r="AK10" s="97">
        <v>0.5</v>
      </c>
      <c r="AL10" s="97">
        <v>0.5</v>
      </c>
      <c r="AM10" s="96">
        <v>0</v>
      </c>
      <c r="AN10" s="96">
        <v>15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96">
        <v>0</v>
      </c>
      <c r="AU10" s="96">
        <v>0</v>
      </c>
      <c r="AV10" s="96">
        <v>0</v>
      </c>
      <c r="AW10" s="96">
        <v>0</v>
      </c>
      <c r="AX10" s="96" t="s">
        <v>31</v>
      </c>
      <c r="AY10" s="96">
        <v>24</v>
      </c>
      <c r="AZ10" s="96" t="s">
        <v>31</v>
      </c>
      <c r="BD10" s="96" t="s">
        <v>153</v>
      </c>
      <c r="BE10" s="93"/>
    </row>
    <row r="11" spans="1:57" s="98" customFormat="1">
      <c r="A11" s="90">
        <v>35</v>
      </c>
      <c r="B11" s="173">
        <v>41746</v>
      </c>
      <c r="C11" s="92" t="s">
        <v>15</v>
      </c>
      <c r="D11" s="90" t="s">
        <v>93</v>
      </c>
      <c r="E11" s="91">
        <v>41639</v>
      </c>
      <c r="F11" s="93" t="s">
        <v>26</v>
      </c>
      <c r="G11" s="90" t="s">
        <v>117</v>
      </c>
      <c r="H11" s="90">
        <v>89.231999999999999</v>
      </c>
      <c r="I11" s="94" t="s">
        <v>80</v>
      </c>
      <c r="J11" s="95">
        <v>15000</v>
      </c>
      <c r="K11" s="95">
        <v>60000</v>
      </c>
      <c r="L11" s="95">
        <v>90000</v>
      </c>
      <c r="M11" s="95">
        <v>300000</v>
      </c>
      <c r="N11" s="95"/>
      <c r="O11" s="90">
        <v>2.35</v>
      </c>
      <c r="P11" s="90">
        <v>2.194</v>
      </c>
      <c r="Q11" s="90">
        <v>2.09</v>
      </c>
      <c r="R11" s="90">
        <v>1.986</v>
      </c>
      <c r="S11" s="90">
        <v>1.8819999999999999</v>
      </c>
      <c r="T11" s="90"/>
      <c r="U11" s="90">
        <v>2.246</v>
      </c>
      <c r="V11" s="90">
        <v>2.194</v>
      </c>
      <c r="W11" s="90">
        <v>2.09</v>
      </c>
      <c r="X11" s="90">
        <v>1.9339999999999999</v>
      </c>
      <c r="Y11" s="90">
        <v>1.8819999999999999</v>
      </c>
      <c r="Z11" s="90"/>
      <c r="AA11" s="90"/>
      <c r="AB11" s="90"/>
      <c r="AC11" s="90"/>
      <c r="AD11" s="90"/>
      <c r="AE11" s="90"/>
      <c r="AF11" s="90"/>
      <c r="AG11" s="96" t="s">
        <v>108</v>
      </c>
      <c r="AH11" s="96" t="s">
        <v>155</v>
      </c>
      <c r="AI11" s="96">
        <v>3</v>
      </c>
      <c r="AJ11" s="96">
        <v>3</v>
      </c>
      <c r="AK11" s="97">
        <v>0.5</v>
      </c>
      <c r="AL11" s="97">
        <v>0.5</v>
      </c>
      <c r="AM11" s="96">
        <v>0</v>
      </c>
      <c r="AN11" s="96">
        <v>0</v>
      </c>
      <c r="AO11" s="96">
        <v>10</v>
      </c>
      <c r="AP11" s="96">
        <v>0</v>
      </c>
      <c r="AQ11" s="96">
        <v>0</v>
      </c>
      <c r="AR11" s="96">
        <v>0</v>
      </c>
      <c r="AS11" s="96">
        <v>0</v>
      </c>
      <c r="AT11" s="96">
        <v>0</v>
      </c>
      <c r="AU11" s="96">
        <v>0</v>
      </c>
      <c r="AV11" s="96">
        <v>0</v>
      </c>
      <c r="AW11" s="96">
        <v>0</v>
      </c>
      <c r="AX11" s="96" t="s">
        <v>31</v>
      </c>
      <c r="AY11" s="96"/>
      <c r="AZ11" s="96" t="s">
        <v>31</v>
      </c>
      <c r="BA11" s="93"/>
      <c r="BB11" s="90"/>
      <c r="BC11" s="96"/>
      <c r="BD11" s="96" t="s">
        <v>153</v>
      </c>
      <c r="BE11" s="93" t="s">
        <v>27</v>
      </c>
    </row>
    <row r="12" spans="1:57" s="98" customFormat="1">
      <c r="A12" s="90">
        <v>51</v>
      </c>
      <c r="B12" s="173">
        <v>41746</v>
      </c>
      <c r="C12" s="92" t="s">
        <v>15</v>
      </c>
      <c r="D12" s="90" t="s">
        <v>93</v>
      </c>
      <c r="E12" s="91">
        <v>41639</v>
      </c>
      <c r="F12" s="93" t="s">
        <v>25</v>
      </c>
      <c r="G12" s="90" t="s">
        <v>34</v>
      </c>
      <c r="H12" s="90">
        <v>100</v>
      </c>
      <c r="I12" s="94" t="s">
        <v>80</v>
      </c>
      <c r="J12" s="95">
        <v>15000</v>
      </c>
      <c r="K12" s="95">
        <v>60000</v>
      </c>
      <c r="L12" s="95">
        <v>90000</v>
      </c>
      <c r="M12" s="95">
        <v>300000</v>
      </c>
      <c r="N12" s="95"/>
      <c r="O12" s="90">
        <v>2.4500000000000002</v>
      </c>
      <c r="P12" s="90">
        <v>2.2200000000000002</v>
      </c>
      <c r="Q12" s="90">
        <v>2.1</v>
      </c>
      <c r="R12" s="90">
        <v>2</v>
      </c>
      <c r="S12" s="90">
        <v>1.85</v>
      </c>
      <c r="T12" s="90"/>
      <c r="U12" s="90">
        <v>2.15</v>
      </c>
      <c r="V12" s="90">
        <v>2.0499999999999998</v>
      </c>
      <c r="W12" s="90">
        <v>1.92</v>
      </c>
      <c r="X12" s="90">
        <v>1.75</v>
      </c>
      <c r="Y12" s="90">
        <v>1.7</v>
      </c>
      <c r="Z12" s="90"/>
      <c r="AA12" s="90"/>
      <c r="AB12" s="90"/>
      <c r="AC12" s="90"/>
      <c r="AD12" s="90"/>
      <c r="AE12" s="90"/>
      <c r="AF12" s="90"/>
      <c r="AG12" s="96" t="s">
        <v>108</v>
      </c>
      <c r="AH12" s="96" t="s">
        <v>155</v>
      </c>
      <c r="AI12" s="96">
        <v>3</v>
      </c>
      <c r="AJ12" s="96">
        <v>3</v>
      </c>
      <c r="AK12" s="97">
        <v>0.5</v>
      </c>
      <c r="AL12" s="97">
        <v>0.5</v>
      </c>
      <c r="AM12" s="96">
        <v>0</v>
      </c>
      <c r="AN12" s="96">
        <v>0</v>
      </c>
      <c r="AO12" s="96">
        <v>0</v>
      </c>
      <c r="AP12" s="96">
        <v>20</v>
      </c>
      <c r="AQ12" s="96">
        <v>0</v>
      </c>
      <c r="AR12" s="96">
        <v>0</v>
      </c>
      <c r="AS12" s="96">
        <v>0</v>
      </c>
      <c r="AT12" s="96">
        <v>0</v>
      </c>
      <c r="AU12" s="96">
        <v>0</v>
      </c>
      <c r="AV12" s="96">
        <v>0</v>
      </c>
      <c r="AW12" s="96">
        <v>0</v>
      </c>
      <c r="AX12" s="174" t="s">
        <v>593</v>
      </c>
      <c r="AY12" s="96">
        <v>12</v>
      </c>
      <c r="AZ12" s="96" t="s">
        <v>31</v>
      </c>
      <c r="BA12" s="93"/>
      <c r="BB12" s="90"/>
      <c r="BC12" s="96"/>
      <c r="BD12" s="96" t="s">
        <v>49</v>
      </c>
      <c r="BE12" s="93"/>
    </row>
    <row r="13" spans="1:57" s="98" customFormat="1">
      <c r="A13" s="90">
        <v>18</v>
      </c>
      <c r="B13" s="173">
        <v>41746</v>
      </c>
      <c r="C13" s="92" t="s">
        <v>15</v>
      </c>
      <c r="D13" s="90" t="s">
        <v>93</v>
      </c>
      <c r="E13" s="91">
        <v>41667</v>
      </c>
      <c r="F13" s="93" t="s">
        <v>92</v>
      </c>
      <c r="G13" s="90" t="s">
        <v>143</v>
      </c>
      <c r="H13" s="90">
        <v>118.8</v>
      </c>
      <c r="I13" s="94" t="s">
        <v>80</v>
      </c>
      <c r="J13" s="95">
        <v>15000</v>
      </c>
      <c r="K13" s="95">
        <v>60000</v>
      </c>
      <c r="L13" s="95">
        <v>90000</v>
      </c>
      <c r="M13" s="95">
        <v>300000</v>
      </c>
      <c r="N13" s="95"/>
      <c r="O13" s="90">
        <v>2.09</v>
      </c>
      <c r="P13" s="90">
        <v>1.85</v>
      </c>
      <c r="Q13" s="90">
        <v>1.68</v>
      </c>
      <c r="R13" s="90">
        <v>1.58</v>
      </c>
      <c r="S13" s="90">
        <v>1.49</v>
      </c>
      <c r="T13" s="90"/>
      <c r="U13" s="90">
        <v>1.99</v>
      </c>
      <c r="V13" s="90">
        <v>1.8</v>
      </c>
      <c r="W13" s="90">
        <v>1.65</v>
      </c>
      <c r="X13" s="90">
        <v>1.56</v>
      </c>
      <c r="Y13" s="90">
        <v>1.47</v>
      </c>
      <c r="Z13" s="90"/>
      <c r="AA13" s="90"/>
      <c r="AB13" s="90"/>
      <c r="AC13" s="90"/>
      <c r="AD13" s="90"/>
      <c r="AE13" s="90"/>
      <c r="AF13" s="90"/>
      <c r="AG13" s="96" t="s">
        <v>108</v>
      </c>
      <c r="AH13" s="96" t="s">
        <v>155</v>
      </c>
      <c r="AI13" s="96">
        <v>3</v>
      </c>
      <c r="AJ13" s="96">
        <v>3</v>
      </c>
      <c r="AK13" s="97">
        <v>0.5</v>
      </c>
      <c r="AL13" s="97">
        <v>0.5</v>
      </c>
      <c r="AM13" s="96">
        <v>0</v>
      </c>
      <c r="AN13" s="96">
        <v>20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96">
        <v>0</v>
      </c>
      <c r="AU13" s="96">
        <v>0</v>
      </c>
      <c r="AV13" s="96">
        <v>0</v>
      </c>
      <c r="AW13" s="96">
        <v>24</v>
      </c>
      <c r="AX13" s="96" t="s">
        <v>108</v>
      </c>
      <c r="AY13" s="96">
        <v>24</v>
      </c>
      <c r="AZ13" s="96" t="s">
        <v>31</v>
      </c>
      <c r="BA13" s="93"/>
      <c r="BB13" s="90"/>
      <c r="BC13" s="96"/>
      <c r="BD13" s="96" t="s">
        <v>153</v>
      </c>
      <c r="BE13" s="93"/>
    </row>
    <row r="14" spans="1:57" s="98" customFormat="1">
      <c r="A14" s="90">
        <v>26</v>
      </c>
      <c r="B14" s="173">
        <v>41746</v>
      </c>
      <c r="C14" s="92" t="s">
        <v>15</v>
      </c>
      <c r="D14" s="90" t="s">
        <v>93</v>
      </c>
      <c r="E14" s="91">
        <v>41657</v>
      </c>
      <c r="F14" s="93" t="s">
        <v>30</v>
      </c>
      <c r="G14" s="90" t="s">
        <v>116</v>
      </c>
      <c r="H14" s="90">
        <v>78.599999999999994</v>
      </c>
      <c r="I14" s="94" t="s">
        <v>80</v>
      </c>
      <c r="J14" s="95">
        <v>15208</v>
      </c>
      <c r="K14" s="95">
        <v>60833</v>
      </c>
      <c r="L14" s="95">
        <v>91250</v>
      </c>
      <c r="M14" s="95">
        <v>304167</v>
      </c>
      <c r="N14" s="95"/>
      <c r="O14" s="90">
        <v>1.5580000000000001</v>
      </c>
      <c r="P14" s="90">
        <v>1.4039999999999999</v>
      </c>
      <c r="Q14" s="90">
        <v>1.3089999999999999</v>
      </c>
      <c r="R14" s="90">
        <v>1.2390000000000001</v>
      </c>
      <c r="S14" s="90">
        <v>1.18</v>
      </c>
      <c r="T14" s="90"/>
      <c r="U14" s="90">
        <v>1.4990000000000001</v>
      </c>
      <c r="V14" s="90">
        <v>1.38</v>
      </c>
      <c r="W14" s="90">
        <v>1.2849999999999999</v>
      </c>
      <c r="X14" s="90">
        <v>1.2390000000000001</v>
      </c>
      <c r="Y14" s="90">
        <v>1.18</v>
      </c>
      <c r="Z14" s="90"/>
      <c r="AA14" s="90"/>
      <c r="AB14" s="90"/>
      <c r="AC14" s="90"/>
      <c r="AD14" s="90"/>
      <c r="AE14" s="90"/>
      <c r="AF14" s="90"/>
      <c r="AG14" s="96" t="s">
        <v>108</v>
      </c>
      <c r="AH14" s="96" t="s">
        <v>155</v>
      </c>
      <c r="AI14" s="96">
        <v>3</v>
      </c>
      <c r="AJ14" s="96">
        <v>3</v>
      </c>
      <c r="AK14" s="97">
        <v>0.5</v>
      </c>
      <c r="AL14" s="97">
        <v>0.5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96">
        <v>0</v>
      </c>
      <c r="AU14" s="96">
        <v>0</v>
      </c>
      <c r="AV14" s="96">
        <v>0</v>
      </c>
      <c r="AW14" s="96">
        <v>36</v>
      </c>
      <c r="AX14" s="96" t="s">
        <v>31</v>
      </c>
      <c r="AY14" s="96"/>
      <c r="AZ14" s="96" t="s">
        <v>31</v>
      </c>
      <c r="BA14" s="93"/>
      <c r="BB14" s="90"/>
      <c r="BC14" s="96"/>
      <c r="BD14" s="96" t="s">
        <v>153</v>
      </c>
      <c r="BE14" s="93"/>
    </row>
    <row r="15" spans="1:57" s="98" customFormat="1">
      <c r="A15" s="90">
        <v>43</v>
      </c>
      <c r="B15" s="173">
        <v>41746</v>
      </c>
      <c r="C15" s="92" t="s">
        <v>15</v>
      </c>
      <c r="D15" s="90" t="s">
        <v>93</v>
      </c>
      <c r="E15" s="91">
        <v>41732</v>
      </c>
      <c r="F15" s="90" t="s">
        <v>33</v>
      </c>
      <c r="G15" s="90" t="s">
        <v>34</v>
      </c>
      <c r="H15" s="90">
        <v>97.03</v>
      </c>
      <c r="I15" s="94" t="s">
        <v>80</v>
      </c>
      <c r="J15" s="95">
        <v>15000</v>
      </c>
      <c r="K15" s="95">
        <v>60000</v>
      </c>
      <c r="L15" s="95">
        <v>90000</v>
      </c>
      <c r="M15" s="95">
        <v>300000</v>
      </c>
      <c r="N15" s="95"/>
      <c r="O15" s="90">
        <v>1.52</v>
      </c>
      <c r="P15" s="90">
        <v>1.42</v>
      </c>
      <c r="Q15" s="90">
        <v>1.36</v>
      </c>
      <c r="R15" s="90">
        <v>1.31</v>
      </c>
      <c r="S15" s="90">
        <v>1.28</v>
      </c>
      <c r="T15" s="90"/>
      <c r="U15" s="90">
        <v>1.43</v>
      </c>
      <c r="V15" s="90">
        <v>1.35</v>
      </c>
      <c r="W15" s="90">
        <v>1.3</v>
      </c>
      <c r="X15" s="90">
        <v>1.26</v>
      </c>
      <c r="Y15" s="90">
        <v>1.23</v>
      </c>
      <c r="Z15" s="90"/>
      <c r="AA15" s="90"/>
      <c r="AB15" s="90"/>
      <c r="AC15" s="90"/>
      <c r="AD15" s="90"/>
      <c r="AE15" s="90"/>
      <c r="AF15" s="90"/>
      <c r="AG15" s="96" t="s">
        <v>108</v>
      </c>
      <c r="AH15" s="96" t="s">
        <v>155</v>
      </c>
      <c r="AI15" s="96">
        <v>3</v>
      </c>
      <c r="AJ15" s="96">
        <v>3</v>
      </c>
      <c r="AK15" s="97">
        <v>0.5</v>
      </c>
      <c r="AL15" s="97">
        <v>0.5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96">
        <v>0</v>
      </c>
      <c r="AU15" s="96">
        <v>0</v>
      </c>
      <c r="AV15" s="96">
        <v>0</v>
      </c>
      <c r="AW15" s="96">
        <v>0</v>
      </c>
      <c r="AX15" s="96" t="s">
        <v>31</v>
      </c>
      <c r="AY15" s="96"/>
      <c r="AZ15" s="96" t="s">
        <v>31</v>
      </c>
      <c r="BA15" s="93" t="s">
        <v>24</v>
      </c>
      <c r="BB15" s="90" t="s">
        <v>152</v>
      </c>
      <c r="BC15" s="96">
        <v>50</v>
      </c>
      <c r="BD15" s="96" t="s">
        <v>91</v>
      </c>
      <c r="BE15" s="93"/>
    </row>
    <row r="16" spans="1:57" s="98" customFormat="1">
      <c r="A16" s="90">
        <v>2</v>
      </c>
      <c r="B16" s="173">
        <v>41746</v>
      </c>
      <c r="C16" s="92" t="s">
        <v>15</v>
      </c>
      <c r="D16" s="90" t="s">
        <v>93</v>
      </c>
      <c r="E16" s="91">
        <v>41744</v>
      </c>
      <c r="F16" s="93" t="s">
        <v>17</v>
      </c>
      <c r="G16" s="90" t="s">
        <v>62</v>
      </c>
      <c r="H16" s="90">
        <v>84</v>
      </c>
      <c r="I16" s="94" t="s">
        <v>80</v>
      </c>
      <c r="J16" s="95">
        <v>14760</v>
      </c>
      <c r="K16" s="95">
        <v>60120</v>
      </c>
      <c r="L16" s="95">
        <v>89700</v>
      </c>
      <c r="M16" s="95">
        <v>300720</v>
      </c>
      <c r="N16" s="95"/>
      <c r="O16" s="90">
        <v>1.95</v>
      </c>
      <c r="P16" s="90">
        <v>1.6</v>
      </c>
      <c r="Q16" s="90">
        <v>1.47</v>
      </c>
      <c r="R16" s="90">
        <v>1.36</v>
      </c>
      <c r="S16" s="90">
        <v>1.34</v>
      </c>
      <c r="T16" s="90"/>
      <c r="U16" s="90">
        <v>1.85</v>
      </c>
      <c r="V16" s="90">
        <v>1.55</v>
      </c>
      <c r="W16" s="90">
        <v>1.42</v>
      </c>
      <c r="X16" s="90">
        <v>1.34</v>
      </c>
      <c r="Y16" s="90">
        <v>1.31</v>
      </c>
      <c r="Z16" s="90"/>
      <c r="AA16" s="90"/>
      <c r="AB16" s="90"/>
      <c r="AC16" s="90"/>
      <c r="AD16" s="90"/>
      <c r="AE16" s="90"/>
      <c r="AF16" s="90"/>
      <c r="AG16" s="96" t="s">
        <v>108</v>
      </c>
      <c r="AH16" s="96" t="s">
        <v>155</v>
      </c>
      <c r="AI16" s="96">
        <v>3</v>
      </c>
      <c r="AJ16" s="96">
        <v>3</v>
      </c>
      <c r="AK16" s="97">
        <v>0.5</v>
      </c>
      <c r="AL16" s="97">
        <v>0.5</v>
      </c>
      <c r="AM16" s="96">
        <v>0</v>
      </c>
      <c r="AN16" s="96">
        <v>15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96">
        <v>0</v>
      </c>
      <c r="AU16" s="96">
        <v>0</v>
      </c>
      <c r="AV16" s="96">
        <v>10</v>
      </c>
      <c r="AW16" s="96">
        <v>12</v>
      </c>
      <c r="AX16" s="96" t="s">
        <v>108</v>
      </c>
      <c r="AY16" s="96">
        <v>12</v>
      </c>
      <c r="AZ16" s="96" t="s">
        <v>31</v>
      </c>
      <c r="BA16" s="93"/>
      <c r="BB16" s="90"/>
      <c r="BC16" s="96"/>
      <c r="BD16" s="96" t="s">
        <v>153</v>
      </c>
      <c r="BE16" s="93"/>
    </row>
    <row r="17" spans="1:57" s="31" customFormat="1">
      <c r="A17" s="27"/>
      <c r="B17" s="173">
        <v>41746</v>
      </c>
      <c r="C17" s="29" t="s">
        <v>15</v>
      </c>
      <c r="D17" s="27" t="s">
        <v>93</v>
      </c>
      <c r="E17" s="26">
        <v>41653</v>
      </c>
      <c r="F17" s="28" t="s">
        <v>591</v>
      </c>
      <c r="G17" s="27" t="s">
        <v>592</v>
      </c>
      <c r="H17" s="27">
        <v>91.59</v>
      </c>
      <c r="I17" s="32" t="s">
        <v>80</v>
      </c>
      <c r="J17" s="35">
        <v>15208</v>
      </c>
      <c r="K17" s="35">
        <v>60833</v>
      </c>
      <c r="L17" s="35">
        <v>91250</v>
      </c>
      <c r="M17" s="35">
        <v>304167</v>
      </c>
      <c r="N17" s="35"/>
      <c r="O17" s="27">
        <v>2.57</v>
      </c>
      <c r="P17" s="27">
        <v>2.38</v>
      </c>
      <c r="Q17" s="27">
        <v>2.2400000000000002</v>
      </c>
      <c r="R17" s="27">
        <v>2.16</v>
      </c>
      <c r="S17" s="27">
        <v>2.08</v>
      </c>
      <c r="T17" s="27"/>
      <c r="U17" s="27">
        <v>2.48</v>
      </c>
      <c r="V17" s="27">
        <v>2.33</v>
      </c>
      <c r="W17" s="27">
        <v>2.2200000000000002</v>
      </c>
      <c r="X17" s="27">
        <v>2.15</v>
      </c>
      <c r="Y17" s="27">
        <v>2.08</v>
      </c>
      <c r="Z17" s="27"/>
      <c r="AA17" s="27">
        <v>2.5299999999999998</v>
      </c>
      <c r="AB17" s="27">
        <v>2.34</v>
      </c>
      <c r="AC17" s="27">
        <v>2.23</v>
      </c>
      <c r="AD17" s="27">
        <v>2.15</v>
      </c>
      <c r="AE17" s="27">
        <v>2.02</v>
      </c>
      <c r="AF17" s="27"/>
      <c r="AG17" s="30" t="s">
        <v>108</v>
      </c>
      <c r="AH17" s="30" t="s">
        <v>155</v>
      </c>
      <c r="AI17" s="30">
        <v>3</v>
      </c>
      <c r="AJ17" s="30">
        <v>3</v>
      </c>
      <c r="AK17" s="85">
        <v>0.5</v>
      </c>
      <c r="AL17" s="85">
        <v>0.5</v>
      </c>
      <c r="AM17" s="30">
        <v>0</v>
      </c>
      <c r="AN17" s="30">
        <v>30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 t="s">
        <v>593</v>
      </c>
      <c r="AY17" s="30">
        <v>24</v>
      </c>
      <c r="AZ17" s="30" t="s">
        <v>31</v>
      </c>
      <c r="BA17" s="28" t="s">
        <v>24</v>
      </c>
      <c r="BB17" s="27" t="s">
        <v>152</v>
      </c>
      <c r="BC17" s="30">
        <v>50</v>
      </c>
      <c r="BD17" s="30" t="s">
        <v>594</v>
      </c>
      <c r="BE17" s="28"/>
    </row>
    <row r="18" spans="1:57" s="98" customFormat="1">
      <c r="A18" s="90">
        <v>15</v>
      </c>
      <c r="B18" s="173">
        <v>41746</v>
      </c>
      <c r="C18" s="92" t="s">
        <v>15</v>
      </c>
      <c r="D18" s="90" t="s">
        <v>84</v>
      </c>
      <c r="E18" s="91">
        <v>41716</v>
      </c>
      <c r="F18" s="93" t="s">
        <v>79</v>
      </c>
      <c r="G18" s="90" t="s">
        <v>54</v>
      </c>
      <c r="H18" s="90">
        <v>93</v>
      </c>
      <c r="I18" s="94" t="s">
        <v>80</v>
      </c>
      <c r="J18" s="95">
        <v>100000</v>
      </c>
      <c r="K18" s="95">
        <v>550000</v>
      </c>
      <c r="L18" s="95">
        <v>550000</v>
      </c>
      <c r="M18" s="95">
        <v>550000</v>
      </c>
      <c r="N18" s="95"/>
      <c r="O18" s="90">
        <v>1.94</v>
      </c>
      <c r="P18" s="90">
        <v>1.52</v>
      </c>
      <c r="Q18" s="90">
        <v>0</v>
      </c>
      <c r="R18" s="90">
        <v>0</v>
      </c>
      <c r="S18" s="90">
        <v>1.49</v>
      </c>
      <c r="T18" s="90"/>
      <c r="U18" s="90">
        <v>1.93</v>
      </c>
      <c r="V18" s="90">
        <v>1.51</v>
      </c>
      <c r="W18" s="90">
        <v>0</v>
      </c>
      <c r="X18" s="90">
        <v>0</v>
      </c>
      <c r="Y18" s="90">
        <v>1.48</v>
      </c>
      <c r="Z18" s="90"/>
      <c r="AA18" s="90"/>
      <c r="AB18" s="90"/>
      <c r="AC18" s="90"/>
      <c r="AD18" s="90"/>
      <c r="AE18" s="90"/>
      <c r="AF18" s="90"/>
      <c r="AG18" s="96" t="s">
        <v>108</v>
      </c>
      <c r="AH18" s="96" t="s">
        <v>155</v>
      </c>
      <c r="AI18" s="96">
        <v>2</v>
      </c>
      <c r="AJ18" s="96">
        <v>4</v>
      </c>
      <c r="AK18" s="99">
        <v>0.33329999999999999</v>
      </c>
      <c r="AL18" s="99">
        <v>0.66659999999999997</v>
      </c>
      <c r="AM18" s="96">
        <v>0</v>
      </c>
      <c r="AN18" s="96">
        <v>15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6">
        <v>0</v>
      </c>
      <c r="AX18" s="96" t="s">
        <v>31</v>
      </c>
      <c r="AY18" s="96">
        <v>24</v>
      </c>
      <c r="AZ18" s="96" t="s">
        <v>31</v>
      </c>
      <c r="BA18" s="93"/>
      <c r="BB18" s="90"/>
      <c r="BC18" s="96"/>
      <c r="BD18" s="96" t="s">
        <v>153</v>
      </c>
      <c r="BE18" s="93"/>
    </row>
    <row r="19" spans="1:57" s="98" customFormat="1">
      <c r="A19" s="90">
        <v>40</v>
      </c>
      <c r="B19" s="173">
        <v>41746</v>
      </c>
      <c r="C19" s="92" t="s">
        <v>15</v>
      </c>
      <c r="D19" s="90" t="s">
        <v>84</v>
      </c>
      <c r="E19" s="91">
        <v>41639</v>
      </c>
      <c r="F19" s="93" t="s">
        <v>26</v>
      </c>
      <c r="G19" s="90" t="s">
        <v>117</v>
      </c>
      <c r="H19" s="90">
        <v>107.12</v>
      </c>
      <c r="I19" s="94" t="s">
        <v>80</v>
      </c>
      <c r="J19" s="95">
        <v>6000</v>
      </c>
      <c r="K19" s="95">
        <v>12000</v>
      </c>
      <c r="L19" s="95">
        <v>84000</v>
      </c>
      <c r="M19" s="95">
        <f>L19</f>
        <v>84000</v>
      </c>
      <c r="N19" s="95"/>
      <c r="O19" s="90">
        <v>2.1419999999999999</v>
      </c>
      <c r="P19" s="90">
        <v>2.1419999999999999</v>
      </c>
      <c r="Q19" s="90">
        <v>2.09</v>
      </c>
      <c r="R19" s="90">
        <v>0</v>
      </c>
      <c r="S19" s="90">
        <v>2.0379999999999998</v>
      </c>
      <c r="T19" s="90"/>
      <c r="U19" s="90">
        <v>2.1419999999999999</v>
      </c>
      <c r="V19" s="90">
        <v>2.0379999999999998</v>
      </c>
      <c r="W19" s="90">
        <v>1.986</v>
      </c>
      <c r="X19" s="90">
        <v>0</v>
      </c>
      <c r="Y19" s="90">
        <v>1.986</v>
      </c>
      <c r="Z19" s="90"/>
      <c r="AA19" s="90"/>
      <c r="AB19" s="90"/>
      <c r="AC19" s="90"/>
      <c r="AD19" s="90"/>
      <c r="AE19" s="90"/>
      <c r="AF19" s="90"/>
      <c r="AG19" s="96" t="s">
        <v>108</v>
      </c>
      <c r="AH19" s="96" t="s">
        <v>155</v>
      </c>
      <c r="AI19" s="96">
        <v>2</v>
      </c>
      <c r="AJ19" s="96">
        <v>4</v>
      </c>
      <c r="AK19" s="99">
        <v>0.33329999999999999</v>
      </c>
      <c r="AL19" s="99">
        <v>0.66659999999999997</v>
      </c>
      <c r="AM19" s="96">
        <v>0</v>
      </c>
      <c r="AN19" s="96">
        <v>0</v>
      </c>
      <c r="AO19" s="96">
        <v>10</v>
      </c>
      <c r="AP19" s="96">
        <v>0</v>
      </c>
      <c r="AQ19" s="96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6">
        <v>0</v>
      </c>
      <c r="AX19" s="96" t="s">
        <v>31</v>
      </c>
      <c r="AY19" s="96"/>
      <c r="AZ19" s="96" t="s">
        <v>31</v>
      </c>
      <c r="BA19" s="93"/>
      <c r="BB19" s="90"/>
      <c r="BC19" s="96"/>
      <c r="BD19" s="96" t="s">
        <v>153</v>
      </c>
      <c r="BE19" s="93" t="s">
        <v>27</v>
      </c>
    </row>
    <row r="20" spans="1:57" s="98" customFormat="1">
      <c r="A20" s="90">
        <v>56</v>
      </c>
      <c r="B20" s="173">
        <v>41746</v>
      </c>
      <c r="C20" s="92" t="s">
        <v>15</v>
      </c>
      <c r="D20" s="90" t="s">
        <v>84</v>
      </c>
      <c r="E20" s="91">
        <v>41639</v>
      </c>
      <c r="F20" s="93" t="s">
        <v>25</v>
      </c>
      <c r="G20" s="90" t="s">
        <v>34</v>
      </c>
      <c r="H20" s="90">
        <v>90</v>
      </c>
      <c r="I20" s="94" t="s">
        <v>80</v>
      </c>
      <c r="J20" s="95">
        <v>6000</v>
      </c>
      <c r="K20" s="95">
        <v>12000</v>
      </c>
      <c r="L20" s="95">
        <v>84000</v>
      </c>
      <c r="M20" s="95">
        <f t="shared" ref="M20:M65" si="0">L20</f>
        <v>84000</v>
      </c>
      <c r="N20" s="95"/>
      <c r="O20" s="90">
        <v>2.1</v>
      </c>
      <c r="P20" s="90">
        <v>2.0499999999999998</v>
      </c>
      <c r="Q20" s="90">
        <v>2.02</v>
      </c>
      <c r="R20" s="90">
        <v>0</v>
      </c>
      <c r="S20" s="90">
        <v>2</v>
      </c>
      <c r="T20" s="90"/>
      <c r="U20" s="90">
        <v>2</v>
      </c>
      <c r="V20" s="90">
        <v>1.9</v>
      </c>
      <c r="W20" s="90">
        <v>1.8</v>
      </c>
      <c r="X20" s="90">
        <v>0</v>
      </c>
      <c r="Y20" s="90">
        <v>1.75</v>
      </c>
      <c r="Z20" s="90"/>
      <c r="AA20" s="90"/>
      <c r="AB20" s="90"/>
      <c r="AC20" s="90"/>
      <c r="AD20" s="90"/>
      <c r="AE20" s="90"/>
      <c r="AF20" s="90"/>
      <c r="AG20" s="96" t="s">
        <v>108</v>
      </c>
      <c r="AH20" s="96" t="s">
        <v>155</v>
      </c>
      <c r="AI20" s="96">
        <v>3</v>
      </c>
      <c r="AJ20" s="96">
        <v>3</v>
      </c>
      <c r="AK20" s="97">
        <v>0.5</v>
      </c>
      <c r="AL20" s="97">
        <v>0.5</v>
      </c>
      <c r="AM20" s="96">
        <v>0</v>
      </c>
      <c r="AN20" s="96">
        <v>0</v>
      </c>
      <c r="AO20" s="96">
        <v>0</v>
      </c>
      <c r="AP20" s="96">
        <v>20</v>
      </c>
      <c r="AQ20" s="96">
        <v>0</v>
      </c>
      <c r="AR20" s="96">
        <v>0</v>
      </c>
      <c r="AS20" s="96">
        <v>0</v>
      </c>
      <c r="AT20" s="96">
        <v>0</v>
      </c>
      <c r="AU20" s="96">
        <v>0</v>
      </c>
      <c r="AV20" s="96">
        <v>0</v>
      </c>
      <c r="AW20" s="96">
        <v>0</v>
      </c>
      <c r="AX20" s="174" t="s">
        <v>593</v>
      </c>
      <c r="AY20" s="96">
        <v>12</v>
      </c>
      <c r="AZ20" s="96" t="s">
        <v>31</v>
      </c>
      <c r="BA20" s="93"/>
      <c r="BB20" s="90"/>
      <c r="BC20" s="96"/>
      <c r="BD20" s="96" t="s">
        <v>49</v>
      </c>
      <c r="BE20" s="93"/>
    </row>
    <row r="21" spans="1:57" s="98" customFormat="1">
      <c r="A21" s="90">
        <v>23</v>
      </c>
      <c r="B21" s="173">
        <v>41746</v>
      </c>
      <c r="C21" s="92" t="s">
        <v>15</v>
      </c>
      <c r="D21" s="90" t="s">
        <v>84</v>
      </c>
      <c r="E21" s="91">
        <v>41667</v>
      </c>
      <c r="F21" s="93" t="s">
        <v>92</v>
      </c>
      <c r="G21" s="90" t="s">
        <v>143</v>
      </c>
      <c r="H21" s="90">
        <v>113</v>
      </c>
      <c r="I21" s="94" t="s">
        <v>80</v>
      </c>
      <c r="J21" s="95">
        <v>6000</v>
      </c>
      <c r="K21" s="95">
        <v>12000</v>
      </c>
      <c r="L21" s="95">
        <v>84000</v>
      </c>
      <c r="M21" s="95">
        <f t="shared" si="0"/>
        <v>84000</v>
      </c>
      <c r="N21" s="95"/>
      <c r="O21" s="90">
        <v>1.97</v>
      </c>
      <c r="P21" s="90">
        <v>1.88</v>
      </c>
      <c r="Q21" s="90">
        <v>1.88</v>
      </c>
      <c r="R21" s="90">
        <v>0</v>
      </c>
      <c r="S21" s="90">
        <v>1.76</v>
      </c>
      <c r="T21" s="90"/>
      <c r="U21" s="90">
        <v>1.95</v>
      </c>
      <c r="V21" s="90">
        <v>1.82</v>
      </c>
      <c r="W21" s="90">
        <v>1.75</v>
      </c>
      <c r="X21" s="90">
        <v>0</v>
      </c>
      <c r="Y21" s="90">
        <v>1.72</v>
      </c>
      <c r="Z21" s="90"/>
      <c r="AA21" s="90"/>
      <c r="AB21" s="90"/>
      <c r="AC21" s="90"/>
      <c r="AD21" s="90"/>
      <c r="AE21" s="90"/>
      <c r="AF21" s="90"/>
      <c r="AG21" s="96" t="s">
        <v>108</v>
      </c>
      <c r="AH21" s="96" t="s">
        <v>155</v>
      </c>
      <c r="AI21" s="96">
        <v>2</v>
      </c>
      <c r="AJ21" s="96">
        <v>4</v>
      </c>
      <c r="AK21" s="99">
        <v>0.33329999999999999</v>
      </c>
      <c r="AL21" s="99">
        <v>0.66659999999999997</v>
      </c>
      <c r="AM21" s="96">
        <v>0</v>
      </c>
      <c r="AN21" s="96">
        <v>20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6">
        <v>0</v>
      </c>
      <c r="AU21" s="96">
        <v>0</v>
      </c>
      <c r="AV21" s="96">
        <v>0</v>
      </c>
      <c r="AW21" s="96">
        <v>24</v>
      </c>
      <c r="AX21" s="96" t="s">
        <v>108</v>
      </c>
      <c r="AY21" s="96">
        <v>24</v>
      </c>
      <c r="AZ21" s="96" t="s">
        <v>31</v>
      </c>
      <c r="BA21" s="93"/>
      <c r="BB21" s="90"/>
      <c r="BC21" s="96"/>
      <c r="BD21" s="96" t="s">
        <v>153</v>
      </c>
      <c r="BE21" s="93"/>
    </row>
    <row r="22" spans="1:57" s="98" customFormat="1">
      <c r="A22" s="90">
        <v>31</v>
      </c>
      <c r="B22" s="173">
        <v>41746</v>
      </c>
      <c r="C22" s="92" t="s">
        <v>15</v>
      </c>
      <c r="D22" s="90" t="s">
        <v>84</v>
      </c>
      <c r="E22" s="91">
        <v>41657</v>
      </c>
      <c r="F22" s="93" t="s">
        <v>30</v>
      </c>
      <c r="G22" s="90" t="s">
        <v>116</v>
      </c>
      <c r="H22" s="90">
        <v>62.9</v>
      </c>
      <c r="I22" s="94" t="s">
        <v>80</v>
      </c>
      <c r="J22" s="95">
        <v>6083</v>
      </c>
      <c r="K22" s="95">
        <v>12166</v>
      </c>
      <c r="L22" s="95">
        <v>85166</v>
      </c>
      <c r="M22" s="95">
        <f t="shared" si="0"/>
        <v>85166</v>
      </c>
      <c r="N22" s="95"/>
      <c r="O22" s="90">
        <v>1.38</v>
      </c>
      <c r="P22" s="90">
        <v>1.38</v>
      </c>
      <c r="Q22" s="90">
        <v>1.36</v>
      </c>
      <c r="R22" s="90">
        <v>0</v>
      </c>
      <c r="S22" s="90">
        <v>1.32</v>
      </c>
      <c r="T22" s="90"/>
      <c r="U22" s="90">
        <v>1.38</v>
      </c>
      <c r="V22" s="90">
        <v>1.32</v>
      </c>
      <c r="W22" s="90">
        <v>1.31</v>
      </c>
      <c r="X22" s="90">
        <v>0</v>
      </c>
      <c r="Y22" s="90">
        <v>1.3</v>
      </c>
      <c r="Z22" s="90"/>
      <c r="AA22" s="90"/>
      <c r="AB22" s="90"/>
      <c r="AC22" s="90"/>
      <c r="AD22" s="90"/>
      <c r="AE22" s="90"/>
      <c r="AF22" s="90"/>
      <c r="AG22" s="96" t="s">
        <v>108</v>
      </c>
      <c r="AH22" s="96" t="s">
        <v>155</v>
      </c>
      <c r="AI22" s="96">
        <v>2</v>
      </c>
      <c r="AJ22" s="96">
        <v>4</v>
      </c>
      <c r="AK22" s="99">
        <v>0.33329999999999999</v>
      </c>
      <c r="AL22" s="99">
        <v>0.66659999999999997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36</v>
      </c>
      <c r="AX22" s="96" t="s">
        <v>31</v>
      </c>
      <c r="AY22" s="96"/>
      <c r="AZ22" s="96" t="s">
        <v>31</v>
      </c>
      <c r="BA22" s="93"/>
      <c r="BB22" s="90"/>
      <c r="BC22" s="96"/>
      <c r="BD22" s="96" t="s">
        <v>153</v>
      </c>
      <c r="BE22" s="93"/>
    </row>
    <row r="23" spans="1:57" s="98" customFormat="1">
      <c r="A23" s="90">
        <v>48</v>
      </c>
      <c r="B23" s="173">
        <v>41746</v>
      </c>
      <c r="C23" s="92" t="s">
        <v>15</v>
      </c>
      <c r="D23" s="90" t="s">
        <v>84</v>
      </c>
      <c r="E23" s="91">
        <v>41732</v>
      </c>
      <c r="F23" s="90" t="s">
        <v>33</v>
      </c>
      <c r="G23" s="90" t="s">
        <v>34</v>
      </c>
      <c r="H23" s="90">
        <v>93.29</v>
      </c>
      <c r="I23" s="94" t="s">
        <v>80</v>
      </c>
      <c r="J23" s="95">
        <v>6000</v>
      </c>
      <c r="K23" s="95">
        <v>12000</v>
      </c>
      <c r="L23" s="95">
        <v>84000</v>
      </c>
      <c r="M23" s="95">
        <f t="shared" si="0"/>
        <v>84000</v>
      </c>
      <c r="N23" s="95"/>
      <c r="O23" s="90">
        <v>1.4</v>
      </c>
      <c r="P23" s="27">
        <v>1.39</v>
      </c>
      <c r="Q23" s="27">
        <v>1.38</v>
      </c>
      <c r="R23" s="27">
        <v>0</v>
      </c>
      <c r="S23" s="27">
        <v>1.36</v>
      </c>
      <c r="T23" s="27"/>
      <c r="U23" s="27">
        <v>1.34</v>
      </c>
      <c r="V23" s="27">
        <v>1.31</v>
      </c>
      <c r="W23" s="27">
        <v>1.3</v>
      </c>
      <c r="X23" s="90">
        <v>0</v>
      </c>
      <c r="Y23" s="90">
        <v>1.3</v>
      </c>
      <c r="Z23" s="90"/>
      <c r="AA23" s="90"/>
      <c r="AB23" s="90"/>
      <c r="AC23" s="90"/>
      <c r="AD23" s="90"/>
      <c r="AE23" s="90"/>
      <c r="AF23" s="90"/>
      <c r="AG23" s="96" t="s">
        <v>108</v>
      </c>
      <c r="AH23" s="96" t="s">
        <v>155</v>
      </c>
      <c r="AI23" s="96">
        <v>2</v>
      </c>
      <c r="AJ23" s="96">
        <v>4</v>
      </c>
      <c r="AK23" s="99">
        <v>0.33329999999999999</v>
      </c>
      <c r="AL23" s="99">
        <v>0.66659999999999997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6">
        <v>0</v>
      </c>
      <c r="AX23" s="96" t="s">
        <v>31</v>
      </c>
      <c r="AY23" s="96"/>
      <c r="AZ23" s="96" t="s">
        <v>31</v>
      </c>
      <c r="BA23" s="93" t="s">
        <v>24</v>
      </c>
      <c r="BB23" s="90" t="s">
        <v>152</v>
      </c>
      <c r="BC23" s="96">
        <v>50</v>
      </c>
      <c r="BD23" s="96" t="s">
        <v>91</v>
      </c>
      <c r="BE23" s="93"/>
    </row>
    <row r="24" spans="1:57" s="98" customFormat="1">
      <c r="A24" s="90">
        <v>7</v>
      </c>
      <c r="B24" s="173">
        <v>41746</v>
      </c>
      <c r="C24" s="92" t="s">
        <v>15</v>
      </c>
      <c r="D24" s="90" t="s">
        <v>84</v>
      </c>
      <c r="E24" s="91">
        <v>41744</v>
      </c>
      <c r="F24" s="93" t="s">
        <v>17</v>
      </c>
      <c r="G24" s="90" t="s">
        <v>62</v>
      </c>
      <c r="H24" s="90">
        <v>93</v>
      </c>
      <c r="I24" s="94" t="s">
        <v>80</v>
      </c>
      <c r="J24" s="95">
        <v>120000</v>
      </c>
      <c r="K24" s="95">
        <v>120000</v>
      </c>
      <c r="L24" s="95">
        <v>120000</v>
      </c>
      <c r="M24" s="95">
        <v>120000</v>
      </c>
      <c r="N24" s="95"/>
      <c r="O24" s="90">
        <v>1.7</v>
      </c>
      <c r="P24" s="27">
        <v>0</v>
      </c>
      <c r="Q24" s="27">
        <v>0</v>
      </c>
      <c r="R24" s="27">
        <v>0</v>
      </c>
      <c r="S24" s="27">
        <v>1.3</v>
      </c>
      <c r="T24" s="27"/>
      <c r="U24" s="27">
        <v>1.55</v>
      </c>
      <c r="V24" s="27">
        <v>0</v>
      </c>
      <c r="W24" s="27">
        <v>0</v>
      </c>
      <c r="X24" s="90">
        <v>0</v>
      </c>
      <c r="Y24" s="90">
        <v>1.2</v>
      </c>
      <c r="Z24" s="90"/>
      <c r="AA24" s="90"/>
      <c r="AB24" s="90"/>
      <c r="AC24" s="90"/>
      <c r="AD24" s="90"/>
      <c r="AE24" s="90"/>
      <c r="AF24" s="90"/>
      <c r="AG24" s="96" t="s">
        <v>108</v>
      </c>
      <c r="AH24" s="96" t="s">
        <v>155</v>
      </c>
      <c r="AI24" s="96">
        <v>2</v>
      </c>
      <c r="AJ24" s="96">
        <v>4</v>
      </c>
      <c r="AK24" s="99">
        <v>0.33329999999999999</v>
      </c>
      <c r="AL24" s="99">
        <v>0.66659999999999997</v>
      </c>
      <c r="AM24" s="96">
        <v>0</v>
      </c>
      <c r="AN24" s="96">
        <v>15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10</v>
      </c>
      <c r="AW24" s="96">
        <v>12</v>
      </c>
      <c r="AX24" s="96" t="s">
        <v>108</v>
      </c>
      <c r="AY24" s="96">
        <v>12</v>
      </c>
      <c r="AZ24" s="96" t="s">
        <v>31</v>
      </c>
      <c r="BA24" s="93"/>
      <c r="BB24" s="90"/>
      <c r="BC24" s="96"/>
      <c r="BD24" s="96" t="s">
        <v>153</v>
      </c>
      <c r="BE24" s="93"/>
    </row>
    <row r="25" spans="1:57" s="31" customFormat="1">
      <c r="A25" s="27"/>
      <c r="B25" s="173">
        <v>41746</v>
      </c>
      <c r="C25" s="29" t="s">
        <v>15</v>
      </c>
      <c r="D25" s="27" t="s">
        <v>84</v>
      </c>
      <c r="E25" s="26">
        <v>41508</v>
      </c>
      <c r="F25" s="28" t="s">
        <v>591</v>
      </c>
      <c r="G25" s="27" t="s">
        <v>592</v>
      </c>
      <c r="H25" s="27">
        <v>93.69</v>
      </c>
      <c r="I25" s="32" t="s">
        <v>80</v>
      </c>
      <c r="J25" s="35">
        <v>6083</v>
      </c>
      <c r="K25" s="35">
        <v>12166</v>
      </c>
      <c r="L25" s="35">
        <v>85166</v>
      </c>
      <c r="M25" s="35">
        <f t="shared" ref="M25" si="1">L25</f>
        <v>85166</v>
      </c>
      <c r="N25" s="35"/>
      <c r="O25" s="27">
        <v>2.39</v>
      </c>
      <c r="P25" s="27">
        <v>2.35</v>
      </c>
      <c r="Q25" s="27">
        <v>1.34</v>
      </c>
      <c r="R25" s="27">
        <v>0</v>
      </c>
      <c r="S25" s="27">
        <v>1.27</v>
      </c>
      <c r="T25" s="27"/>
      <c r="U25" s="27">
        <v>2.37</v>
      </c>
      <c r="V25" s="27">
        <v>2.278</v>
      </c>
      <c r="W25" s="27">
        <v>2.2400000000000002</v>
      </c>
      <c r="X25" s="27">
        <v>0</v>
      </c>
      <c r="Y25" s="27">
        <v>1.23</v>
      </c>
      <c r="Z25" s="27"/>
      <c r="AA25" s="27"/>
      <c r="AB25" s="27"/>
      <c r="AC25" s="27"/>
      <c r="AD25" s="27"/>
      <c r="AE25" s="27"/>
      <c r="AF25" s="27"/>
      <c r="AG25" s="30" t="s">
        <v>108</v>
      </c>
      <c r="AH25" s="30" t="s">
        <v>155</v>
      </c>
      <c r="AI25" s="30">
        <v>2</v>
      </c>
      <c r="AJ25" s="30">
        <v>4</v>
      </c>
      <c r="AK25" s="40">
        <v>0.33329999999999999</v>
      </c>
      <c r="AL25" s="40">
        <v>0.66659999999999997</v>
      </c>
      <c r="AM25" s="30">
        <v>0</v>
      </c>
      <c r="AN25" s="30">
        <v>30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 t="s">
        <v>593</v>
      </c>
      <c r="AY25" s="30">
        <v>24</v>
      </c>
      <c r="AZ25" s="30" t="s">
        <v>31</v>
      </c>
      <c r="BA25" s="28" t="s">
        <v>24</v>
      </c>
      <c r="BB25" s="27" t="s">
        <v>152</v>
      </c>
      <c r="BC25" s="30">
        <v>50</v>
      </c>
      <c r="BD25" s="30" t="s">
        <v>594</v>
      </c>
      <c r="BE25" s="28"/>
    </row>
    <row r="26" spans="1:57" s="98" customFormat="1">
      <c r="A26" s="90">
        <v>16</v>
      </c>
      <c r="B26" s="173">
        <v>41746</v>
      </c>
      <c r="C26" s="92" t="s">
        <v>15</v>
      </c>
      <c r="D26" s="90" t="s">
        <v>85</v>
      </c>
      <c r="E26" s="91">
        <v>41716</v>
      </c>
      <c r="F26" s="93" t="s">
        <v>79</v>
      </c>
      <c r="G26" s="90" t="s">
        <v>54</v>
      </c>
      <c r="H26" s="90">
        <v>92</v>
      </c>
      <c r="I26" s="94" t="s">
        <v>80</v>
      </c>
      <c r="J26" s="95">
        <v>110000</v>
      </c>
      <c r="K26" s="95">
        <v>600000</v>
      </c>
      <c r="L26" s="95">
        <f>K26</f>
        <v>600000</v>
      </c>
      <c r="M26" s="95">
        <f t="shared" ref="M26" si="2">L26</f>
        <v>600000</v>
      </c>
      <c r="N26" s="95"/>
      <c r="O26" s="90">
        <v>1.88</v>
      </c>
      <c r="P26" s="27">
        <v>1.61</v>
      </c>
      <c r="Q26" s="27">
        <v>0</v>
      </c>
      <c r="R26" s="27">
        <v>0</v>
      </c>
      <c r="S26" s="27">
        <v>1.55</v>
      </c>
      <c r="T26" s="27"/>
      <c r="U26" s="27">
        <v>1.82</v>
      </c>
      <c r="V26" s="27">
        <v>1.51</v>
      </c>
      <c r="W26" s="27">
        <v>0</v>
      </c>
      <c r="X26" s="90">
        <v>0</v>
      </c>
      <c r="Y26" s="90">
        <v>1.42</v>
      </c>
      <c r="Z26" s="90"/>
      <c r="AA26" s="90"/>
      <c r="AB26" s="90"/>
      <c r="AC26" s="90"/>
      <c r="AD26" s="90"/>
      <c r="AE26" s="90"/>
      <c r="AF26" s="90"/>
      <c r="AG26" s="96" t="s">
        <v>108</v>
      </c>
      <c r="AH26" s="96" t="s">
        <v>155</v>
      </c>
      <c r="AI26" s="96">
        <v>2</v>
      </c>
      <c r="AJ26" s="96">
        <v>4</v>
      </c>
      <c r="AK26" s="99">
        <v>0.33329999999999999</v>
      </c>
      <c r="AL26" s="99">
        <v>0.66659999999999997</v>
      </c>
      <c r="AM26" s="96">
        <v>0</v>
      </c>
      <c r="AN26" s="96">
        <v>15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6">
        <v>0</v>
      </c>
      <c r="AU26" s="96">
        <v>0</v>
      </c>
      <c r="AV26" s="96">
        <v>0</v>
      </c>
      <c r="AW26" s="96">
        <v>0</v>
      </c>
      <c r="AX26" s="96" t="s">
        <v>31</v>
      </c>
      <c r="AY26" s="96">
        <v>24</v>
      </c>
      <c r="AZ26" s="96" t="s">
        <v>31</v>
      </c>
      <c r="BA26" s="93"/>
      <c r="BB26" s="90"/>
      <c r="BC26" s="96"/>
      <c r="BD26" s="96" t="s">
        <v>153</v>
      </c>
      <c r="BE26" s="93"/>
    </row>
    <row r="27" spans="1:57" s="98" customFormat="1">
      <c r="A27" s="90">
        <v>41</v>
      </c>
      <c r="B27" s="173">
        <v>41746</v>
      </c>
      <c r="C27" s="92" t="s">
        <v>15</v>
      </c>
      <c r="D27" s="90" t="s">
        <v>85</v>
      </c>
      <c r="E27" s="91">
        <v>41639</v>
      </c>
      <c r="F27" s="93" t="s">
        <v>26</v>
      </c>
      <c r="G27" s="90" t="s">
        <v>117</v>
      </c>
      <c r="H27" s="90">
        <v>107.12</v>
      </c>
      <c r="I27" s="94" t="s">
        <v>80</v>
      </c>
      <c r="J27" s="95">
        <v>6000</v>
      </c>
      <c r="K27" s="95">
        <v>12000</v>
      </c>
      <c r="L27" s="95">
        <v>84000</v>
      </c>
      <c r="M27" s="95">
        <f>L27</f>
        <v>84000</v>
      </c>
      <c r="N27" s="95"/>
      <c r="O27" s="90">
        <v>2.1419999999999999</v>
      </c>
      <c r="P27" s="27">
        <v>2.1419999999999999</v>
      </c>
      <c r="Q27" s="27">
        <v>2.09</v>
      </c>
      <c r="R27" s="27">
        <v>0</v>
      </c>
      <c r="S27" s="27">
        <v>2.0379999999999998</v>
      </c>
      <c r="T27" s="27"/>
      <c r="U27" s="27">
        <v>2.1419999999999999</v>
      </c>
      <c r="V27" s="27">
        <v>2.0379999999999998</v>
      </c>
      <c r="W27" s="27">
        <v>1.986</v>
      </c>
      <c r="X27" s="90">
        <v>0</v>
      </c>
      <c r="Y27" s="90">
        <v>1.986</v>
      </c>
      <c r="Z27" s="90"/>
      <c r="AA27" s="90"/>
      <c r="AB27" s="90"/>
      <c r="AC27" s="90"/>
      <c r="AD27" s="90"/>
      <c r="AE27" s="90"/>
      <c r="AF27" s="90"/>
      <c r="AG27" s="96" t="s">
        <v>108</v>
      </c>
      <c r="AH27" s="96" t="s">
        <v>155</v>
      </c>
      <c r="AI27" s="96">
        <v>2</v>
      </c>
      <c r="AJ27" s="96">
        <v>4</v>
      </c>
      <c r="AK27" s="99">
        <v>0.33329999999999999</v>
      </c>
      <c r="AL27" s="99">
        <v>0.66659999999999997</v>
      </c>
      <c r="AM27" s="96">
        <v>0</v>
      </c>
      <c r="AN27" s="96">
        <v>0</v>
      </c>
      <c r="AO27" s="96">
        <v>10</v>
      </c>
      <c r="AP27" s="96">
        <v>0</v>
      </c>
      <c r="AQ27" s="96">
        <v>0</v>
      </c>
      <c r="AR27" s="96">
        <v>0</v>
      </c>
      <c r="AS27" s="96">
        <v>0</v>
      </c>
      <c r="AT27" s="96">
        <v>0</v>
      </c>
      <c r="AU27" s="96">
        <v>0</v>
      </c>
      <c r="AV27" s="96">
        <v>0</v>
      </c>
      <c r="AW27" s="96">
        <v>0</v>
      </c>
      <c r="AX27" s="96" t="s">
        <v>31</v>
      </c>
      <c r="AY27" s="96"/>
      <c r="AZ27" s="96" t="s">
        <v>31</v>
      </c>
      <c r="BA27" s="93"/>
      <c r="BB27" s="90"/>
      <c r="BC27" s="96"/>
      <c r="BD27" s="96" t="s">
        <v>153</v>
      </c>
      <c r="BE27" s="93" t="s">
        <v>27</v>
      </c>
    </row>
    <row r="28" spans="1:57" s="98" customFormat="1">
      <c r="A28" s="90">
        <v>57</v>
      </c>
      <c r="B28" s="173">
        <v>41746</v>
      </c>
      <c r="C28" s="92" t="s">
        <v>15</v>
      </c>
      <c r="D28" s="90" t="s">
        <v>85</v>
      </c>
      <c r="E28" s="91">
        <v>41639</v>
      </c>
      <c r="F28" s="93" t="s">
        <v>25</v>
      </c>
      <c r="G28" s="90" t="s">
        <v>34</v>
      </c>
      <c r="H28" s="90">
        <v>90</v>
      </c>
      <c r="I28" s="94" t="s">
        <v>80</v>
      </c>
      <c r="J28" s="95">
        <v>6000</v>
      </c>
      <c r="K28" s="95">
        <v>12000</v>
      </c>
      <c r="L28" s="95">
        <v>84000</v>
      </c>
      <c r="M28" s="95">
        <f t="shared" ref="M28:M29" si="3">L28</f>
        <v>84000</v>
      </c>
      <c r="N28" s="95"/>
      <c r="O28" s="90">
        <v>2.1</v>
      </c>
      <c r="P28" s="27">
        <v>2.0499999999999998</v>
      </c>
      <c r="Q28" s="27">
        <v>2.02</v>
      </c>
      <c r="R28" s="27">
        <v>0</v>
      </c>
      <c r="S28" s="27">
        <v>2</v>
      </c>
      <c r="T28" s="27"/>
      <c r="U28" s="27">
        <v>2</v>
      </c>
      <c r="V28" s="27">
        <v>1.9</v>
      </c>
      <c r="W28" s="27">
        <v>1.8</v>
      </c>
      <c r="X28" s="90">
        <v>0</v>
      </c>
      <c r="Y28" s="90">
        <v>1.75</v>
      </c>
      <c r="Z28" s="90"/>
      <c r="AA28" s="90"/>
      <c r="AB28" s="90"/>
      <c r="AC28" s="90"/>
      <c r="AD28" s="90"/>
      <c r="AE28" s="90"/>
      <c r="AF28" s="90"/>
      <c r="AG28" s="96" t="s">
        <v>108</v>
      </c>
      <c r="AH28" s="96" t="s">
        <v>155</v>
      </c>
      <c r="AI28" s="96">
        <v>3</v>
      </c>
      <c r="AJ28" s="96">
        <v>3</v>
      </c>
      <c r="AK28" s="97">
        <v>0.5</v>
      </c>
      <c r="AL28" s="97">
        <v>0.5</v>
      </c>
      <c r="AM28" s="96">
        <v>0</v>
      </c>
      <c r="AN28" s="96">
        <v>0</v>
      </c>
      <c r="AO28" s="96">
        <v>0</v>
      </c>
      <c r="AP28" s="96">
        <v>20</v>
      </c>
      <c r="AQ28" s="96">
        <v>0</v>
      </c>
      <c r="AR28" s="96">
        <v>0</v>
      </c>
      <c r="AS28" s="96">
        <v>0</v>
      </c>
      <c r="AT28" s="96">
        <v>0</v>
      </c>
      <c r="AU28" s="96">
        <v>0</v>
      </c>
      <c r="AV28" s="96">
        <v>0</v>
      </c>
      <c r="AW28" s="96">
        <v>0</v>
      </c>
      <c r="AX28" s="174" t="s">
        <v>593</v>
      </c>
      <c r="AY28" s="96">
        <v>12</v>
      </c>
      <c r="AZ28" s="96" t="s">
        <v>31</v>
      </c>
      <c r="BA28" s="93"/>
      <c r="BB28" s="90"/>
      <c r="BC28" s="96"/>
      <c r="BD28" s="96" t="s">
        <v>49</v>
      </c>
      <c r="BE28" s="93"/>
    </row>
    <row r="29" spans="1:57" s="98" customFormat="1">
      <c r="A29" s="90">
        <v>24</v>
      </c>
      <c r="B29" s="173">
        <v>41746</v>
      </c>
      <c r="C29" s="92" t="s">
        <v>15</v>
      </c>
      <c r="D29" s="90" t="s">
        <v>85</v>
      </c>
      <c r="E29" s="91">
        <v>41667</v>
      </c>
      <c r="F29" s="93" t="s">
        <v>92</v>
      </c>
      <c r="G29" s="90" t="s">
        <v>143</v>
      </c>
      <c r="H29" s="90">
        <v>116</v>
      </c>
      <c r="I29" s="94" t="s">
        <v>80</v>
      </c>
      <c r="J29" s="95">
        <v>6000</v>
      </c>
      <c r="K29" s="95">
        <v>12000</v>
      </c>
      <c r="L29" s="95">
        <v>84000</v>
      </c>
      <c r="M29" s="95">
        <f t="shared" si="3"/>
        <v>84000</v>
      </c>
      <c r="N29" s="95"/>
      <c r="O29" s="90">
        <v>1.93</v>
      </c>
      <c r="P29" s="27">
        <v>1.88</v>
      </c>
      <c r="Q29" s="27">
        <v>1.86</v>
      </c>
      <c r="R29" s="27">
        <v>0</v>
      </c>
      <c r="S29" s="27">
        <v>1.76</v>
      </c>
      <c r="T29" s="27"/>
      <c r="U29" s="27">
        <v>1.92</v>
      </c>
      <c r="V29" s="27">
        <v>1.78</v>
      </c>
      <c r="W29" s="27">
        <v>1.74</v>
      </c>
      <c r="X29" s="90">
        <v>0</v>
      </c>
      <c r="Y29" s="90">
        <v>1.71</v>
      </c>
      <c r="Z29" s="90"/>
      <c r="AA29" s="90"/>
      <c r="AB29" s="90"/>
      <c r="AC29" s="90"/>
      <c r="AD29" s="90"/>
      <c r="AE29" s="90"/>
      <c r="AF29" s="90"/>
      <c r="AG29" s="96" t="s">
        <v>108</v>
      </c>
      <c r="AH29" s="96" t="s">
        <v>155</v>
      </c>
      <c r="AI29" s="96">
        <v>2</v>
      </c>
      <c r="AJ29" s="96">
        <v>4</v>
      </c>
      <c r="AK29" s="99">
        <v>0.33329999999999999</v>
      </c>
      <c r="AL29" s="99">
        <v>0.66659999999999997</v>
      </c>
      <c r="AM29" s="96">
        <v>0</v>
      </c>
      <c r="AN29" s="96">
        <v>20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6">
        <v>0</v>
      </c>
      <c r="AU29" s="96">
        <v>0</v>
      </c>
      <c r="AV29" s="96">
        <v>0</v>
      </c>
      <c r="AW29" s="96">
        <v>24</v>
      </c>
      <c r="AX29" s="96" t="s">
        <v>108</v>
      </c>
      <c r="AY29" s="96">
        <v>24</v>
      </c>
      <c r="AZ29" s="96" t="s">
        <v>31</v>
      </c>
      <c r="BA29" s="93"/>
      <c r="BB29" s="90"/>
      <c r="BC29" s="96"/>
      <c r="BD29" s="96" t="s">
        <v>153</v>
      </c>
      <c r="BE29" s="93"/>
    </row>
    <row r="30" spans="1:57" s="98" customFormat="1">
      <c r="A30" s="90">
        <v>32</v>
      </c>
      <c r="B30" s="173">
        <v>41746</v>
      </c>
      <c r="C30" s="92" t="s">
        <v>15</v>
      </c>
      <c r="D30" s="90" t="s">
        <v>85</v>
      </c>
      <c r="E30" s="91">
        <v>41657</v>
      </c>
      <c r="F30" s="93" t="s">
        <v>30</v>
      </c>
      <c r="G30" s="90" t="s">
        <v>116</v>
      </c>
      <c r="H30" s="90">
        <v>82.1</v>
      </c>
      <c r="I30" s="94" t="s">
        <v>80</v>
      </c>
      <c r="J30" s="95">
        <v>6083</v>
      </c>
      <c r="K30" s="95">
        <v>12166</v>
      </c>
      <c r="L30" s="95">
        <v>85166</v>
      </c>
      <c r="M30" s="95">
        <f t="shared" si="0"/>
        <v>85166</v>
      </c>
      <c r="N30" s="95"/>
      <c r="O30" s="90">
        <v>1.34</v>
      </c>
      <c r="P30" s="27">
        <v>1.33</v>
      </c>
      <c r="Q30" s="27">
        <v>1.31</v>
      </c>
      <c r="R30" s="27">
        <v>0</v>
      </c>
      <c r="S30" s="27">
        <v>1.27</v>
      </c>
      <c r="T30" s="27"/>
      <c r="U30" s="27">
        <v>1.34</v>
      </c>
      <c r="V30" s="27">
        <v>1.28</v>
      </c>
      <c r="W30" s="27">
        <v>1.25</v>
      </c>
      <c r="X30" s="90">
        <v>0</v>
      </c>
      <c r="Y30" s="90">
        <v>1.26</v>
      </c>
      <c r="Z30" s="90"/>
      <c r="AA30" s="90"/>
      <c r="AB30" s="90"/>
      <c r="AC30" s="90"/>
      <c r="AD30" s="90"/>
      <c r="AE30" s="90"/>
      <c r="AF30" s="90"/>
      <c r="AG30" s="96" t="s">
        <v>108</v>
      </c>
      <c r="AH30" s="96" t="s">
        <v>155</v>
      </c>
      <c r="AI30" s="96">
        <v>2</v>
      </c>
      <c r="AJ30" s="96">
        <v>4</v>
      </c>
      <c r="AK30" s="99">
        <v>0.33329999999999999</v>
      </c>
      <c r="AL30" s="99">
        <v>0.66659999999999997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6">
        <v>0</v>
      </c>
      <c r="AU30" s="96">
        <v>0</v>
      </c>
      <c r="AV30" s="96">
        <v>0</v>
      </c>
      <c r="AW30" s="96">
        <v>36</v>
      </c>
      <c r="AX30" s="96" t="s">
        <v>31</v>
      </c>
      <c r="AY30" s="96"/>
      <c r="AZ30" s="96" t="s">
        <v>31</v>
      </c>
      <c r="BA30" s="93"/>
      <c r="BB30" s="90"/>
      <c r="BC30" s="96"/>
      <c r="BD30" s="96" t="s">
        <v>153</v>
      </c>
      <c r="BE30" s="93"/>
    </row>
    <row r="31" spans="1:57" s="98" customFormat="1">
      <c r="A31" s="90">
        <v>49</v>
      </c>
      <c r="B31" s="173">
        <v>41746</v>
      </c>
      <c r="C31" s="92" t="s">
        <v>15</v>
      </c>
      <c r="D31" s="90" t="s">
        <v>85</v>
      </c>
      <c r="E31" s="91">
        <v>41732</v>
      </c>
      <c r="F31" s="90" t="s">
        <v>33</v>
      </c>
      <c r="G31" s="90" t="s">
        <v>34</v>
      </c>
      <c r="H31" s="90">
        <v>93.29</v>
      </c>
      <c r="I31" s="94" t="s">
        <v>80</v>
      </c>
      <c r="J31" s="95">
        <v>6000</v>
      </c>
      <c r="K31" s="95">
        <v>12000</v>
      </c>
      <c r="L31" s="95">
        <v>84000</v>
      </c>
      <c r="M31" s="95">
        <f t="shared" ref="M31" si="4">L31</f>
        <v>84000</v>
      </c>
      <c r="N31" s="95"/>
      <c r="O31" s="90">
        <v>1.4</v>
      </c>
      <c r="P31" s="27">
        <v>1.39</v>
      </c>
      <c r="Q31" s="27">
        <v>1.38</v>
      </c>
      <c r="R31" s="27">
        <v>0</v>
      </c>
      <c r="S31" s="27">
        <v>1.36</v>
      </c>
      <c r="T31" s="27"/>
      <c r="U31" s="27">
        <v>1.34</v>
      </c>
      <c r="V31" s="27">
        <v>1.31</v>
      </c>
      <c r="W31" s="27">
        <v>1.3</v>
      </c>
      <c r="X31" s="90">
        <v>0</v>
      </c>
      <c r="Y31" s="90">
        <v>1.3</v>
      </c>
      <c r="Z31" s="90"/>
      <c r="AA31" s="90"/>
      <c r="AB31" s="90"/>
      <c r="AC31" s="90"/>
      <c r="AD31" s="90"/>
      <c r="AE31" s="90"/>
      <c r="AF31" s="90"/>
      <c r="AG31" s="96" t="s">
        <v>108</v>
      </c>
      <c r="AH31" s="96" t="s">
        <v>155</v>
      </c>
      <c r="AI31" s="96">
        <v>2</v>
      </c>
      <c r="AJ31" s="96">
        <v>4</v>
      </c>
      <c r="AK31" s="99">
        <v>0.33329999999999999</v>
      </c>
      <c r="AL31" s="99">
        <v>0.66659999999999997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6">
        <v>0</v>
      </c>
      <c r="AV31" s="96">
        <v>0</v>
      </c>
      <c r="AW31" s="96">
        <v>0</v>
      </c>
      <c r="AX31" s="96" t="s">
        <v>31</v>
      </c>
      <c r="AY31" s="96"/>
      <c r="AZ31" s="96" t="s">
        <v>31</v>
      </c>
      <c r="BA31" s="93" t="s">
        <v>24</v>
      </c>
      <c r="BB31" s="90" t="s">
        <v>152</v>
      </c>
      <c r="BC31" s="96">
        <v>50</v>
      </c>
      <c r="BD31" s="96" t="s">
        <v>91</v>
      </c>
      <c r="BE31" s="93"/>
    </row>
    <row r="32" spans="1:57" s="98" customFormat="1">
      <c r="A32" s="90">
        <v>8</v>
      </c>
      <c r="B32" s="173">
        <v>41746</v>
      </c>
      <c r="C32" s="92" t="s">
        <v>15</v>
      </c>
      <c r="D32" s="90" t="s">
        <v>85</v>
      </c>
      <c r="E32" s="91">
        <v>41744</v>
      </c>
      <c r="F32" s="93" t="s">
        <v>17</v>
      </c>
      <c r="G32" s="90" t="s">
        <v>62</v>
      </c>
      <c r="H32" s="90">
        <v>93</v>
      </c>
      <c r="I32" s="94" t="s">
        <v>80</v>
      </c>
      <c r="J32" s="95">
        <v>120000</v>
      </c>
      <c r="K32" s="95">
        <v>120000</v>
      </c>
      <c r="L32" s="95">
        <v>120000</v>
      </c>
      <c r="M32" s="95">
        <v>120000</v>
      </c>
      <c r="N32" s="95"/>
      <c r="O32" s="90">
        <v>1.7</v>
      </c>
      <c r="P32" s="27">
        <v>0</v>
      </c>
      <c r="Q32" s="27">
        <v>0</v>
      </c>
      <c r="R32" s="27">
        <v>0</v>
      </c>
      <c r="S32" s="27">
        <v>1.3</v>
      </c>
      <c r="T32" s="27"/>
      <c r="U32" s="27">
        <v>1.55</v>
      </c>
      <c r="V32" s="27">
        <v>0</v>
      </c>
      <c r="W32" s="27">
        <v>0</v>
      </c>
      <c r="X32" s="90">
        <v>0</v>
      </c>
      <c r="Y32" s="90">
        <v>1.2</v>
      </c>
      <c r="Z32" s="90"/>
      <c r="AA32" s="90"/>
      <c r="AB32" s="90"/>
      <c r="AC32" s="90"/>
      <c r="AD32" s="90"/>
      <c r="AE32" s="90"/>
      <c r="AF32" s="90"/>
      <c r="AG32" s="96" t="s">
        <v>108</v>
      </c>
      <c r="AH32" s="96" t="s">
        <v>155</v>
      </c>
      <c r="AI32" s="96">
        <v>2</v>
      </c>
      <c r="AJ32" s="96">
        <v>4</v>
      </c>
      <c r="AK32" s="99">
        <v>0.33329999999999999</v>
      </c>
      <c r="AL32" s="99">
        <v>0.66659999999999997</v>
      </c>
      <c r="AM32" s="96">
        <v>0</v>
      </c>
      <c r="AN32" s="96">
        <v>15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10</v>
      </c>
      <c r="AW32" s="96">
        <v>12</v>
      </c>
      <c r="AX32" s="96" t="s">
        <v>108</v>
      </c>
      <c r="AY32" s="96">
        <v>12</v>
      </c>
      <c r="AZ32" s="96" t="s">
        <v>31</v>
      </c>
      <c r="BA32" s="93"/>
      <c r="BB32" s="90"/>
      <c r="BC32" s="96"/>
      <c r="BD32" s="96" t="s">
        <v>153</v>
      </c>
      <c r="BE32" s="93"/>
    </row>
    <row r="33" spans="1:57" s="31" customFormat="1">
      <c r="A33" s="27"/>
      <c r="B33" s="173">
        <v>41746</v>
      </c>
      <c r="C33" s="29" t="s">
        <v>15</v>
      </c>
      <c r="D33" s="27" t="s">
        <v>85</v>
      </c>
      <c r="E33" s="26">
        <v>41653</v>
      </c>
      <c r="F33" s="28" t="s">
        <v>591</v>
      </c>
      <c r="G33" s="27" t="s">
        <v>592</v>
      </c>
      <c r="H33" s="27">
        <v>93.69</v>
      </c>
      <c r="I33" s="32" t="s">
        <v>80</v>
      </c>
      <c r="J33" s="35">
        <v>6083</v>
      </c>
      <c r="K33" s="35">
        <v>12166</v>
      </c>
      <c r="L33" s="35">
        <v>85166</v>
      </c>
      <c r="M33" s="35">
        <f t="shared" ref="M33" si="5">L33</f>
        <v>85166</v>
      </c>
      <c r="N33" s="35"/>
      <c r="O33" s="27">
        <v>2.39</v>
      </c>
      <c r="P33" s="27">
        <v>2.35</v>
      </c>
      <c r="Q33" s="27">
        <v>1.34</v>
      </c>
      <c r="R33" s="27">
        <v>0</v>
      </c>
      <c r="S33" s="27">
        <v>1.27</v>
      </c>
      <c r="T33" s="27"/>
      <c r="U33" s="27">
        <v>2.37</v>
      </c>
      <c r="V33" s="27">
        <v>2.278</v>
      </c>
      <c r="W33" s="27">
        <v>2.2400000000000002</v>
      </c>
      <c r="X33" s="27">
        <v>0</v>
      </c>
      <c r="Y33" s="27">
        <v>1.23</v>
      </c>
      <c r="Z33" s="27"/>
      <c r="AA33" s="27"/>
      <c r="AB33" s="27"/>
      <c r="AC33" s="27"/>
      <c r="AD33" s="27"/>
      <c r="AE33" s="27"/>
      <c r="AF33" s="27"/>
      <c r="AG33" s="30" t="s">
        <v>108</v>
      </c>
      <c r="AH33" s="30" t="s">
        <v>155</v>
      </c>
      <c r="AI33" s="30">
        <v>2</v>
      </c>
      <c r="AJ33" s="30">
        <v>4</v>
      </c>
      <c r="AK33" s="40">
        <v>0.33329999999999999</v>
      </c>
      <c r="AL33" s="40">
        <v>0.66659999999999997</v>
      </c>
      <c r="AM33" s="30">
        <v>0</v>
      </c>
      <c r="AN33" s="30">
        <v>30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 t="s">
        <v>593</v>
      </c>
      <c r="AY33" s="30">
        <v>24</v>
      </c>
      <c r="AZ33" s="30" t="s">
        <v>31</v>
      </c>
      <c r="BA33" s="28" t="s">
        <v>24</v>
      </c>
      <c r="BB33" s="27" t="s">
        <v>152</v>
      </c>
      <c r="BC33" s="30">
        <v>50</v>
      </c>
      <c r="BD33" s="30" t="s">
        <v>594</v>
      </c>
      <c r="BE33" s="28"/>
    </row>
    <row r="34" spans="1:57" s="31" customFormat="1">
      <c r="A34" s="27">
        <v>14</v>
      </c>
      <c r="B34" s="173">
        <v>41746</v>
      </c>
      <c r="C34" s="29" t="s">
        <v>15</v>
      </c>
      <c r="D34" s="27" t="s">
        <v>141</v>
      </c>
      <c r="E34" s="91">
        <v>41716</v>
      </c>
      <c r="F34" s="28" t="s">
        <v>79</v>
      </c>
      <c r="G34" s="27" t="s">
        <v>54</v>
      </c>
      <c r="H34" s="27">
        <v>98</v>
      </c>
      <c r="I34" s="32" t="s">
        <v>80</v>
      </c>
      <c r="J34" s="35">
        <v>6000</v>
      </c>
      <c r="K34" s="35">
        <v>12000</v>
      </c>
      <c r="L34" s="35">
        <v>84000</v>
      </c>
      <c r="M34" s="35">
        <f t="shared" si="0"/>
        <v>84000</v>
      </c>
      <c r="N34" s="35"/>
      <c r="O34" s="27">
        <v>2.2000000000000002</v>
      </c>
      <c r="P34" s="27">
        <v>2.08</v>
      </c>
      <c r="Q34" s="27">
        <v>1.97</v>
      </c>
      <c r="R34" s="27">
        <v>0</v>
      </c>
      <c r="S34" s="27">
        <v>1.63</v>
      </c>
      <c r="T34" s="27"/>
      <c r="U34" s="27">
        <v>2.13</v>
      </c>
      <c r="V34" s="27">
        <v>2.06</v>
      </c>
      <c r="W34" s="27">
        <v>1.9</v>
      </c>
      <c r="X34" s="27">
        <v>0</v>
      </c>
      <c r="Y34" s="27">
        <v>1.63</v>
      </c>
      <c r="Z34" s="27"/>
      <c r="AA34" s="27"/>
      <c r="AB34" s="27"/>
      <c r="AC34" s="27"/>
      <c r="AD34" s="27"/>
      <c r="AE34" s="27"/>
      <c r="AF34" s="27"/>
      <c r="AG34" s="30" t="s">
        <v>108</v>
      </c>
      <c r="AH34" s="30" t="s">
        <v>155</v>
      </c>
      <c r="AI34" s="30">
        <v>2</v>
      </c>
      <c r="AJ34" s="30">
        <v>4</v>
      </c>
      <c r="AK34" s="40">
        <v>0.33329999999999999</v>
      </c>
      <c r="AL34" s="40">
        <v>0.66659999999999997</v>
      </c>
      <c r="AM34" s="30">
        <v>0</v>
      </c>
      <c r="AN34" s="30">
        <v>15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 t="s">
        <v>31</v>
      </c>
      <c r="AY34" s="30">
        <v>24</v>
      </c>
      <c r="AZ34" s="30" t="s">
        <v>31</v>
      </c>
      <c r="BA34" s="28"/>
      <c r="BB34" s="27"/>
      <c r="BC34" s="30"/>
      <c r="BD34" s="30" t="s">
        <v>153</v>
      </c>
      <c r="BE34" s="28"/>
    </row>
    <row r="35" spans="1:57" s="31" customFormat="1">
      <c r="A35" s="27">
        <v>39</v>
      </c>
      <c r="B35" s="173">
        <v>41746</v>
      </c>
      <c r="C35" s="29" t="s">
        <v>15</v>
      </c>
      <c r="D35" s="27" t="s">
        <v>141</v>
      </c>
      <c r="E35" s="91">
        <v>41639</v>
      </c>
      <c r="F35" s="28" t="s">
        <v>26</v>
      </c>
      <c r="G35" s="27" t="s">
        <v>117</v>
      </c>
      <c r="H35" s="27">
        <v>107.12</v>
      </c>
      <c r="I35" s="32" t="s">
        <v>80</v>
      </c>
      <c r="J35" s="35">
        <v>6000</v>
      </c>
      <c r="K35" s="35">
        <v>12000</v>
      </c>
      <c r="L35" s="35">
        <v>84000</v>
      </c>
      <c r="M35" s="35">
        <f t="shared" si="0"/>
        <v>84000</v>
      </c>
      <c r="N35" s="35"/>
      <c r="O35" s="27">
        <v>2.298</v>
      </c>
      <c r="P35" s="27">
        <v>2.246</v>
      </c>
      <c r="Q35" s="27">
        <v>2.1419999999999999</v>
      </c>
      <c r="R35" s="27">
        <v>0</v>
      </c>
      <c r="S35" s="27">
        <v>1.986</v>
      </c>
      <c r="T35" s="27"/>
      <c r="U35" s="27">
        <v>2.1419999999999999</v>
      </c>
      <c r="V35" s="27">
        <v>2.09</v>
      </c>
      <c r="W35" s="27">
        <v>2.0379999999999998</v>
      </c>
      <c r="X35" s="27">
        <v>0</v>
      </c>
      <c r="Y35" s="27">
        <v>1.986</v>
      </c>
      <c r="Z35" s="27"/>
      <c r="AA35" s="27"/>
      <c r="AB35" s="27"/>
      <c r="AC35" s="27"/>
      <c r="AD35" s="27"/>
      <c r="AE35" s="27"/>
      <c r="AF35" s="27"/>
      <c r="AG35" s="30" t="s">
        <v>108</v>
      </c>
      <c r="AH35" s="30" t="s">
        <v>155</v>
      </c>
      <c r="AI35" s="30">
        <v>2</v>
      </c>
      <c r="AJ35" s="30">
        <v>4</v>
      </c>
      <c r="AK35" s="40">
        <v>0.33329999999999999</v>
      </c>
      <c r="AL35" s="40">
        <v>0.66659999999999997</v>
      </c>
      <c r="AM35" s="30">
        <v>0</v>
      </c>
      <c r="AN35" s="30">
        <v>0</v>
      </c>
      <c r="AO35" s="30">
        <v>10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31</v>
      </c>
      <c r="AY35" s="30"/>
      <c r="AZ35" s="30" t="s">
        <v>31</v>
      </c>
      <c r="BA35" s="28"/>
      <c r="BB35" s="27"/>
      <c r="BC35" s="30"/>
      <c r="BD35" s="30" t="s">
        <v>153</v>
      </c>
      <c r="BE35" s="28" t="s">
        <v>27</v>
      </c>
    </row>
    <row r="36" spans="1:57" s="31" customFormat="1">
      <c r="A36" s="27">
        <v>55</v>
      </c>
      <c r="B36" s="173">
        <v>41746</v>
      </c>
      <c r="C36" s="29" t="s">
        <v>15</v>
      </c>
      <c r="D36" s="27" t="s">
        <v>141</v>
      </c>
      <c r="E36" s="91">
        <v>41639</v>
      </c>
      <c r="F36" s="28" t="s">
        <v>25</v>
      </c>
      <c r="G36" s="27" t="s">
        <v>34</v>
      </c>
      <c r="H36" s="27">
        <v>90</v>
      </c>
      <c r="I36" s="32" t="s">
        <v>80</v>
      </c>
      <c r="J36" s="35">
        <v>6000</v>
      </c>
      <c r="K36" s="35">
        <v>12000</v>
      </c>
      <c r="L36" s="35">
        <v>84000</v>
      </c>
      <c r="M36" s="35">
        <f t="shared" si="0"/>
        <v>84000</v>
      </c>
      <c r="N36" s="35"/>
      <c r="O36" s="27">
        <v>2.2000000000000002</v>
      </c>
      <c r="P36" s="27">
        <v>2.14</v>
      </c>
      <c r="Q36" s="27">
        <v>2.02</v>
      </c>
      <c r="R36" s="27">
        <v>0</v>
      </c>
      <c r="S36" s="27">
        <v>1.9</v>
      </c>
      <c r="T36" s="27"/>
      <c r="U36" s="27">
        <v>2.2000000000000002</v>
      </c>
      <c r="V36" s="27">
        <v>2.0499999999999998</v>
      </c>
      <c r="W36" s="27">
        <v>1.9</v>
      </c>
      <c r="X36" s="27">
        <v>0</v>
      </c>
      <c r="Y36" s="27">
        <v>1.7</v>
      </c>
      <c r="Z36" s="27"/>
      <c r="AA36" s="27"/>
      <c r="AB36" s="27"/>
      <c r="AC36" s="27"/>
      <c r="AD36" s="27"/>
      <c r="AE36" s="27"/>
      <c r="AF36" s="27"/>
      <c r="AG36" s="30" t="s">
        <v>108</v>
      </c>
      <c r="AH36" s="30" t="s">
        <v>155</v>
      </c>
      <c r="AI36" s="30">
        <v>3</v>
      </c>
      <c r="AJ36" s="30">
        <v>3</v>
      </c>
      <c r="AK36" s="85">
        <v>0.5</v>
      </c>
      <c r="AL36" s="85">
        <v>0.5</v>
      </c>
      <c r="AM36" s="30">
        <v>0</v>
      </c>
      <c r="AN36" s="30">
        <v>0</v>
      </c>
      <c r="AO36" s="30">
        <v>0</v>
      </c>
      <c r="AP36" s="30">
        <v>20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96">
        <v>0</v>
      </c>
      <c r="AX36" s="174" t="s">
        <v>593</v>
      </c>
      <c r="AY36" s="96">
        <v>12</v>
      </c>
      <c r="AZ36" s="30" t="s">
        <v>31</v>
      </c>
      <c r="BA36" s="28"/>
      <c r="BB36" s="27"/>
      <c r="BC36" s="30"/>
      <c r="BD36" s="30" t="s">
        <v>49</v>
      </c>
      <c r="BE36" s="28"/>
    </row>
    <row r="37" spans="1:57" s="31" customFormat="1">
      <c r="A37" s="27">
        <v>22</v>
      </c>
      <c r="B37" s="173">
        <v>41746</v>
      </c>
      <c r="C37" s="29" t="s">
        <v>15</v>
      </c>
      <c r="D37" s="27" t="s">
        <v>141</v>
      </c>
      <c r="E37" s="91">
        <v>41667</v>
      </c>
      <c r="F37" s="28" t="s">
        <v>92</v>
      </c>
      <c r="G37" s="27" t="s">
        <v>143</v>
      </c>
      <c r="H37" s="27">
        <v>115</v>
      </c>
      <c r="I37" s="32" t="s">
        <v>80</v>
      </c>
      <c r="J37" s="35">
        <v>6000</v>
      </c>
      <c r="K37" s="35">
        <v>12000</v>
      </c>
      <c r="L37" s="35">
        <v>84000</v>
      </c>
      <c r="M37" s="35">
        <f t="shared" si="0"/>
        <v>84000</v>
      </c>
      <c r="N37" s="35"/>
      <c r="O37" s="27">
        <v>2.36</v>
      </c>
      <c r="P37" s="27">
        <v>2.2400000000000002</v>
      </c>
      <c r="Q37" s="27">
        <v>1.96</v>
      </c>
      <c r="R37" s="27">
        <v>0</v>
      </c>
      <c r="S37" s="27">
        <v>1.72</v>
      </c>
      <c r="T37" s="27"/>
      <c r="U37" s="27">
        <v>1.95</v>
      </c>
      <c r="V37" s="27">
        <v>1.89</v>
      </c>
      <c r="W37" s="27">
        <v>1.76</v>
      </c>
      <c r="X37" s="27">
        <v>0</v>
      </c>
      <c r="Y37" s="27">
        <v>1.7</v>
      </c>
      <c r="Z37" s="27"/>
      <c r="AA37" s="27"/>
      <c r="AB37" s="27"/>
      <c r="AC37" s="27"/>
      <c r="AD37" s="27"/>
      <c r="AE37" s="27"/>
      <c r="AF37" s="27"/>
      <c r="AG37" s="30" t="s">
        <v>108</v>
      </c>
      <c r="AH37" s="30" t="s">
        <v>155</v>
      </c>
      <c r="AI37" s="30">
        <v>2</v>
      </c>
      <c r="AJ37" s="30">
        <v>4</v>
      </c>
      <c r="AK37" s="40">
        <v>0.33329999999999999</v>
      </c>
      <c r="AL37" s="40">
        <v>0.66659999999999997</v>
      </c>
      <c r="AM37" s="30">
        <v>0</v>
      </c>
      <c r="AN37" s="30">
        <v>20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24</v>
      </c>
      <c r="AX37" s="30" t="s">
        <v>108</v>
      </c>
      <c r="AY37" s="30">
        <v>24</v>
      </c>
      <c r="AZ37" s="30" t="s">
        <v>31</v>
      </c>
      <c r="BA37" s="28"/>
      <c r="BB37" s="27"/>
      <c r="BC37" s="30"/>
      <c r="BD37" s="30" t="s">
        <v>153</v>
      </c>
      <c r="BE37" s="28"/>
    </row>
    <row r="38" spans="1:57" s="31" customFormat="1">
      <c r="A38" s="27">
        <v>30</v>
      </c>
      <c r="B38" s="173">
        <v>41746</v>
      </c>
      <c r="C38" s="29" t="s">
        <v>15</v>
      </c>
      <c r="D38" s="27" t="s">
        <v>141</v>
      </c>
      <c r="E38" s="91">
        <v>41657</v>
      </c>
      <c r="F38" s="28" t="s">
        <v>30</v>
      </c>
      <c r="G38" s="27" t="s">
        <v>116</v>
      </c>
      <c r="H38" s="27">
        <v>82.1</v>
      </c>
      <c r="I38" s="32" t="s">
        <v>80</v>
      </c>
      <c r="J38" s="35">
        <v>6083</v>
      </c>
      <c r="K38" s="35">
        <v>12166</v>
      </c>
      <c r="L38" s="35">
        <v>85166</v>
      </c>
      <c r="M38" s="35">
        <f t="shared" si="0"/>
        <v>85166</v>
      </c>
      <c r="N38" s="35"/>
      <c r="O38" s="27">
        <v>1.49</v>
      </c>
      <c r="P38" s="27">
        <v>1.44</v>
      </c>
      <c r="Q38" s="27">
        <v>1.34</v>
      </c>
      <c r="R38" s="27">
        <v>0</v>
      </c>
      <c r="S38" s="27">
        <v>1.26</v>
      </c>
      <c r="T38" s="27"/>
      <c r="U38" s="27">
        <v>1.33</v>
      </c>
      <c r="V38" s="27">
        <v>1.31</v>
      </c>
      <c r="W38" s="27">
        <v>1.27</v>
      </c>
      <c r="X38" s="27">
        <v>0</v>
      </c>
      <c r="Y38" s="27">
        <v>1.25</v>
      </c>
      <c r="Z38" s="27"/>
      <c r="AA38" s="27"/>
      <c r="AB38" s="27"/>
      <c r="AC38" s="27"/>
      <c r="AD38" s="27"/>
      <c r="AE38" s="27"/>
      <c r="AF38" s="27"/>
      <c r="AG38" s="30" t="s">
        <v>108</v>
      </c>
      <c r="AH38" s="30" t="s">
        <v>155</v>
      </c>
      <c r="AI38" s="30">
        <v>2</v>
      </c>
      <c r="AJ38" s="30">
        <v>4</v>
      </c>
      <c r="AK38" s="40">
        <v>0.33329999999999999</v>
      </c>
      <c r="AL38" s="40">
        <v>0.66659999999999997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36</v>
      </c>
      <c r="AX38" s="30" t="s">
        <v>31</v>
      </c>
      <c r="AY38" s="30"/>
      <c r="AZ38" s="30" t="s">
        <v>31</v>
      </c>
      <c r="BA38" s="28"/>
      <c r="BB38" s="27"/>
      <c r="BC38" s="30"/>
      <c r="BD38" s="30" t="s">
        <v>153</v>
      </c>
      <c r="BE38" s="28"/>
    </row>
    <row r="39" spans="1:57" s="31" customFormat="1">
      <c r="A39" s="27">
        <v>47</v>
      </c>
      <c r="B39" s="173">
        <v>41746</v>
      </c>
      <c r="C39" s="29" t="s">
        <v>15</v>
      </c>
      <c r="D39" s="27" t="s">
        <v>141</v>
      </c>
      <c r="E39" s="91">
        <v>41732</v>
      </c>
      <c r="F39" s="27" t="s">
        <v>33</v>
      </c>
      <c r="G39" s="27" t="s">
        <v>34</v>
      </c>
      <c r="H39" s="27">
        <v>97.58</v>
      </c>
      <c r="I39" s="32" t="s">
        <v>80</v>
      </c>
      <c r="J39" s="35">
        <v>6000</v>
      </c>
      <c r="K39" s="35">
        <v>12000</v>
      </c>
      <c r="L39" s="35">
        <v>84000</v>
      </c>
      <c r="M39" s="35">
        <f t="shared" si="0"/>
        <v>84000</v>
      </c>
      <c r="N39" s="35"/>
      <c r="O39" s="27">
        <v>1.47</v>
      </c>
      <c r="P39" s="27">
        <v>1.44</v>
      </c>
      <c r="Q39" s="27">
        <v>1.38</v>
      </c>
      <c r="R39" s="27">
        <v>0</v>
      </c>
      <c r="S39" s="27">
        <v>1.33</v>
      </c>
      <c r="T39" s="27"/>
      <c r="U39" s="27">
        <v>1.32</v>
      </c>
      <c r="V39" s="27">
        <v>1.31</v>
      </c>
      <c r="W39" s="27">
        <v>1.28</v>
      </c>
      <c r="X39" s="27">
        <v>0</v>
      </c>
      <c r="Y39" s="27">
        <v>1.27</v>
      </c>
      <c r="Z39" s="27"/>
      <c r="AA39" s="27"/>
      <c r="AB39" s="27"/>
      <c r="AC39" s="27"/>
      <c r="AD39" s="27"/>
      <c r="AE39" s="27"/>
      <c r="AF39" s="27"/>
      <c r="AG39" s="30" t="s">
        <v>108</v>
      </c>
      <c r="AH39" s="30" t="s">
        <v>155</v>
      </c>
      <c r="AI39" s="30">
        <v>2</v>
      </c>
      <c r="AJ39" s="30">
        <v>4</v>
      </c>
      <c r="AK39" s="40">
        <v>0.33329999999999999</v>
      </c>
      <c r="AL39" s="40">
        <v>0.66659999999999997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 t="s">
        <v>31</v>
      </c>
      <c r="AY39" s="30"/>
      <c r="AZ39" s="30" t="s">
        <v>31</v>
      </c>
      <c r="BA39" s="28" t="s">
        <v>24</v>
      </c>
      <c r="BB39" s="27" t="s">
        <v>152</v>
      </c>
      <c r="BC39" s="30">
        <v>50</v>
      </c>
      <c r="BD39" s="30" t="s">
        <v>91</v>
      </c>
      <c r="BE39" s="28"/>
    </row>
    <row r="40" spans="1:57" s="31" customFormat="1">
      <c r="A40" s="27">
        <v>6</v>
      </c>
      <c r="B40" s="173">
        <v>41746</v>
      </c>
      <c r="C40" s="29" t="s">
        <v>15</v>
      </c>
      <c r="D40" s="27" t="s">
        <v>141</v>
      </c>
      <c r="E40" s="91">
        <v>41744</v>
      </c>
      <c r="F40" s="28" t="s">
        <v>17</v>
      </c>
      <c r="G40" s="27" t="s">
        <v>62</v>
      </c>
      <c r="H40" s="27">
        <v>92</v>
      </c>
      <c r="I40" s="32" t="s">
        <v>80</v>
      </c>
      <c r="J40" s="35">
        <v>120000</v>
      </c>
      <c r="K40" s="35">
        <v>120000</v>
      </c>
      <c r="L40" s="35">
        <v>120000</v>
      </c>
      <c r="M40" s="35">
        <v>120000</v>
      </c>
      <c r="N40" s="35"/>
      <c r="O40" s="27">
        <v>1.8</v>
      </c>
      <c r="P40" s="27">
        <v>0</v>
      </c>
      <c r="Q40" s="27">
        <v>0</v>
      </c>
      <c r="R40" s="27">
        <v>0</v>
      </c>
      <c r="S40" s="27">
        <v>1.45</v>
      </c>
      <c r="T40" s="27"/>
      <c r="U40" s="27">
        <v>1.65</v>
      </c>
      <c r="V40" s="27">
        <v>0</v>
      </c>
      <c r="W40" s="27">
        <v>0</v>
      </c>
      <c r="X40" s="27">
        <v>0</v>
      </c>
      <c r="Y40" s="27">
        <v>1.3</v>
      </c>
      <c r="Z40" s="27"/>
      <c r="AA40" s="27"/>
      <c r="AB40" s="27"/>
      <c r="AC40" s="27"/>
      <c r="AD40" s="27"/>
      <c r="AE40" s="27"/>
      <c r="AF40" s="27"/>
      <c r="AG40" s="30" t="s">
        <v>108</v>
      </c>
      <c r="AH40" s="30" t="s">
        <v>155</v>
      </c>
      <c r="AI40" s="30">
        <v>2</v>
      </c>
      <c r="AJ40" s="30">
        <v>4</v>
      </c>
      <c r="AK40" s="40">
        <v>0.33329999999999999</v>
      </c>
      <c r="AL40" s="40">
        <v>0.66659999999999997</v>
      </c>
      <c r="AM40" s="30">
        <v>0</v>
      </c>
      <c r="AN40" s="30">
        <v>15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96">
        <v>10</v>
      </c>
      <c r="AW40" s="30">
        <v>12</v>
      </c>
      <c r="AX40" s="30" t="s">
        <v>108</v>
      </c>
      <c r="AY40" s="30">
        <v>12</v>
      </c>
      <c r="AZ40" s="30" t="s">
        <v>31</v>
      </c>
      <c r="BA40" s="28"/>
      <c r="BB40" s="27"/>
      <c r="BC40" s="30"/>
      <c r="BD40" s="30" t="s">
        <v>153</v>
      </c>
      <c r="BE40" s="28"/>
    </row>
    <row r="41" spans="1:57" s="31" customFormat="1">
      <c r="A41" s="27"/>
      <c r="B41" s="173">
        <v>41746</v>
      </c>
      <c r="C41" s="29" t="s">
        <v>15</v>
      </c>
      <c r="D41" s="27" t="s">
        <v>141</v>
      </c>
      <c r="E41" s="26">
        <v>41653</v>
      </c>
      <c r="F41" s="28" t="s">
        <v>591</v>
      </c>
      <c r="G41" s="27" t="s">
        <v>592</v>
      </c>
      <c r="H41" s="27">
        <v>63.68</v>
      </c>
      <c r="I41" s="32" t="s">
        <v>80</v>
      </c>
      <c r="J41" s="35">
        <v>6083</v>
      </c>
      <c r="K41" s="35">
        <v>12166</v>
      </c>
      <c r="L41" s="35">
        <v>85166</v>
      </c>
      <c r="M41" s="35">
        <f t="shared" si="0"/>
        <v>85166</v>
      </c>
      <c r="N41" s="35"/>
      <c r="O41" s="27">
        <v>2.77</v>
      </c>
      <c r="P41" s="27">
        <v>2.68</v>
      </c>
      <c r="Q41" s="27">
        <v>2.46</v>
      </c>
      <c r="R41" s="27">
        <v>0</v>
      </c>
      <c r="S41" s="27">
        <v>2.2999999999999998</v>
      </c>
      <c r="T41" s="27"/>
      <c r="U41" s="27">
        <v>2.44</v>
      </c>
      <c r="V41" s="27">
        <v>2.4</v>
      </c>
      <c r="W41" s="27">
        <v>2.31</v>
      </c>
      <c r="X41" s="27">
        <v>0</v>
      </c>
      <c r="Y41" s="27">
        <v>2.2799999999999998</v>
      </c>
      <c r="Z41" s="27"/>
      <c r="AA41" s="27"/>
      <c r="AB41" s="27"/>
      <c r="AC41" s="27"/>
      <c r="AD41" s="27"/>
      <c r="AE41" s="27"/>
      <c r="AF41" s="27"/>
      <c r="AG41" s="30" t="s">
        <v>108</v>
      </c>
      <c r="AH41" s="30" t="s">
        <v>155</v>
      </c>
      <c r="AI41" s="30">
        <v>2</v>
      </c>
      <c r="AJ41" s="30">
        <v>4</v>
      </c>
      <c r="AK41" s="40">
        <v>0.33329999999999999</v>
      </c>
      <c r="AL41" s="40">
        <v>0.66659999999999997</v>
      </c>
      <c r="AM41" s="30">
        <v>0</v>
      </c>
      <c r="AN41" s="30">
        <v>30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 t="s">
        <v>593</v>
      </c>
      <c r="AY41" s="30">
        <v>24</v>
      </c>
      <c r="AZ41" s="30" t="s">
        <v>31</v>
      </c>
      <c r="BA41" s="28" t="s">
        <v>24</v>
      </c>
      <c r="BB41" s="27" t="s">
        <v>152</v>
      </c>
      <c r="BC41" s="30">
        <v>50</v>
      </c>
      <c r="BD41" s="30" t="s">
        <v>594</v>
      </c>
      <c r="BE41" s="28"/>
    </row>
    <row r="42" spans="1:57" s="98" customFormat="1">
      <c r="A42" s="90">
        <v>12</v>
      </c>
      <c r="B42" s="173">
        <v>41746</v>
      </c>
      <c r="C42" s="92" t="s">
        <v>15</v>
      </c>
      <c r="D42" s="90" t="s">
        <v>81</v>
      </c>
      <c r="E42" s="91">
        <v>41716</v>
      </c>
      <c r="F42" s="93" t="s">
        <v>79</v>
      </c>
      <c r="G42" s="90" t="s">
        <v>54</v>
      </c>
      <c r="H42" s="90">
        <v>100</v>
      </c>
      <c r="I42" s="94" t="s">
        <v>80</v>
      </c>
      <c r="J42" s="95">
        <v>3000</v>
      </c>
      <c r="K42" s="95">
        <v>33000</v>
      </c>
      <c r="L42" s="95">
        <v>82200</v>
      </c>
      <c r="M42" s="95">
        <f t="shared" si="0"/>
        <v>82200</v>
      </c>
      <c r="N42" s="95"/>
      <c r="O42" s="90">
        <v>2.61</v>
      </c>
      <c r="P42" s="27">
        <v>2.0499999999999998</v>
      </c>
      <c r="Q42" s="27">
        <v>1.88</v>
      </c>
      <c r="R42" s="27">
        <v>0</v>
      </c>
      <c r="S42" s="27">
        <v>1.58</v>
      </c>
      <c r="T42" s="27"/>
      <c r="U42" s="27">
        <v>2.61</v>
      </c>
      <c r="V42" s="27">
        <v>2.0499999999999998</v>
      </c>
      <c r="W42" s="27">
        <v>1.88</v>
      </c>
      <c r="X42" s="90">
        <v>0</v>
      </c>
      <c r="Y42" s="90">
        <v>1.58</v>
      </c>
      <c r="Z42" s="90"/>
      <c r="AA42" s="90"/>
      <c r="AB42" s="90"/>
      <c r="AC42" s="90"/>
      <c r="AD42" s="90"/>
      <c r="AE42" s="90"/>
      <c r="AF42" s="90"/>
      <c r="AG42" s="96" t="s">
        <v>31</v>
      </c>
      <c r="AH42" s="96"/>
      <c r="AI42" s="96">
        <v>3</v>
      </c>
      <c r="AJ42" s="96">
        <v>3</v>
      </c>
      <c r="AK42" s="97">
        <v>0.5</v>
      </c>
      <c r="AL42" s="97">
        <v>0.5</v>
      </c>
      <c r="AM42" s="96">
        <v>0</v>
      </c>
      <c r="AN42" s="96">
        <v>15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6">
        <v>0</v>
      </c>
      <c r="AU42" s="96">
        <v>0</v>
      </c>
      <c r="AV42" s="96">
        <v>0</v>
      </c>
      <c r="AW42" s="96">
        <v>0</v>
      </c>
      <c r="AX42" s="96" t="s">
        <v>31</v>
      </c>
      <c r="AY42" s="96">
        <v>24</v>
      </c>
      <c r="AZ42" s="96" t="s">
        <v>31</v>
      </c>
      <c r="BA42" s="93"/>
      <c r="BB42" s="90"/>
      <c r="BC42" s="96"/>
      <c r="BD42" s="96" t="s">
        <v>153</v>
      </c>
      <c r="BE42" s="93"/>
    </row>
    <row r="43" spans="1:57" s="98" customFormat="1">
      <c r="A43" s="90">
        <v>37</v>
      </c>
      <c r="B43" s="173">
        <v>41746</v>
      </c>
      <c r="C43" s="92" t="s">
        <v>15</v>
      </c>
      <c r="D43" s="90" t="s">
        <v>81</v>
      </c>
      <c r="E43" s="91">
        <v>41639</v>
      </c>
      <c r="F43" s="93" t="s">
        <v>26</v>
      </c>
      <c r="G43" s="90" t="s">
        <v>117</v>
      </c>
      <c r="H43" s="90">
        <v>89.231999999999999</v>
      </c>
      <c r="I43" s="94" t="s">
        <v>80</v>
      </c>
      <c r="J43" s="95">
        <v>3000</v>
      </c>
      <c r="K43" s="95">
        <v>33000</v>
      </c>
      <c r="L43" s="95">
        <v>82200</v>
      </c>
      <c r="M43" s="95">
        <f t="shared" si="0"/>
        <v>82200</v>
      </c>
      <c r="N43" s="95"/>
      <c r="O43" s="90">
        <v>3.0259999999999998</v>
      </c>
      <c r="P43" s="90">
        <v>2.35</v>
      </c>
      <c r="Q43" s="90">
        <v>2.246</v>
      </c>
      <c r="R43" s="90">
        <v>0</v>
      </c>
      <c r="S43" s="90">
        <v>1.986</v>
      </c>
      <c r="T43" s="90"/>
      <c r="U43" s="90">
        <v>3.0259999999999998</v>
      </c>
      <c r="V43" s="90">
        <v>2.35</v>
      </c>
      <c r="W43" s="90">
        <v>2.246</v>
      </c>
      <c r="X43" s="90">
        <v>0</v>
      </c>
      <c r="Y43" s="90">
        <v>1.986</v>
      </c>
      <c r="Z43" s="90"/>
      <c r="AA43" s="90"/>
      <c r="AB43" s="90"/>
      <c r="AC43" s="90"/>
      <c r="AD43" s="90"/>
      <c r="AE43" s="90"/>
      <c r="AF43" s="90"/>
      <c r="AG43" s="96" t="s">
        <v>31</v>
      </c>
      <c r="AH43" s="96"/>
      <c r="AI43" s="96">
        <v>3</v>
      </c>
      <c r="AJ43" s="96">
        <v>3</v>
      </c>
      <c r="AK43" s="97">
        <v>0.5</v>
      </c>
      <c r="AL43" s="97">
        <v>0.5</v>
      </c>
      <c r="AM43" s="96">
        <v>0</v>
      </c>
      <c r="AN43" s="96">
        <v>0</v>
      </c>
      <c r="AO43" s="96">
        <v>10</v>
      </c>
      <c r="AP43" s="96">
        <v>0</v>
      </c>
      <c r="AQ43" s="96"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v>0</v>
      </c>
      <c r="AW43" s="96">
        <v>0</v>
      </c>
      <c r="AX43" s="96" t="s">
        <v>31</v>
      </c>
      <c r="AY43" s="96"/>
      <c r="AZ43" s="96" t="s">
        <v>31</v>
      </c>
      <c r="BA43" s="93"/>
      <c r="BB43" s="90"/>
      <c r="BC43" s="96"/>
      <c r="BD43" s="96" t="s">
        <v>153</v>
      </c>
      <c r="BE43" s="93" t="s">
        <v>27</v>
      </c>
    </row>
    <row r="44" spans="1:57" s="98" customFormat="1">
      <c r="A44" s="90">
        <v>53</v>
      </c>
      <c r="B44" s="173">
        <v>41746</v>
      </c>
      <c r="C44" s="92" t="s">
        <v>15</v>
      </c>
      <c r="D44" s="90" t="s">
        <v>81</v>
      </c>
      <c r="E44" s="91">
        <v>41305</v>
      </c>
      <c r="F44" s="93" t="s">
        <v>25</v>
      </c>
      <c r="G44" s="90" t="s">
        <v>34</v>
      </c>
      <c r="H44" s="90">
        <v>97</v>
      </c>
      <c r="I44" s="94" t="s">
        <v>80</v>
      </c>
      <c r="J44" s="95">
        <v>3000</v>
      </c>
      <c r="K44" s="95">
        <v>33000</v>
      </c>
      <c r="L44" s="95">
        <v>82200</v>
      </c>
      <c r="M44" s="95">
        <f t="shared" ref="M44" si="6">L44</f>
        <v>82200</v>
      </c>
      <c r="N44" s="95"/>
      <c r="O44" s="90">
        <v>2.9</v>
      </c>
      <c r="P44" s="90">
        <v>2.4</v>
      </c>
      <c r="Q44" s="90">
        <v>2.2000000000000002</v>
      </c>
      <c r="R44" s="90">
        <v>0</v>
      </c>
      <c r="S44" s="90">
        <v>2</v>
      </c>
      <c r="T44" s="90"/>
      <c r="U44" s="90">
        <v>2.9</v>
      </c>
      <c r="V44" s="90">
        <v>2.4</v>
      </c>
      <c r="W44" s="90">
        <v>2.2000000000000002</v>
      </c>
      <c r="X44" s="90">
        <v>0</v>
      </c>
      <c r="Y44" s="90">
        <v>2</v>
      </c>
      <c r="Z44" s="90"/>
      <c r="AA44" s="90"/>
      <c r="AB44" s="90"/>
      <c r="AC44" s="90"/>
      <c r="AD44" s="90"/>
      <c r="AE44" s="90"/>
      <c r="AF44" s="90"/>
      <c r="AG44" s="96" t="s">
        <v>31</v>
      </c>
      <c r="AH44" s="96"/>
      <c r="AI44" s="96">
        <v>3</v>
      </c>
      <c r="AJ44" s="96">
        <v>3</v>
      </c>
      <c r="AK44" s="97">
        <v>0.5</v>
      </c>
      <c r="AL44" s="97">
        <v>0.5</v>
      </c>
      <c r="AM44" s="96">
        <v>0</v>
      </c>
      <c r="AN44" s="96">
        <v>0</v>
      </c>
      <c r="AO44" s="96">
        <v>0</v>
      </c>
      <c r="AP44" s="96">
        <v>20</v>
      </c>
      <c r="AQ44" s="96">
        <v>0</v>
      </c>
      <c r="AR44" s="96">
        <v>0</v>
      </c>
      <c r="AS44" s="96">
        <v>0</v>
      </c>
      <c r="AT44" s="96">
        <v>0</v>
      </c>
      <c r="AU44" s="96">
        <v>0</v>
      </c>
      <c r="AV44" s="96">
        <v>0</v>
      </c>
      <c r="AW44" s="96">
        <v>0</v>
      </c>
      <c r="AX44" s="174" t="s">
        <v>593</v>
      </c>
      <c r="AY44" s="96">
        <v>12</v>
      </c>
      <c r="AZ44" s="96" t="s">
        <v>31</v>
      </c>
      <c r="BA44" s="93"/>
      <c r="BB44" s="90"/>
      <c r="BC44" s="96"/>
      <c r="BD44" s="96" t="s">
        <v>49</v>
      </c>
      <c r="BE44" s="93"/>
    </row>
    <row r="45" spans="1:57" s="98" customFormat="1">
      <c r="A45" s="90">
        <v>20</v>
      </c>
      <c r="B45" s="173">
        <v>41746</v>
      </c>
      <c r="C45" s="92" t="s">
        <v>15</v>
      </c>
      <c r="D45" s="90" t="s">
        <v>81</v>
      </c>
      <c r="E45" s="91">
        <v>41667</v>
      </c>
      <c r="F45" s="93" t="s">
        <v>92</v>
      </c>
      <c r="G45" s="90" t="s">
        <v>143</v>
      </c>
      <c r="H45" s="90">
        <v>103</v>
      </c>
      <c r="I45" s="94" t="s">
        <v>80</v>
      </c>
      <c r="J45" s="95">
        <v>3000</v>
      </c>
      <c r="K45" s="95">
        <v>33000</v>
      </c>
      <c r="L45" s="95">
        <v>82200</v>
      </c>
      <c r="M45" s="95">
        <f t="shared" si="0"/>
        <v>82200</v>
      </c>
      <c r="N45" s="95"/>
      <c r="O45" s="90">
        <v>2.66</v>
      </c>
      <c r="P45" s="90">
        <v>2.0299999999999998</v>
      </c>
      <c r="Q45" s="90">
        <v>1.84</v>
      </c>
      <c r="R45" s="90">
        <v>0</v>
      </c>
      <c r="S45" s="90">
        <v>1.55</v>
      </c>
      <c r="T45" s="90"/>
      <c r="U45" s="90">
        <v>2.66</v>
      </c>
      <c r="V45" s="90">
        <v>2.0299999999999998</v>
      </c>
      <c r="W45" s="90">
        <v>1.84</v>
      </c>
      <c r="X45" s="90">
        <v>0</v>
      </c>
      <c r="Y45" s="90">
        <v>1.55</v>
      </c>
      <c r="Z45" s="90"/>
      <c r="AA45" s="90"/>
      <c r="AB45" s="90"/>
      <c r="AC45" s="90"/>
      <c r="AD45" s="90"/>
      <c r="AE45" s="90"/>
      <c r="AF45" s="90"/>
      <c r="AG45" s="96" t="s">
        <v>108</v>
      </c>
      <c r="AH45" s="96" t="s">
        <v>155</v>
      </c>
      <c r="AI45" s="96">
        <v>2</v>
      </c>
      <c r="AJ45" s="96">
        <v>4</v>
      </c>
      <c r="AK45" s="99">
        <v>0.33329999999999999</v>
      </c>
      <c r="AL45" s="99">
        <v>0.66659999999999997</v>
      </c>
      <c r="AM45" s="96">
        <v>0</v>
      </c>
      <c r="AN45" s="96">
        <v>20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6">
        <v>0</v>
      </c>
      <c r="AU45" s="96">
        <v>0</v>
      </c>
      <c r="AV45" s="96">
        <v>0</v>
      </c>
      <c r="AW45" s="96">
        <v>24</v>
      </c>
      <c r="AX45" s="96" t="s">
        <v>108</v>
      </c>
      <c r="AY45" s="96">
        <v>24</v>
      </c>
      <c r="AZ45" s="96" t="s">
        <v>31</v>
      </c>
      <c r="BA45" s="93"/>
      <c r="BB45" s="90"/>
      <c r="BC45" s="96"/>
      <c r="BD45" s="96" t="s">
        <v>153</v>
      </c>
      <c r="BE45" s="93"/>
    </row>
    <row r="46" spans="1:57" s="98" customFormat="1">
      <c r="A46" s="90">
        <v>28</v>
      </c>
      <c r="B46" s="173">
        <v>41746</v>
      </c>
      <c r="C46" s="92" t="s">
        <v>15</v>
      </c>
      <c r="D46" s="90" t="s">
        <v>81</v>
      </c>
      <c r="E46" s="91">
        <v>41657</v>
      </c>
      <c r="F46" s="93" t="s">
        <v>30</v>
      </c>
      <c r="G46" s="90" t="s">
        <v>116</v>
      </c>
      <c r="H46" s="90">
        <v>99</v>
      </c>
      <c r="I46" s="94" t="s">
        <v>80</v>
      </c>
      <c r="J46" s="95">
        <v>3042</v>
      </c>
      <c r="K46" s="95">
        <v>33459</v>
      </c>
      <c r="L46" s="95">
        <v>83342</v>
      </c>
      <c r="M46" s="95">
        <f t="shared" si="0"/>
        <v>83342</v>
      </c>
      <c r="N46" s="95"/>
      <c r="O46" s="90">
        <v>1.93</v>
      </c>
      <c r="P46" s="90">
        <v>1.51</v>
      </c>
      <c r="Q46" s="90">
        <v>1.41</v>
      </c>
      <c r="R46" s="90">
        <v>0</v>
      </c>
      <c r="S46" s="90">
        <v>1.22</v>
      </c>
      <c r="T46" s="90"/>
      <c r="U46" s="90">
        <v>1.93</v>
      </c>
      <c r="V46" s="90">
        <v>1.51</v>
      </c>
      <c r="W46" s="90">
        <v>1.41</v>
      </c>
      <c r="X46" s="90">
        <v>0</v>
      </c>
      <c r="Y46" s="90">
        <v>1.22</v>
      </c>
      <c r="Z46" s="90"/>
      <c r="AA46" s="90"/>
      <c r="AB46" s="90"/>
      <c r="AC46" s="90"/>
      <c r="AD46" s="90"/>
      <c r="AE46" s="90"/>
      <c r="AF46" s="90"/>
      <c r="AG46" s="96" t="s">
        <v>31</v>
      </c>
      <c r="AH46" s="96"/>
      <c r="AI46" s="96">
        <v>3</v>
      </c>
      <c r="AJ46" s="96">
        <v>3</v>
      </c>
      <c r="AK46" s="97">
        <v>0.5</v>
      </c>
      <c r="AL46" s="97">
        <v>0.5</v>
      </c>
      <c r="AM46" s="96">
        <v>0</v>
      </c>
      <c r="AN46" s="96">
        <v>0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6">
        <v>0</v>
      </c>
      <c r="AU46" s="96">
        <v>0</v>
      </c>
      <c r="AV46" s="96">
        <v>0</v>
      </c>
      <c r="AW46" s="96">
        <v>36</v>
      </c>
      <c r="AX46" s="96" t="s">
        <v>31</v>
      </c>
      <c r="AY46" s="96"/>
      <c r="AZ46" s="96" t="s">
        <v>31</v>
      </c>
      <c r="BA46" s="93"/>
      <c r="BB46" s="90"/>
      <c r="BC46" s="96"/>
      <c r="BD46" s="96" t="s">
        <v>153</v>
      </c>
      <c r="BE46" s="93"/>
    </row>
    <row r="47" spans="1:57" s="98" customFormat="1">
      <c r="A47" s="90">
        <v>45</v>
      </c>
      <c r="B47" s="173">
        <v>41746</v>
      </c>
      <c r="C47" s="92" t="s">
        <v>15</v>
      </c>
      <c r="D47" s="90" t="s">
        <v>81</v>
      </c>
      <c r="E47" s="91">
        <v>41732</v>
      </c>
      <c r="F47" s="90" t="s">
        <v>33</v>
      </c>
      <c r="G47" s="90" t="s">
        <v>34</v>
      </c>
      <c r="H47" s="90">
        <v>86.74</v>
      </c>
      <c r="I47" s="94" t="s">
        <v>80</v>
      </c>
      <c r="J47" s="95">
        <v>3000</v>
      </c>
      <c r="K47" s="95">
        <v>33000</v>
      </c>
      <c r="L47" s="95">
        <v>82200</v>
      </c>
      <c r="M47" s="95">
        <f t="shared" si="0"/>
        <v>82200</v>
      </c>
      <c r="N47" s="95"/>
      <c r="O47" s="90">
        <v>1.8959999999999999</v>
      </c>
      <c r="P47" s="90">
        <v>1.5449999999999999</v>
      </c>
      <c r="Q47" s="90">
        <v>1.4630000000000001</v>
      </c>
      <c r="R47" s="90">
        <v>0</v>
      </c>
      <c r="S47" s="90">
        <v>1.3089999999999999</v>
      </c>
      <c r="T47" s="90"/>
      <c r="U47" s="90">
        <v>1.766</v>
      </c>
      <c r="V47" s="90">
        <v>1.4259999999999999</v>
      </c>
      <c r="W47" s="90">
        <v>1.349</v>
      </c>
      <c r="X47" s="90">
        <v>0</v>
      </c>
      <c r="Y47" s="90">
        <v>1.2030000000000001</v>
      </c>
      <c r="Z47" s="90"/>
      <c r="AA47" s="90"/>
      <c r="AB47" s="90"/>
      <c r="AC47" s="90"/>
      <c r="AD47" s="90"/>
      <c r="AE47" s="90"/>
      <c r="AF47" s="90"/>
      <c r="AG47" s="96" t="s">
        <v>108</v>
      </c>
      <c r="AH47" s="96" t="s">
        <v>155</v>
      </c>
      <c r="AI47" s="96">
        <v>2</v>
      </c>
      <c r="AJ47" s="96">
        <v>4</v>
      </c>
      <c r="AK47" s="99">
        <v>0.33329999999999999</v>
      </c>
      <c r="AL47" s="99">
        <v>0.66659999999999997</v>
      </c>
      <c r="AM47" s="96">
        <v>0</v>
      </c>
      <c r="AN47" s="96">
        <v>0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6">
        <v>0</v>
      </c>
      <c r="AU47" s="96">
        <v>0</v>
      </c>
      <c r="AV47" s="96">
        <v>0</v>
      </c>
      <c r="AW47" s="96">
        <v>0</v>
      </c>
      <c r="AX47" s="96" t="s">
        <v>31</v>
      </c>
      <c r="AY47" s="96"/>
      <c r="AZ47" s="96" t="s">
        <v>31</v>
      </c>
      <c r="BA47" s="93" t="s">
        <v>24</v>
      </c>
      <c r="BB47" s="90" t="s">
        <v>152</v>
      </c>
      <c r="BC47" s="96">
        <v>50</v>
      </c>
      <c r="BD47" s="96" t="s">
        <v>91</v>
      </c>
      <c r="BE47" s="93"/>
    </row>
    <row r="48" spans="1:57" s="98" customFormat="1">
      <c r="A48" s="90">
        <v>4</v>
      </c>
      <c r="B48" s="173">
        <v>41746</v>
      </c>
      <c r="C48" s="92" t="s">
        <v>15</v>
      </c>
      <c r="D48" s="90" t="s">
        <v>81</v>
      </c>
      <c r="E48" s="91">
        <v>41744</v>
      </c>
      <c r="F48" s="93" t="s">
        <v>17</v>
      </c>
      <c r="G48" s="90" t="s">
        <v>62</v>
      </c>
      <c r="H48" s="90">
        <v>76</v>
      </c>
      <c r="I48" s="94" t="s">
        <v>80</v>
      </c>
      <c r="J48" s="95">
        <v>12000</v>
      </c>
      <c r="K48" s="95">
        <v>102000</v>
      </c>
      <c r="L48" s="95">
        <f>K48</f>
        <v>102000</v>
      </c>
      <c r="M48" s="95">
        <f t="shared" si="0"/>
        <v>102000</v>
      </c>
      <c r="N48" s="95"/>
      <c r="O48" s="90">
        <v>2</v>
      </c>
      <c r="P48" s="90">
        <v>1.65</v>
      </c>
      <c r="Q48" s="90">
        <v>0</v>
      </c>
      <c r="R48" s="90">
        <v>0</v>
      </c>
      <c r="S48" s="90">
        <v>1.45</v>
      </c>
      <c r="T48" s="90"/>
      <c r="U48" s="90">
        <v>2</v>
      </c>
      <c r="V48" s="90">
        <v>1.65</v>
      </c>
      <c r="W48" s="90">
        <v>0</v>
      </c>
      <c r="X48" s="90">
        <v>0</v>
      </c>
      <c r="Y48" s="90">
        <v>1.45</v>
      </c>
      <c r="Z48" s="90"/>
      <c r="AA48" s="90"/>
      <c r="AB48" s="90"/>
      <c r="AC48" s="90"/>
      <c r="AD48" s="90"/>
      <c r="AE48" s="90"/>
      <c r="AF48" s="90"/>
      <c r="AG48" s="96" t="s">
        <v>31</v>
      </c>
      <c r="AH48" s="96"/>
      <c r="AI48" s="96">
        <v>3</v>
      </c>
      <c r="AJ48" s="96">
        <v>3</v>
      </c>
      <c r="AK48" s="97">
        <v>0.5</v>
      </c>
      <c r="AL48" s="97">
        <v>0.5</v>
      </c>
      <c r="AM48" s="96">
        <v>0</v>
      </c>
      <c r="AN48" s="96">
        <v>15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6">
        <v>0</v>
      </c>
      <c r="AU48" s="96">
        <v>0</v>
      </c>
      <c r="AV48" s="96">
        <v>10</v>
      </c>
      <c r="AW48" s="96">
        <v>12</v>
      </c>
      <c r="AX48" s="96" t="s">
        <v>108</v>
      </c>
      <c r="AY48" s="96">
        <v>12</v>
      </c>
      <c r="AZ48" s="96" t="s">
        <v>31</v>
      </c>
      <c r="BA48" s="93"/>
      <c r="BB48" s="90"/>
      <c r="BC48" s="96"/>
      <c r="BD48" s="96" t="s">
        <v>153</v>
      </c>
      <c r="BE48" s="93"/>
    </row>
    <row r="49" spans="1:57" s="31" customFormat="1">
      <c r="A49" s="27"/>
      <c r="B49" s="173">
        <v>41746</v>
      </c>
      <c r="C49" s="29" t="s">
        <v>15</v>
      </c>
      <c r="D49" s="27" t="s">
        <v>81</v>
      </c>
      <c r="E49" s="26">
        <v>41653</v>
      </c>
      <c r="F49" s="28" t="s">
        <v>591</v>
      </c>
      <c r="G49" s="27" t="s">
        <v>592</v>
      </c>
      <c r="H49" s="27">
        <v>80.92</v>
      </c>
      <c r="I49" s="32" t="s">
        <v>80</v>
      </c>
      <c r="J49" s="35">
        <v>3042</v>
      </c>
      <c r="K49" s="35">
        <v>33459</v>
      </c>
      <c r="L49" s="35">
        <v>83342</v>
      </c>
      <c r="M49" s="35">
        <f t="shared" si="0"/>
        <v>83342</v>
      </c>
      <c r="N49" s="35"/>
      <c r="O49" s="27">
        <v>3.09</v>
      </c>
      <c r="P49" s="27">
        <v>2.56</v>
      </c>
      <c r="Q49" s="27">
        <v>2.42</v>
      </c>
      <c r="R49" s="27">
        <v>0</v>
      </c>
      <c r="S49" s="27">
        <v>1.1599999999999999</v>
      </c>
      <c r="T49" s="27"/>
      <c r="U49" s="27">
        <v>3.09</v>
      </c>
      <c r="V49" s="27">
        <v>2.56</v>
      </c>
      <c r="W49" s="27">
        <v>2.42</v>
      </c>
      <c r="X49" s="27">
        <v>0</v>
      </c>
      <c r="Y49" s="27">
        <v>1.1599999999999999</v>
      </c>
      <c r="Z49" s="27"/>
      <c r="AA49" s="27"/>
      <c r="AB49" s="27"/>
      <c r="AC49" s="27"/>
      <c r="AD49" s="27"/>
      <c r="AE49" s="27"/>
      <c r="AF49" s="27"/>
      <c r="AG49" s="30" t="s">
        <v>31</v>
      </c>
      <c r="AH49" s="30"/>
      <c r="AI49" s="30">
        <v>3</v>
      </c>
      <c r="AJ49" s="30">
        <v>3</v>
      </c>
      <c r="AK49" s="85">
        <v>0.5</v>
      </c>
      <c r="AL49" s="85">
        <v>0.5</v>
      </c>
      <c r="AM49" s="30">
        <v>0</v>
      </c>
      <c r="AN49" s="30">
        <v>30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 t="s">
        <v>593</v>
      </c>
      <c r="AY49" s="30">
        <v>24</v>
      </c>
      <c r="AZ49" s="30" t="s">
        <v>31</v>
      </c>
      <c r="BA49" s="28" t="s">
        <v>24</v>
      </c>
      <c r="BB49" s="27" t="s">
        <v>152</v>
      </c>
      <c r="BC49" s="30">
        <v>50</v>
      </c>
      <c r="BD49" s="30" t="s">
        <v>594</v>
      </c>
      <c r="BE49" s="28"/>
    </row>
    <row r="50" spans="1:57" s="31" customFormat="1">
      <c r="A50" s="27">
        <v>13</v>
      </c>
      <c r="B50" s="173">
        <v>41746</v>
      </c>
      <c r="C50" s="29" t="s">
        <v>15</v>
      </c>
      <c r="D50" s="27" t="s">
        <v>140</v>
      </c>
      <c r="E50" s="91">
        <v>41716</v>
      </c>
      <c r="F50" s="28" t="s">
        <v>79</v>
      </c>
      <c r="G50" s="27" t="s">
        <v>54</v>
      </c>
      <c r="H50" s="27">
        <v>91</v>
      </c>
      <c r="I50" s="32" t="s">
        <v>80</v>
      </c>
      <c r="J50" s="35">
        <v>3000</v>
      </c>
      <c r="K50" s="35">
        <v>33000</v>
      </c>
      <c r="L50" s="35">
        <v>82200</v>
      </c>
      <c r="M50" s="35">
        <f t="shared" si="0"/>
        <v>82200</v>
      </c>
      <c r="N50" s="35"/>
      <c r="O50" s="27">
        <v>2.46</v>
      </c>
      <c r="P50" s="27">
        <v>2.09</v>
      </c>
      <c r="Q50" s="27">
        <v>1.92</v>
      </c>
      <c r="R50" s="27">
        <v>0</v>
      </c>
      <c r="S50" s="27">
        <v>1.64</v>
      </c>
      <c r="T50" s="27"/>
      <c r="U50" s="27">
        <v>2.46</v>
      </c>
      <c r="V50" s="27">
        <v>2.09</v>
      </c>
      <c r="W50" s="27">
        <v>1.92</v>
      </c>
      <c r="X50" s="27">
        <v>0</v>
      </c>
      <c r="Y50" s="27">
        <v>1.64</v>
      </c>
      <c r="Z50" s="27"/>
      <c r="AA50" s="27"/>
      <c r="AB50" s="27"/>
      <c r="AC50" s="27"/>
      <c r="AD50" s="27"/>
      <c r="AE50" s="27"/>
      <c r="AF50" s="27"/>
      <c r="AG50" s="30" t="s">
        <v>31</v>
      </c>
      <c r="AH50" s="30"/>
      <c r="AI50" s="30">
        <v>3</v>
      </c>
      <c r="AJ50" s="30">
        <v>3</v>
      </c>
      <c r="AK50" s="85">
        <v>0.5</v>
      </c>
      <c r="AL50" s="85">
        <v>0.5</v>
      </c>
      <c r="AM50" s="30">
        <v>0</v>
      </c>
      <c r="AN50" s="30">
        <v>15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 t="s">
        <v>31</v>
      </c>
      <c r="AY50" s="30">
        <v>24</v>
      </c>
      <c r="AZ50" s="30" t="s">
        <v>31</v>
      </c>
      <c r="BA50" s="28"/>
      <c r="BB50" s="27"/>
      <c r="BC50" s="30"/>
      <c r="BD50" s="30" t="s">
        <v>153</v>
      </c>
      <c r="BE50" s="28"/>
    </row>
    <row r="51" spans="1:57" s="31" customFormat="1">
      <c r="A51" s="27">
        <v>38</v>
      </c>
      <c r="B51" s="173">
        <v>41746</v>
      </c>
      <c r="C51" s="29" t="s">
        <v>15</v>
      </c>
      <c r="D51" s="27" t="s">
        <v>140</v>
      </c>
      <c r="E51" s="26">
        <v>41639</v>
      </c>
      <c r="F51" s="28" t="s">
        <v>26</v>
      </c>
      <c r="G51" s="27" t="s">
        <v>117</v>
      </c>
      <c r="H51" s="90">
        <v>89.231999999999999</v>
      </c>
      <c r="I51" s="94" t="s">
        <v>80</v>
      </c>
      <c r="J51" s="95">
        <v>3000</v>
      </c>
      <c r="K51" s="95">
        <v>33000</v>
      </c>
      <c r="L51" s="95">
        <v>82200</v>
      </c>
      <c r="M51" s="95">
        <f t="shared" ref="M51:M52" si="7">L51</f>
        <v>82200</v>
      </c>
      <c r="N51" s="95"/>
      <c r="O51" s="90">
        <v>3.0259999999999998</v>
      </c>
      <c r="P51" s="90">
        <v>2.35</v>
      </c>
      <c r="Q51" s="90">
        <v>2.246</v>
      </c>
      <c r="R51" s="90">
        <v>0</v>
      </c>
      <c r="S51" s="90">
        <v>1.986</v>
      </c>
      <c r="T51" s="90"/>
      <c r="U51" s="90">
        <v>3.0259999999999998</v>
      </c>
      <c r="V51" s="90">
        <v>2.35</v>
      </c>
      <c r="W51" s="90">
        <v>2.246</v>
      </c>
      <c r="X51" s="90">
        <v>0</v>
      </c>
      <c r="Y51" s="90">
        <v>1.986</v>
      </c>
      <c r="Z51" s="27"/>
      <c r="AA51" s="27"/>
      <c r="AB51" s="27"/>
      <c r="AC51" s="27"/>
      <c r="AD51" s="27"/>
      <c r="AE51" s="27"/>
      <c r="AF51" s="27"/>
      <c r="AG51" s="30" t="s">
        <v>31</v>
      </c>
      <c r="AH51" s="30"/>
      <c r="AI51" s="30">
        <v>3</v>
      </c>
      <c r="AJ51" s="30">
        <v>3</v>
      </c>
      <c r="AK51" s="85">
        <v>0.5</v>
      </c>
      <c r="AL51" s="85">
        <v>0.5</v>
      </c>
      <c r="AM51" s="30">
        <v>0</v>
      </c>
      <c r="AN51" s="30">
        <v>0</v>
      </c>
      <c r="AO51" s="30">
        <v>10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 t="s">
        <v>31</v>
      </c>
      <c r="AY51" s="30"/>
      <c r="AZ51" s="30" t="s">
        <v>31</v>
      </c>
      <c r="BA51" s="28"/>
      <c r="BB51" s="27"/>
      <c r="BC51" s="30"/>
      <c r="BD51" s="30" t="s">
        <v>153</v>
      </c>
      <c r="BE51" s="28" t="s">
        <v>27</v>
      </c>
    </row>
    <row r="52" spans="1:57" s="31" customFormat="1">
      <c r="A52" s="27">
        <v>54</v>
      </c>
      <c r="B52" s="173">
        <v>41746</v>
      </c>
      <c r="C52" s="29" t="s">
        <v>15</v>
      </c>
      <c r="D52" s="27" t="s">
        <v>140</v>
      </c>
      <c r="E52" s="26">
        <v>41639</v>
      </c>
      <c r="F52" s="28" t="s">
        <v>25</v>
      </c>
      <c r="G52" s="27" t="s">
        <v>34</v>
      </c>
      <c r="H52" s="90">
        <v>97</v>
      </c>
      <c r="I52" s="94" t="s">
        <v>80</v>
      </c>
      <c r="J52" s="95">
        <v>3000</v>
      </c>
      <c r="K52" s="95">
        <v>33000</v>
      </c>
      <c r="L52" s="95">
        <v>82200</v>
      </c>
      <c r="M52" s="95">
        <f t="shared" si="7"/>
        <v>82200</v>
      </c>
      <c r="N52" s="95"/>
      <c r="O52" s="90">
        <v>2.9</v>
      </c>
      <c r="P52" s="90">
        <v>2.4</v>
      </c>
      <c r="Q52" s="90">
        <v>2.2000000000000002</v>
      </c>
      <c r="R52" s="90">
        <v>0</v>
      </c>
      <c r="S52" s="90">
        <v>2</v>
      </c>
      <c r="T52" s="90"/>
      <c r="U52" s="90">
        <v>2.9</v>
      </c>
      <c r="V52" s="90">
        <v>2.4</v>
      </c>
      <c r="W52" s="90">
        <v>2.2000000000000002</v>
      </c>
      <c r="X52" s="90">
        <v>0</v>
      </c>
      <c r="Y52" s="90">
        <v>2</v>
      </c>
      <c r="Z52" s="27"/>
      <c r="AA52" s="27"/>
      <c r="AB52" s="27"/>
      <c r="AC52" s="27"/>
      <c r="AD52" s="27"/>
      <c r="AE52" s="27"/>
      <c r="AF52" s="27"/>
      <c r="AG52" s="30" t="s">
        <v>31</v>
      </c>
      <c r="AH52" s="30"/>
      <c r="AI52" s="30">
        <v>3</v>
      </c>
      <c r="AJ52" s="30">
        <v>3</v>
      </c>
      <c r="AK52" s="85">
        <v>0.5</v>
      </c>
      <c r="AL52" s="85">
        <v>0.5</v>
      </c>
      <c r="AM52" s="30">
        <v>0</v>
      </c>
      <c r="AN52" s="30">
        <v>0</v>
      </c>
      <c r="AO52" s="30">
        <v>0</v>
      </c>
      <c r="AP52" s="30">
        <v>20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96">
        <v>0</v>
      </c>
      <c r="AX52" s="174" t="s">
        <v>593</v>
      </c>
      <c r="AY52" s="96">
        <v>12</v>
      </c>
      <c r="AZ52" s="30" t="s">
        <v>31</v>
      </c>
      <c r="BA52" s="28"/>
      <c r="BB52" s="27"/>
      <c r="BC52" s="30"/>
      <c r="BD52" s="30" t="s">
        <v>49</v>
      </c>
      <c r="BE52" s="28"/>
    </row>
    <row r="53" spans="1:57" s="31" customFormat="1">
      <c r="A53" s="27">
        <v>21</v>
      </c>
      <c r="B53" s="173">
        <v>41746</v>
      </c>
      <c r="C53" s="29" t="s">
        <v>15</v>
      </c>
      <c r="D53" s="27" t="s">
        <v>140</v>
      </c>
      <c r="E53" s="91">
        <v>41667</v>
      </c>
      <c r="F53" s="28" t="s">
        <v>92</v>
      </c>
      <c r="G53" s="27" t="s">
        <v>143</v>
      </c>
      <c r="H53" s="27">
        <v>103.2</v>
      </c>
      <c r="I53" s="32" t="s">
        <v>80</v>
      </c>
      <c r="J53" s="35">
        <v>3000</v>
      </c>
      <c r="K53" s="35">
        <v>33000</v>
      </c>
      <c r="L53" s="35">
        <v>82200</v>
      </c>
      <c r="M53" s="35">
        <f t="shared" ref="M53" si="8">L53</f>
        <v>82200</v>
      </c>
      <c r="N53" s="35"/>
      <c r="O53" s="27">
        <v>2.69</v>
      </c>
      <c r="P53" s="27">
        <v>2.04</v>
      </c>
      <c r="Q53" s="27">
        <v>1.87</v>
      </c>
      <c r="R53" s="27">
        <v>0</v>
      </c>
      <c r="S53" s="27">
        <v>1.6</v>
      </c>
      <c r="T53" s="27"/>
      <c r="U53" s="27">
        <v>2.69</v>
      </c>
      <c r="V53" s="27">
        <v>2.04</v>
      </c>
      <c r="W53" s="27">
        <v>1.87</v>
      </c>
      <c r="X53" s="27">
        <v>0</v>
      </c>
      <c r="Y53" s="27">
        <v>1.6</v>
      </c>
      <c r="Z53" s="27"/>
      <c r="AA53" s="27"/>
      <c r="AB53" s="27"/>
      <c r="AC53" s="27"/>
      <c r="AD53" s="27"/>
      <c r="AE53" s="27"/>
      <c r="AF53" s="27"/>
      <c r="AG53" s="30" t="s">
        <v>108</v>
      </c>
      <c r="AH53" s="30" t="s">
        <v>155</v>
      </c>
      <c r="AI53" s="30">
        <v>2</v>
      </c>
      <c r="AJ53" s="30">
        <v>4</v>
      </c>
      <c r="AK53" s="40">
        <v>0.33329999999999999</v>
      </c>
      <c r="AL53" s="40">
        <v>0.66659999999999997</v>
      </c>
      <c r="AM53" s="30">
        <v>0</v>
      </c>
      <c r="AN53" s="30">
        <v>20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24</v>
      </c>
      <c r="AX53" s="30" t="s">
        <v>108</v>
      </c>
      <c r="AY53" s="30">
        <v>24</v>
      </c>
      <c r="AZ53" s="30" t="s">
        <v>31</v>
      </c>
      <c r="BA53" s="28"/>
      <c r="BB53" s="27"/>
      <c r="BC53" s="30"/>
      <c r="BD53" s="30" t="s">
        <v>153</v>
      </c>
      <c r="BE53" s="28"/>
    </row>
    <row r="54" spans="1:57" s="31" customFormat="1">
      <c r="A54" s="27">
        <v>29</v>
      </c>
      <c r="B54" s="173">
        <v>41746</v>
      </c>
      <c r="C54" s="29" t="s">
        <v>15</v>
      </c>
      <c r="D54" s="27" t="s">
        <v>140</v>
      </c>
      <c r="E54" s="91">
        <v>41657</v>
      </c>
      <c r="F54" s="28" t="s">
        <v>30</v>
      </c>
      <c r="G54" s="27" t="s">
        <v>116</v>
      </c>
      <c r="H54" s="27">
        <v>67.099999999999994</v>
      </c>
      <c r="I54" s="32" t="s">
        <v>80</v>
      </c>
      <c r="J54" s="35">
        <v>3042</v>
      </c>
      <c r="K54" s="35">
        <v>33459</v>
      </c>
      <c r="L54" s="35">
        <v>83342</v>
      </c>
      <c r="M54" s="35">
        <f t="shared" si="0"/>
        <v>83342</v>
      </c>
      <c r="N54" s="35"/>
      <c r="O54" s="27">
        <v>2.02</v>
      </c>
      <c r="P54" s="27">
        <v>1.55</v>
      </c>
      <c r="Q54" s="27">
        <v>1.44</v>
      </c>
      <c r="R54" s="27">
        <v>0</v>
      </c>
      <c r="S54" s="27">
        <v>1.26</v>
      </c>
      <c r="T54" s="27"/>
      <c r="U54" s="27">
        <v>2.02</v>
      </c>
      <c r="V54" s="27">
        <v>1.55</v>
      </c>
      <c r="W54" s="27">
        <v>1.44</v>
      </c>
      <c r="X54" s="27">
        <v>0</v>
      </c>
      <c r="Y54" s="27">
        <v>1.26</v>
      </c>
      <c r="Z54" s="27"/>
      <c r="AA54" s="27"/>
      <c r="AB54" s="27"/>
      <c r="AC54" s="27"/>
      <c r="AD54" s="27"/>
      <c r="AE54" s="27"/>
      <c r="AF54" s="27"/>
      <c r="AG54" s="30" t="s">
        <v>31</v>
      </c>
      <c r="AH54" s="30"/>
      <c r="AI54" s="30">
        <v>3</v>
      </c>
      <c r="AJ54" s="30">
        <v>3</v>
      </c>
      <c r="AK54" s="85">
        <v>0.5</v>
      </c>
      <c r="AL54" s="85">
        <v>0.5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36</v>
      </c>
      <c r="AX54" s="30" t="s">
        <v>31</v>
      </c>
      <c r="AY54" s="30"/>
      <c r="AZ54" s="30" t="s">
        <v>31</v>
      </c>
      <c r="BA54" s="28"/>
      <c r="BB54" s="27"/>
      <c r="BC54" s="30"/>
      <c r="BD54" s="30" t="s">
        <v>153</v>
      </c>
      <c r="BE54" s="28"/>
    </row>
    <row r="55" spans="1:57" s="31" customFormat="1">
      <c r="A55" s="27">
        <v>46</v>
      </c>
      <c r="B55" s="173">
        <v>41746</v>
      </c>
      <c r="C55" s="29" t="s">
        <v>15</v>
      </c>
      <c r="D55" s="27" t="s">
        <v>140</v>
      </c>
      <c r="E55" s="91">
        <v>41732</v>
      </c>
      <c r="F55" s="27" t="s">
        <v>33</v>
      </c>
      <c r="G55" s="27" t="s">
        <v>34</v>
      </c>
      <c r="H55" s="90">
        <v>86.74</v>
      </c>
      <c r="I55" s="94" t="s">
        <v>80</v>
      </c>
      <c r="J55" s="95">
        <v>3000</v>
      </c>
      <c r="K55" s="95">
        <v>33000</v>
      </c>
      <c r="L55" s="95">
        <v>82200</v>
      </c>
      <c r="M55" s="95">
        <f t="shared" ref="M55:M57" si="9">L55</f>
        <v>82200</v>
      </c>
      <c r="N55" s="95"/>
      <c r="O55" s="90">
        <v>1.8959999999999999</v>
      </c>
      <c r="P55" s="90">
        <v>1.5449999999999999</v>
      </c>
      <c r="Q55" s="90">
        <v>1.4630000000000001</v>
      </c>
      <c r="R55" s="90">
        <v>0</v>
      </c>
      <c r="S55" s="90">
        <v>1.3089999999999999</v>
      </c>
      <c r="T55" s="90"/>
      <c r="U55" s="90">
        <v>1.766</v>
      </c>
      <c r="V55" s="90">
        <v>1.4259999999999999</v>
      </c>
      <c r="W55" s="90">
        <v>1.349</v>
      </c>
      <c r="X55" s="90">
        <v>0</v>
      </c>
      <c r="Y55" s="90">
        <v>1.2030000000000001</v>
      </c>
      <c r="Z55" s="27"/>
      <c r="AA55" s="27"/>
      <c r="AB55" s="27"/>
      <c r="AC55" s="27"/>
      <c r="AD55" s="27"/>
      <c r="AE55" s="27"/>
      <c r="AF55" s="27"/>
      <c r="AG55" s="30" t="s">
        <v>108</v>
      </c>
      <c r="AH55" s="30" t="s">
        <v>155</v>
      </c>
      <c r="AI55" s="30">
        <v>2</v>
      </c>
      <c r="AJ55" s="30">
        <v>4</v>
      </c>
      <c r="AK55" s="40">
        <v>0.33329999999999999</v>
      </c>
      <c r="AL55" s="40">
        <v>0.66659999999999997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 t="s">
        <v>31</v>
      </c>
      <c r="AY55" s="30"/>
      <c r="AZ55" s="30" t="s">
        <v>31</v>
      </c>
      <c r="BA55" s="28" t="s">
        <v>24</v>
      </c>
      <c r="BB55" s="27" t="s">
        <v>152</v>
      </c>
      <c r="BC55" s="30">
        <v>50</v>
      </c>
      <c r="BD55" s="30" t="s">
        <v>91</v>
      </c>
      <c r="BE55" s="28"/>
    </row>
    <row r="56" spans="1:57" s="31" customFormat="1">
      <c r="A56" s="27">
        <v>5</v>
      </c>
      <c r="B56" s="173">
        <v>41746</v>
      </c>
      <c r="C56" s="29" t="s">
        <v>15</v>
      </c>
      <c r="D56" s="27" t="s">
        <v>140</v>
      </c>
      <c r="E56" s="91">
        <v>41744</v>
      </c>
      <c r="F56" s="28" t="s">
        <v>17</v>
      </c>
      <c r="G56" s="27" t="s">
        <v>62</v>
      </c>
      <c r="H56" s="27">
        <v>76</v>
      </c>
      <c r="I56" s="32" t="s">
        <v>80</v>
      </c>
      <c r="J56" s="95">
        <v>12000</v>
      </c>
      <c r="K56" s="95">
        <v>102000</v>
      </c>
      <c r="L56" s="95">
        <f>K56</f>
        <v>102000</v>
      </c>
      <c r="M56" s="95">
        <f t="shared" si="9"/>
        <v>102000</v>
      </c>
      <c r="N56" s="95"/>
      <c r="O56" s="90">
        <v>2</v>
      </c>
      <c r="P56" s="90">
        <v>1.65</v>
      </c>
      <c r="Q56" s="90">
        <v>0</v>
      </c>
      <c r="R56" s="90">
        <v>0</v>
      </c>
      <c r="S56" s="90">
        <v>1.45</v>
      </c>
      <c r="T56" s="90"/>
      <c r="U56" s="90">
        <v>2</v>
      </c>
      <c r="V56" s="90">
        <v>1.65</v>
      </c>
      <c r="W56" s="90">
        <v>0</v>
      </c>
      <c r="X56" s="90">
        <v>0</v>
      </c>
      <c r="Y56" s="90">
        <v>1.45</v>
      </c>
      <c r="Z56" s="27"/>
      <c r="AA56" s="27"/>
      <c r="AB56" s="27"/>
      <c r="AC56" s="27"/>
      <c r="AD56" s="27"/>
      <c r="AE56" s="27"/>
      <c r="AF56" s="27"/>
      <c r="AG56" s="30" t="s">
        <v>31</v>
      </c>
      <c r="AH56" s="30"/>
      <c r="AI56" s="30">
        <v>3</v>
      </c>
      <c r="AJ56" s="30">
        <v>3</v>
      </c>
      <c r="AK56" s="85">
        <v>0.5</v>
      </c>
      <c r="AL56" s="85">
        <v>0.5</v>
      </c>
      <c r="AM56" s="30">
        <v>0</v>
      </c>
      <c r="AN56" s="30">
        <v>15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96">
        <v>10</v>
      </c>
      <c r="AW56" s="30">
        <v>12</v>
      </c>
      <c r="AX56" s="30" t="s">
        <v>108</v>
      </c>
      <c r="AY56" s="30">
        <v>12</v>
      </c>
      <c r="AZ56" s="30" t="s">
        <v>31</v>
      </c>
      <c r="BA56" s="28"/>
      <c r="BB56" s="27"/>
      <c r="BC56" s="30"/>
      <c r="BD56" s="30" t="s">
        <v>153</v>
      </c>
      <c r="BE56" s="28"/>
    </row>
    <row r="57" spans="1:57" s="31" customFormat="1">
      <c r="A57" s="27"/>
      <c r="B57" s="173">
        <v>41746</v>
      </c>
      <c r="C57" s="29" t="s">
        <v>15</v>
      </c>
      <c r="D57" s="27" t="s">
        <v>140</v>
      </c>
      <c r="E57" s="26">
        <v>41508</v>
      </c>
      <c r="F57" s="28" t="s">
        <v>591</v>
      </c>
      <c r="G57" s="27" t="s">
        <v>592</v>
      </c>
      <c r="H57" s="27">
        <v>80.92</v>
      </c>
      <c r="I57" s="32" t="s">
        <v>80</v>
      </c>
      <c r="J57" s="35">
        <v>3042</v>
      </c>
      <c r="K57" s="35">
        <v>33459</v>
      </c>
      <c r="L57" s="35">
        <v>83342</v>
      </c>
      <c r="M57" s="35">
        <f t="shared" si="9"/>
        <v>83342</v>
      </c>
      <c r="N57" s="35"/>
      <c r="O57" s="27">
        <v>3.09</v>
      </c>
      <c r="P57" s="27">
        <v>2.56</v>
      </c>
      <c r="Q57" s="27">
        <v>2.42</v>
      </c>
      <c r="R57" s="27">
        <v>0</v>
      </c>
      <c r="S57" s="27">
        <v>1.1599999999999999</v>
      </c>
      <c r="T57" s="27"/>
      <c r="U57" s="27">
        <v>3.09</v>
      </c>
      <c r="V57" s="27">
        <v>2.56</v>
      </c>
      <c r="W57" s="27">
        <v>2.42</v>
      </c>
      <c r="X57" s="27">
        <v>0</v>
      </c>
      <c r="Y57" s="27">
        <v>1.1599999999999999</v>
      </c>
      <c r="Z57" s="27"/>
      <c r="AA57" s="27"/>
      <c r="AB57" s="27"/>
      <c r="AC57" s="27"/>
      <c r="AD57" s="27"/>
      <c r="AE57" s="27"/>
      <c r="AF57" s="27"/>
      <c r="AG57" s="30" t="s">
        <v>31</v>
      </c>
      <c r="AH57" s="30"/>
      <c r="AI57" s="30">
        <v>3</v>
      </c>
      <c r="AJ57" s="30">
        <v>3</v>
      </c>
      <c r="AK57" s="85">
        <v>0.5</v>
      </c>
      <c r="AL57" s="85">
        <v>0.5</v>
      </c>
      <c r="AM57" s="30">
        <v>0</v>
      </c>
      <c r="AN57" s="30">
        <v>30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 t="s">
        <v>593</v>
      </c>
      <c r="AY57" s="30">
        <v>24</v>
      </c>
      <c r="AZ57" s="30" t="s">
        <v>31</v>
      </c>
      <c r="BA57" s="28" t="s">
        <v>24</v>
      </c>
      <c r="BB57" s="27" t="s">
        <v>152</v>
      </c>
      <c r="BC57" s="30">
        <v>50</v>
      </c>
      <c r="BD57" s="30" t="s">
        <v>594</v>
      </c>
      <c r="BE57" s="28"/>
    </row>
    <row r="58" spans="1:57" s="98" customFormat="1">
      <c r="A58" s="90">
        <v>11</v>
      </c>
      <c r="B58" s="173">
        <v>41746</v>
      </c>
      <c r="C58" s="92" t="s">
        <v>15</v>
      </c>
      <c r="D58" s="90" t="s">
        <v>78</v>
      </c>
      <c r="E58" s="91">
        <v>41716</v>
      </c>
      <c r="F58" s="93" t="s">
        <v>79</v>
      </c>
      <c r="G58" s="90" t="s">
        <v>54</v>
      </c>
      <c r="H58" s="90">
        <v>95</v>
      </c>
      <c r="I58" s="94" t="s">
        <v>80</v>
      </c>
      <c r="J58" s="95">
        <v>3000</v>
      </c>
      <c r="K58" s="95">
        <v>33000</v>
      </c>
      <c r="L58" s="95">
        <v>82200</v>
      </c>
      <c r="M58" s="95">
        <f t="shared" si="0"/>
        <v>82200</v>
      </c>
      <c r="N58" s="95"/>
      <c r="O58" s="90">
        <v>2.52</v>
      </c>
      <c r="P58" s="90">
        <v>2.02</v>
      </c>
      <c r="Q58" s="90">
        <v>1.7</v>
      </c>
      <c r="R58" s="90">
        <v>0</v>
      </c>
      <c r="S58" s="90">
        <v>1.59</v>
      </c>
      <c r="T58" s="90"/>
      <c r="U58" s="90">
        <v>2.52</v>
      </c>
      <c r="V58" s="90">
        <v>2.02</v>
      </c>
      <c r="W58" s="90">
        <v>1.7</v>
      </c>
      <c r="X58" s="90">
        <v>0</v>
      </c>
      <c r="Y58" s="90">
        <v>1.59</v>
      </c>
      <c r="Z58" s="90"/>
      <c r="AA58" s="90"/>
      <c r="AB58" s="90"/>
      <c r="AC58" s="90"/>
      <c r="AD58" s="90"/>
      <c r="AE58" s="90"/>
      <c r="AF58" s="90"/>
      <c r="AG58" s="96" t="s">
        <v>31</v>
      </c>
      <c r="AH58" s="96"/>
      <c r="AI58" s="96">
        <v>3</v>
      </c>
      <c r="AJ58" s="96">
        <v>3</v>
      </c>
      <c r="AK58" s="97">
        <v>0.5</v>
      </c>
      <c r="AL58" s="97">
        <v>0.5</v>
      </c>
      <c r="AM58" s="96">
        <v>0</v>
      </c>
      <c r="AN58" s="96">
        <v>15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v>0</v>
      </c>
      <c r="AU58" s="96">
        <v>0</v>
      </c>
      <c r="AV58" s="96">
        <v>0</v>
      </c>
      <c r="AW58" s="96">
        <v>0</v>
      </c>
      <c r="AX58" s="96" t="s">
        <v>31</v>
      </c>
      <c r="AY58" s="96">
        <v>24</v>
      </c>
      <c r="AZ58" s="96" t="s">
        <v>31</v>
      </c>
      <c r="BA58" s="93"/>
      <c r="BB58" s="90"/>
      <c r="BC58" s="96"/>
      <c r="BD58" s="96" t="s">
        <v>153</v>
      </c>
      <c r="BE58" s="93"/>
    </row>
    <row r="59" spans="1:57" s="98" customFormat="1">
      <c r="A59" s="90">
        <v>36</v>
      </c>
      <c r="B59" s="173">
        <v>41746</v>
      </c>
      <c r="C59" s="92" t="s">
        <v>15</v>
      </c>
      <c r="D59" s="90" t="s">
        <v>78</v>
      </c>
      <c r="E59" s="91">
        <v>41639</v>
      </c>
      <c r="F59" s="93" t="s">
        <v>26</v>
      </c>
      <c r="G59" s="90" t="s">
        <v>117</v>
      </c>
      <c r="H59" s="90">
        <v>89.231999999999999</v>
      </c>
      <c r="I59" s="94" t="s">
        <v>80</v>
      </c>
      <c r="J59" s="95">
        <v>3000</v>
      </c>
      <c r="K59" s="95">
        <v>33000</v>
      </c>
      <c r="L59" s="95">
        <v>82200</v>
      </c>
      <c r="M59" s="95">
        <f t="shared" si="0"/>
        <v>82200</v>
      </c>
      <c r="N59" s="95"/>
      <c r="O59" s="90">
        <v>2.9740000000000002</v>
      </c>
      <c r="P59" s="90">
        <v>2.4540000000000002</v>
      </c>
      <c r="Q59" s="90">
        <v>2.298</v>
      </c>
      <c r="R59" s="90">
        <v>0</v>
      </c>
      <c r="S59" s="90">
        <v>2.145</v>
      </c>
      <c r="T59" s="90"/>
      <c r="U59" s="90">
        <v>2.9740000000000002</v>
      </c>
      <c r="V59" s="90">
        <v>2.4540000000000002</v>
      </c>
      <c r="W59" s="90">
        <v>2.298</v>
      </c>
      <c r="X59" s="90">
        <v>0</v>
      </c>
      <c r="Y59" s="90">
        <v>2.145</v>
      </c>
      <c r="Z59" s="90"/>
      <c r="AA59" s="90"/>
      <c r="AB59" s="90"/>
      <c r="AC59" s="90"/>
      <c r="AD59" s="90"/>
      <c r="AE59" s="90"/>
      <c r="AF59" s="90"/>
      <c r="AG59" s="96" t="s">
        <v>31</v>
      </c>
      <c r="AH59" s="96"/>
      <c r="AI59" s="96">
        <v>3</v>
      </c>
      <c r="AJ59" s="96">
        <v>3</v>
      </c>
      <c r="AK59" s="97">
        <v>0.5</v>
      </c>
      <c r="AL59" s="97">
        <v>0.5</v>
      </c>
      <c r="AM59" s="96">
        <v>0</v>
      </c>
      <c r="AN59" s="96">
        <v>0</v>
      </c>
      <c r="AO59" s="96">
        <v>10</v>
      </c>
      <c r="AP59" s="96">
        <v>0</v>
      </c>
      <c r="AQ59" s="96">
        <v>0</v>
      </c>
      <c r="AR59" s="96">
        <v>0</v>
      </c>
      <c r="AS59" s="96">
        <v>0</v>
      </c>
      <c r="AT59" s="96">
        <v>0</v>
      </c>
      <c r="AU59" s="96">
        <v>0</v>
      </c>
      <c r="AV59" s="96">
        <v>0</v>
      </c>
      <c r="AW59" s="96">
        <v>0</v>
      </c>
      <c r="AX59" s="96" t="s">
        <v>31</v>
      </c>
      <c r="AY59" s="96"/>
      <c r="AZ59" s="96" t="s">
        <v>31</v>
      </c>
      <c r="BA59" s="93"/>
      <c r="BB59" s="90"/>
      <c r="BC59" s="96"/>
      <c r="BD59" s="96" t="s">
        <v>153</v>
      </c>
      <c r="BE59" s="93" t="s">
        <v>27</v>
      </c>
    </row>
    <row r="60" spans="1:57" s="98" customFormat="1">
      <c r="A60" s="90">
        <v>52</v>
      </c>
      <c r="B60" s="173">
        <v>41746</v>
      </c>
      <c r="C60" s="92" t="s">
        <v>15</v>
      </c>
      <c r="D60" s="90" t="s">
        <v>78</v>
      </c>
      <c r="E60" s="91">
        <v>41639</v>
      </c>
      <c r="F60" s="93" t="s">
        <v>25</v>
      </c>
      <c r="G60" s="90" t="s">
        <v>34</v>
      </c>
      <c r="H60" s="90">
        <v>90</v>
      </c>
      <c r="I60" s="94" t="s">
        <v>80</v>
      </c>
      <c r="J60" s="95">
        <v>3000</v>
      </c>
      <c r="K60" s="95">
        <v>33000</v>
      </c>
      <c r="L60" s="95">
        <v>82200</v>
      </c>
      <c r="M60" s="95">
        <f t="shared" si="0"/>
        <v>82200</v>
      </c>
      <c r="N60" s="95"/>
      <c r="O60" s="90">
        <v>2.9</v>
      </c>
      <c r="P60" s="90">
        <v>2.4</v>
      </c>
      <c r="Q60" s="90">
        <v>2.2000000000000002</v>
      </c>
      <c r="R60" s="90">
        <v>0</v>
      </c>
      <c r="S60" s="90">
        <v>2</v>
      </c>
      <c r="T60" s="90"/>
      <c r="U60" s="90">
        <v>2.9</v>
      </c>
      <c r="V60" s="90">
        <v>2.4</v>
      </c>
      <c r="W60" s="90">
        <v>2.2000000000000002</v>
      </c>
      <c r="X60" s="90">
        <v>0</v>
      </c>
      <c r="Y60" s="90">
        <v>2</v>
      </c>
      <c r="Z60" s="90"/>
      <c r="AA60" s="90"/>
      <c r="AB60" s="90"/>
      <c r="AC60" s="90"/>
      <c r="AD60" s="90"/>
      <c r="AE60" s="90"/>
      <c r="AF60" s="90"/>
      <c r="AG60" s="96" t="s">
        <v>31</v>
      </c>
      <c r="AH60" s="96"/>
      <c r="AI60" s="96">
        <v>3</v>
      </c>
      <c r="AJ60" s="96">
        <v>3</v>
      </c>
      <c r="AK60" s="97">
        <v>0.5</v>
      </c>
      <c r="AL60" s="97">
        <v>0.5</v>
      </c>
      <c r="AM60" s="96">
        <v>0</v>
      </c>
      <c r="AN60" s="96">
        <v>0</v>
      </c>
      <c r="AO60" s="96">
        <v>0</v>
      </c>
      <c r="AP60" s="96">
        <v>20</v>
      </c>
      <c r="AQ60" s="96">
        <v>0</v>
      </c>
      <c r="AR60" s="96">
        <v>0</v>
      </c>
      <c r="AS60" s="96">
        <v>0</v>
      </c>
      <c r="AT60" s="96">
        <v>0</v>
      </c>
      <c r="AU60" s="96">
        <v>0</v>
      </c>
      <c r="AV60" s="96">
        <v>0</v>
      </c>
      <c r="AW60" s="96">
        <v>0</v>
      </c>
      <c r="AX60" s="174" t="s">
        <v>593</v>
      </c>
      <c r="AY60" s="96">
        <v>12</v>
      </c>
      <c r="AZ60" s="96" t="s">
        <v>31</v>
      </c>
      <c r="BA60" s="93"/>
      <c r="BB60" s="90"/>
      <c r="BC60" s="96"/>
      <c r="BD60" s="96" t="s">
        <v>49</v>
      </c>
      <c r="BE60" s="93"/>
    </row>
    <row r="61" spans="1:57" s="98" customFormat="1">
      <c r="A61" s="90">
        <v>19</v>
      </c>
      <c r="B61" s="173">
        <v>41746</v>
      </c>
      <c r="C61" s="92" t="s">
        <v>15</v>
      </c>
      <c r="D61" s="90" t="s">
        <v>78</v>
      </c>
      <c r="E61" s="91">
        <v>41667</v>
      </c>
      <c r="F61" s="93" t="s">
        <v>92</v>
      </c>
      <c r="G61" s="90" t="s">
        <v>143</v>
      </c>
      <c r="H61" s="90">
        <v>94.7</v>
      </c>
      <c r="I61" s="94" t="s">
        <v>80</v>
      </c>
      <c r="J61" s="95">
        <v>3000</v>
      </c>
      <c r="K61" s="95">
        <v>33000</v>
      </c>
      <c r="L61" s="95">
        <v>82200</v>
      </c>
      <c r="M61" s="95">
        <f t="shared" si="0"/>
        <v>82200</v>
      </c>
      <c r="N61" s="95"/>
      <c r="O61" s="90">
        <v>2.67</v>
      </c>
      <c r="P61" s="90">
        <v>2.04</v>
      </c>
      <c r="Q61" s="90">
        <v>1.89</v>
      </c>
      <c r="R61" s="90">
        <v>0</v>
      </c>
      <c r="S61" s="90">
        <v>1.62</v>
      </c>
      <c r="T61" s="90"/>
      <c r="U61" s="90">
        <v>2.67</v>
      </c>
      <c r="V61" s="90">
        <v>2.04</v>
      </c>
      <c r="W61" s="90">
        <v>1.89</v>
      </c>
      <c r="X61" s="90">
        <v>0</v>
      </c>
      <c r="Y61" s="90">
        <v>1.62</v>
      </c>
      <c r="Z61" s="90"/>
      <c r="AA61" s="90"/>
      <c r="AB61" s="90"/>
      <c r="AC61" s="90"/>
      <c r="AD61" s="90"/>
      <c r="AE61" s="90"/>
      <c r="AF61" s="90"/>
      <c r="AG61" s="96" t="s">
        <v>108</v>
      </c>
      <c r="AH61" s="96" t="s">
        <v>155</v>
      </c>
      <c r="AI61" s="96">
        <v>2</v>
      </c>
      <c r="AJ61" s="96">
        <v>4</v>
      </c>
      <c r="AK61" s="99">
        <v>0.33329999999999999</v>
      </c>
      <c r="AL61" s="99">
        <v>0.66659999999999997</v>
      </c>
      <c r="AM61" s="96">
        <v>0</v>
      </c>
      <c r="AN61" s="96">
        <v>20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6">
        <v>0</v>
      </c>
      <c r="AU61" s="96">
        <v>0</v>
      </c>
      <c r="AV61" s="96">
        <v>0</v>
      </c>
      <c r="AW61" s="96">
        <v>24</v>
      </c>
      <c r="AX61" s="96" t="s">
        <v>108</v>
      </c>
      <c r="AY61" s="96">
        <v>24</v>
      </c>
      <c r="AZ61" s="96" t="s">
        <v>31</v>
      </c>
      <c r="BA61" s="93"/>
      <c r="BB61" s="90"/>
      <c r="BC61" s="96"/>
      <c r="BD61" s="96" t="s">
        <v>153</v>
      </c>
      <c r="BE61" s="93"/>
    </row>
    <row r="62" spans="1:57" s="98" customFormat="1">
      <c r="A62" s="90">
        <v>27</v>
      </c>
      <c r="B62" s="173">
        <v>41746</v>
      </c>
      <c r="C62" s="92" t="s">
        <v>15</v>
      </c>
      <c r="D62" s="90" t="s">
        <v>78</v>
      </c>
      <c r="E62" s="91">
        <v>41657</v>
      </c>
      <c r="F62" s="93" t="s">
        <v>30</v>
      </c>
      <c r="G62" s="90" t="s">
        <v>116</v>
      </c>
      <c r="H62" s="90">
        <v>67.099999999999994</v>
      </c>
      <c r="I62" s="94" t="s">
        <v>80</v>
      </c>
      <c r="J62" s="95">
        <v>3042</v>
      </c>
      <c r="K62" s="95">
        <v>33459</v>
      </c>
      <c r="L62" s="95">
        <v>83342</v>
      </c>
      <c r="M62" s="95">
        <f t="shared" si="0"/>
        <v>83342</v>
      </c>
      <c r="N62" s="95"/>
      <c r="O62" s="90">
        <v>1.98</v>
      </c>
      <c r="P62" s="90">
        <v>1.62</v>
      </c>
      <c r="Q62" s="90">
        <v>1.54</v>
      </c>
      <c r="R62" s="90">
        <v>0</v>
      </c>
      <c r="S62" s="90">
        <v>1.38</v>
      </c>
      <c r="T62" s="90"/>
      <c r="U62" s="90">
        <v>1.98</v>
      </c>
      <c r="V62" s="90">
        <v>1.62</v>
      </c>
      <c r="W62" s="90">
        <v>1.54</v>
      </c>
      <c r="X62" s="90">
        <v>0</v>
      </c>
      <c r="Y62" s="90">
        <v>1.38</v>
      </c>
      <c r="Z62" s="90"/>
      <c r="AA62" s="90"/>
      <c r="AB62" s="90"/>
      <c r="AC62" s="90"/>
      <c r="AD62" s="90"/>
      <c r="AE62" s="90"/>
      <c r="AF62" s="90"/>
      <c r="AG62" s="96" t="s">
        <v>31</v>
      </c>
      <c r="AH62" s="96"/>
      <c r="AI62" s="96">
        <v>3</v>
      </c>
      <c r="AJ62" s="96">
        <v>3</v>
      </c>
      <c r="AK62" s="97">
        <v>0.5</v>
      </c>
      <c r="AL62" s="97">
        <v>0.5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36</v>
      </c>
      <c r="AX62" s="96" t="s">
        <v>31</v>
      </c>
      <c r="AY62" s="96"/>
      <c r="AZ62" s="96" t="s">
        <v>31</v>
      </c>
      <c r="BA62" s="93"/>
      <c r="BB62" s="90"/>
      <c r="BC62" s="96"/>
      <c r="BD62" s="96" t="s">
        <v>153</v>
      </c>
      <c r="BE62" s="93"/>
    </row>
    <row r="63" spans="1:57" s="98" customFormat="1">
      <c r="A63" s="90">
        <v>44</v>
      </c>
      <c r="B63" s="173">
        <v>41746</v>
      </c>
      <c r="C63" s="92" t="s">
        <v>15</v>
      </c>
      <c r="D63" s="90" t="s">
        <v>78</v>
      </c>
      <c r="E63" s="91">
        <v>41732</v>
      </c>
      <c r="F63" s="90" t="s">
        <v>33</v>
      </c>
      <c r="G63" s="90" t="s">
        <v>34</v>
      </c>
      <c r="H63" s="90">
        <v>83.88</v>
      </c>
      <c r="I63" s="94" t="s">
        <v>80</v>
      </c>
      <c r="J63" s="95">
        <v>3000</v>
      </c>
      <c r="K63" s="95">
        <v>33000</v>
      </c>
      <c r="L63" s="95">
        <v>82200</v>
      </c>
      <c r="M63" s="95">
        <f t="shared" si="0"/>
        <v>82200</v>
      </c>
      <c r="N63" s="95"/>
      <c r="O63" s="90">
        <v>1.8959999999999999</v>
      </c>
      <c r="P63" s="90">
        <v>1.6180000000000001</v>
      </c>
      <c r="Q63" s="90">
        <v>1.5449999999999999</v>
      </c>
      <c r="R63" s="90">
        <v>0</v>
      </c>
      <c r="S63" s="90">
        <v>1.4219999999999999</v>
      </c>
      <c r="T63" s="90"/>
      <c r="U63" s="90">
        <v>1.7370000000000001</v>
      </c>
      <c r="V63" s="90">
        <v>1.4750000000000001</v>
      </c>
      <c r="W63" s="90">
        <v>1.407</v>
      </c>
      <c r="X63" s="90">
        <v>0</v>
      </c>
      <c r="Y63" s="90">
        <v>1.2909999999999999</v>
      </c>
      <c r="Z63" s="90"/>
      <c r="AA63" s="90"/>
      <c r="AB63" s="90"/>
      <c r="AC63" s="90"/>
      <c r="AD63" s="90"/>
      <c r="AE63" s="90"/>
      <c r="AF63" s="90"/>
      <c r="AG63" s="96" t="s">
        <v>108</v>
      </c>
      <c r="AH63" s="96" t="s">
        <v>155</v>
      </c>
      <c r="AI63" s="96">
        <v>2</v>
      </c>
      <c r="AJ63" s="96">
        <v>4</v>
      </c>
      <c r="AK63" s="99">
        <v>0.33329999999999999</v>
      </c>
      <c r="AL63" s="99">
        <v>0.66659999999999997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 t="s">
        <v>31</v>
      </c>
      <c r="AY63" s="96"/>
      <c r="AZ63" s="96" t="s">
        <v>31</v>
      </c>
      <c r="BA63" s="93" t="s">
        <v>24</v>
      </c>
      <c r="BB63" s="90" t="s">
        <v>152</v>
      </c>
      <c r="BC63" s="96">
        <v>50</v>
      </c>
      <c r="BD63" s="96" t="s">
        <v>91</v>
      </c>
      <c r="BE63" s="93"/>
    </row>
    <row r="64" spans="1:57" s="98" customFormat="1">
      <c r="A64" s="90">
        <v>3</v>
      </c>
      <c r="B64" s="173">
        <v>41746</v>
      </c>
      <c r="C64" s="92" t="s">
        <v>15</v>
      </c>
      <c r="D64" s="90" t="s">
        <v>78</v>
      </c>
      <c r="E64" s="91">
        <v>41744</v>
      </c>
      <c r="F64" s="93" t="s">
        <v>17</v>
      </c>
      <c r="G64" s="90" t="s">
        <v>62</v>
      </c>
      <c r="H64" s="90">
        <v>76</v>
      </c>
      <c r="I64" s="94" t="s">
        <v>80</v>
      </c>
      <c r="J64" s="95">
        <v>12000</v>
      </c>
      <c r="K64" s="95">
        <v>102000</v>
      </c>
      <c r="L64" s="95">
        <f>K64</f>
        <v>102000</v>
      </c>
      <c r="M64" s="95">
        <f t="shared" si="0"/>
        <v>102000</v>
      </c>
      <c r="N64" s="95"/>
      <c r="O64" s="90">
        <v>2.1</v>
      </c>
      <c r="P64" s="90">
        <v>1.7</v>
      </c>
      <c r="Q64" s="90">
        <v>0</v>
      </c>
      <c r="R64" s="90">
        <v>0</v>
      </c>
      <c r="S64" s="90">
        <v>1.6</v>
      </c>
      <c r="T64" s="90"/>
      <c r="U64" s="90">
        <v>2.1</v>
      </c>
      <c r="V64" s="90">
        <v>1.7</v>
      </c>
      <c r="W64" s="90">
        <v>0</v>
      </c>
      <c r="X64" s="90">
        <v>0</v>
      </c>
      <c r="Y64" s="90">
        <v>1.6</v>
      </c>
      <c r="Z64" s="90"/>
      <c r="AA64" s="90"/>
      <c r="AB64" s="90"/>
      <c r="AC64" s="90"/>
      <c r="AD64" s="90"/>
      <c r="AE64" s="90"/>
      <c r="AF64" s="90"/>
      <c r="AG64" s="96" t="s">
        <v>31</v>
      </c>
      <c r="AH64" s="96"/>
      <c r="AI64" s="96">
        <v>3</v>
      </c>
      <c r="AJ64" s="96">
        <v>3</v>
      </c>
      <c r="AK64" s="97">
        <v>0.5</v>
      </c>
      <c r="AL64" s="97">
        <v>0.5</v>
      </c>
      <c r="AM64" s="96">
        <v>0</v>
      </c>
      <c r="AN64" s="96">
        <v>15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10</v>
      </c>
      <c r="AW64" s="96">
        <v>12</v>
      </c>
      <c r="AX64" s="96" t="s">
        <v>108</v>
      </c>
      <c r="AY64" s="96">
        <v>12</v>
      </c>
      <c r="AZ64" s="96" t="s">
        <v>31</v>
      </c>
      <c r="BA64" s="93"/>
      <c r="BB64" s="90"/>
      <c r="BC64" s="96"/>
      <c r="BD64" s="96" t="s">
        <v>153</v>
      </c>
      <c r="BE64" s="93"/>
    </row>
    <row r="65" spans="1:57" s="31" customFormat="1">
      <c r="A65" s="27"/>
      <c r="B65" s="173">
        <v>41746</v>
      </c>
      <c r="C65" s="29" t="s">
        <v>15</v>
      </c>
      <c r="D65" s="27" t="s">
        <v>78</v>
      </c>
      <c r="E65" s="26">
        <v>41508</v>
      </c>
      <c r="F65" s="28" t="s">
        <v>591</v>
      </c>
      <c r="G65" s="27" t="s">
        <v>592</v>
      </c>
      <c r="H65" s="27">
        <v>80.92</v>
      </c>
      <c r="I65" s="32" t="s">
        <v>80</v>
      </c>
      <c r="J65" s="35">
        <v>3042</v>
      </c>
      <c r="K65" s="35">
        <v>33459</v>
      </c>
      <c r="L65" s="35">
        <v>83342</v>
      </c>
      <c r="M65" s="35">
        <f t="shared" si="0"/>
        <v>83342</v>
      </c>
      <c r="N65" s="35"/>
      <c r="O65" s="27">
        <v>2.95</v>
      </c>
      <c r="P65" s="27">
        <v>2.4900000000000002</v>
      </c>
      <c r="Q65" s="27">
        <v>2.36</v>
      </c>
      <c r="R65" s="27">
        <v>0</v>
      </c>
      <c r="S65" s="27">
        <v>2.14</v>
      </c>
      <c r="T65" s="27"/>
      <c r="U65" s="27">
        <v>2.95</v>
      </c>
      <c r="V65" s="27">
        <v>2.4900000000000002</v>
      </c>
      <c r="W65" s="27">
        <v>2.36</v>
      </c>
      <c r="X65" s="27">
        <v>0</v>
      </c>
      <c r="Y65" s="27">
        <v>2.14</v>
      </c>
      <c r="Z65" s="27"/>
      <c r="AA65" s="27"/>
      <c r="AB65" s="27"/>
      <c r="AC65" s="27"/>
      <c r="AD65" s="27"/>
      <c r="AE65" s="27"/>
      <c r="AF65" s="27"/>
      <c r="AG65" s="30" t="s">
        <v>31</v>
      </c>
      <c r="AH65" s="30"/>
      <c r="AI65" s="30">
        <v>3</v>
      </c>
      <c r="AJ65" s="30">
        <v>3</v>
      </c>
      <c r="AK65" s="85">
        <v>0.5</v>
      </c>
      <c r="AL65" s="85">
        <v>0.5</v>
      </c>
      <c r="AM65" s="30">
        <v>0</v>
      </c>
      <c r="AN65" s="30">
        <v>30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 t="s">
        <v>593</v>
      </c>
      <c r="AY65" s="30">
        <v>24</v>
      </c>
      <c r="AZ65" s="30" t="s">
        <v>31</v>
      </c>
      <c r="BA65" s="28" t="s">
        <v>24</v>
      </c>
      <c r="BB65" s="27" t="s">
        <v>152</v>
      </c>
      <c r="BC65" s="30">
        <v>50</v>
      </c>
      <c r="BD65" s="30" t="s">
        <v>594</v>
      </c>
      <c r="BE65" s="28"/>
    </row>
    <row r="66" spans="1:57" s="31" customFormat="1">
      <c r="J66" s="86"/>
      <c r="K66" s="86"/>
      <c r="L66" s="86"/>
      <c r="M66" s="86"/>
      <c r="N66" s="86"/>
    </row>
    <row r="67" spans="1:57" s="31" customFormat="1">
      <c r="J67" s="86"/>
      <c r="K67" s="86"/>
      <c r="L67" s="86"/>
      <c r="M67" s="86"/>
      <c r="N67" s="86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67"/>
  <sheetViews>
    <sheetView topLeftCell="A35" zoomScale="120" zoomScaleNormal="120" zoomScalePageLayoutView="120" workbookViewId="0">
      <selection activeCell="E2" sqref="E2:E9"/>
    </sheetView>
  </sheetViews>
  <sheetFormatPr baseColWidth="10" defaultRowHeight="13"/>
  <cols>
    <col min="4" max="4" width="16.6640625" customWidth="1"/>
    <col min="7" max="7" width="18.83203125" customWidth="1"/>
    <col min="10" max="14" width="10.83203125" style="36"/>
  </cols>
  <sheetData>
    <row r="1" spans="1:57" ht="70">
      <c r="A1" s="1" t="s">
        <v>18</v>
      </c>
      <c r="B1" s="1" t="s">
        <v>19</v>
      </c>
      <c r="C1" s="2" t="s">
        <v>20</v>
      </c>
      <c r="D1" s="3" t="s">
        <v>57</v>
      </c>
      <c r="E1" s="1" t="s">
        <v>58</v>
      </c>
      <c r="F1" s="2" t="s">
        <v>1</v>
      </c>
      <c r="G1" s="4" t="s">
        <v>45</v>
      </c>
      <c r="H1" s="5" t="s">
        <v>46</v>
      </c>
      <c r="I1" s="6" t="s">
        <v>111</v>
      </c>
      <c r="J1" s="33" t="s">
        <v>112</v>
      </c>
      <c r="K1" s="33" t="s">
        <v>113</v>
      </c>
      <c r="L1" s="33" t="s">
        <v>0</v>
      </c>
      <c r="M1" s="33" t="s">
        <v>23</v>
      </c>
      <c r="N1" s="34" t="s">
        <v>65</v>
      </c>
      <c r="O1" s="7" t="s">
        <v>66</v>
      </c>
      <c r="P1" s="7" t="s">
        <v>67</v>
      </c>
      <c r="Q1" s="7" t="s">
        <v>68</v>
      </c>
      <c r="R1" s="7" t="s">
        <v>69</v>
      </c>
      <c r="S1" s="7" t="s">
        <v>70</v>
      </c>
      <c r="T1" s="8" t="s">
        <v>71</v>
      </c>
      <c r="U1" s="9" t="s">
        <v>72</v>
      </c>
      <c r="V1" s="9" t="s">
        <v>73</v>
      </c>
      <c r="W1" s="9" t="s">
        <v>74</v>
      </c>
      <c r="X1" s="9" t="s">
        <v>118</v>
      </c>
      <c r="Y1" s="9" t="s">
        <v>119</v>
      </c>
      <c r="Z1" s="10" t="s">
        <v>61</v>
      </c>
      <c r="AA1" s="11" t="s">
        <v>3</v>
      </c>
      <c r="AB1" s="11" t="s">
        <v>59</v>
      </c>
      <c r="AC1" s="11" t="s">
        <v>60</v>
      </c>
      <c r="AD1" s="11" t="s">
        <v>21</v>
      </c>
      <c r="AE1" s="11" t="s">
        <v>22</v>
      </c>
      <c r="AF1" s="12" t="s">
        <v>63</v>
      </c>
      <c r="AG1" s="13" t="s">
        <v>64</v>
      </c>
      <c r="AH1" s="13" t="s">
        <v>86</v>
      </c>
      <c r="AI1" s="13" t="s">
        <v>43</v>
      </c>
      <c r="AJ1" s="14" t="s">
        <v>44</v>
      </c>
      <c r="AK1" s="13" t="s">
        <v>41</v>
      </c>
      <c r="AL1" s="13" t="s">
        <v>42</v>
      </c>
      <c r="AM1" s="15" t="s">
        <v>87</v>
      </c>
      <c r="AN1" s="16" t="s">
        <v>48</v>
      </c>
      <c r="AO1" s="17" t="s">
        <v>105</v>
      </c>
      <c r="AP1" s="7" t="s">
        <v>132</v>
      </c>
      <c r="AQ1" s="18" t="s">
        <v>146</v>
      </c>
      <c r="AR1" s="19" t="s">
        <v>147</v>
      </c>
      <c r="AS1" s="20" t="s">
        <v>76</v>
      </c>
      <c r="AT1" s="8" t="s">
        <v>142</v>
      </c>
      <c r="AU1" s="20" t="s">
        <v>4</v>
      </c>
      <c r="AV1" s="8" t="s">
        <v>5</v>
      </c>
      <c r="AW1" s="1" t="s">
        <v>6</v>
      </c>
      <c r="AX1" s="21" t="s">
        <v>7</v>
      </c>
      <c r="AY1" s="22" t="s">
        <v>8</v>
      </c>
      <c r="AZ1" s="21" t="s">
        <v>9</v>
      </c>
      <c r="BA1" s="23" t="s">
        <v>10</v>
      </c>
      <c r="BB1" s="24" t="s">
        <v>11</v>
      </c>
      <c r="BC1" s="25" t="s">
        <v>12</v>
      </c>
      <c r="BD1" s="25" t="s">
        <v>13</v>
      </c>
      <c r="BE1" s="24" t="s">
        <v>14</v>
      </c>
    </row>
    <row r="2" spans="1:57" s="98" customFormat="1">
      <c r="A2" s="90">
        <v>9</v>
      </c>
      <c r="B2" s="91">
        <v>41550</v>
      </c>
      <c r="C2" s="92" t="s">
        <v>577</v>
      </c>
      <c r="D2" s="90" t="s">
        <v>578</v>
      </c>
      <c r="E2" s="91">
        <v>41455</v>
      </c>
      <c r="F2" s="93" t="s">
        <v>579</v>
      </c>
      <c r="G2" s="90" t="s">
        <v>54</v>
      </c>
      <c r="H2" s="90">
        <v>105.37</v>
      </c>
      <c r="I2" s="94" t="s">
        <v>580</v>
      </c>
      <c r="J2" s="95">
        <v>15000</v>
      </c>
      <c r="K2" s="95">
        <v>60000</v>
      </c>
      <c r="L2" s="95">
        <v>90000</v>
      </c>
      <c r="M2" s="95">
        <v>300000</v>
      </c>
      <c r="N2" s="95"/>
      <c r="O2" s="90">
        <v>1.861</v>
      </c>
      <c r="P2" s="90">
        <v>1.4630000000000001</v>
      </c>
      <c r="Q2" s="90">
        <v>1.359</v>
      </c>
      <c r="R2" s="90">
        <v>1.2789999999999999</v>
      </c>
      <c r="S2" s="90">
        <v>1.206</v>
      </c>
      <c r="T2" s="90"/>
      <c r="U2" s="90">
        <v>1.7749999999999999</v>
      </c>
      <c r="V2" s="90">
        <v>1.4470000000000001</v>
      </c>
      <c r="W2" s="90">
        <v>1.341</v>
      </c>
      <c r="X2" s="90">
        <v>1.2749999999999999</v>
      </c>
      <c r="Y2" s="90">
        <v>1.1879999999999999</v>
      </c>
      <c r="Z2" s="90"/>
      <c r="AA2" s="90"/>
      <c r="AB2" s="90"/>
      <c r="AC2" s="90"/>
      <c r="AD2" s="90"/>
      <c r="AE2" s="90"/>
      <c r="AF2" s="90"/>
      <c r="AG2" s="96" t="s">
        <v>581</v>
      </c>
      <c r="AH2" s="96" t="s">
        <v>582</v>
      </c>
      <c r="AI2" s="96">
        <v>3</v>
      </c>
      <c r="AJ2" s="96">
        <v>3</v>
      </c>
      <c r="AK2" s="97">
        <v>0.5</v>
      </c>
      <c r="AL2" s="97">
        <v>0.5</v>
      </c>
      <c r="AM2" s="96">
        <v>0</v>
      </c>
      <c r="AN2" s="96">
        <v>20</v>
      </c>
      <c r="AO2" s="96">
        <v>0</v>
      </c>
      <c r="AP2" s="96">
        <v>0</v>
      </c>
      <c r="AQ2" s="96">
        <v>0</v>
      </c>
      <c r="AR2" s="96">
        <v>0</v>
      </c>
      <c r="AS2" s="96">
        <v>0</v>
      </c>
      <c r="AT2" s="96">
        <v>0</v>
      </c>
      <c r="AU2" s="96">
        <v>0</v>
      </c>
      <c r="AV2" s="96">
        <v>0</v>
      </c>
      <c r="AW2" s="96">
        <v>0</v>
      </c>
      <c r="AX2" s="96" t="s">
        <v>31</v>
      </c>
      <c r="AY2" s="96">
        <v>24</v>
      </c>
      <c r="AZ2" s="96" t="s">
        <v>31</v>
      </c>
      <c r="BA2" s="93"/>
      <c r="BB2" s="90"/>
      <c r="BC2" s="96"/>
      <c r="BD2" s="96" t="s">
        <v>583</v>
      </c>
      <c r="BE2" s="93"/>
    </row>
    <row r="3" spans="1:57" s="98" customFormat="1">
      <c r="A3" s="90">
        <v>34</v>
      </c>
      <c r="B3" s="91">
        <v>41550</v>
      </c>
      <c r="C3" s="92" t="s">
        <v>96</v>
      </c>
      <c r="D3" s="90" t="s">
        <v>150</v>
      </c>
      <c r="E3" s="91">
        <v>41547</v>
      </c>
      <c r="F3" s="93" t="s">
        <v>26</v>
      </c>
      <c r="G3" s="90" t="s">
        <v>117</v>
      </c>
      <c r="H3" s="90">
        <v>85.8</v>
      </c>
      <c r="I3" s="94" t="s">
        <v>137</v>
      </c>
      <c r="J3" s="95">
        <v>15000</v>
      </c>
      <c r="K3" s="95">
        <v>60000</v>
      </c>
      <c r="L3" s="95">
        <v>90000</v>
      </c>
      <c r="M3" s="95">
        <v>300000</v>
      </c>
      <c r="N3" s="95"/>
      <c r="O3" s="90">
        <v>2.2599999999999998</v>
      </c>
      <c r="P3" s="90">
        <v>2.11</v>
      </c>
      <c r="Q3" s="90">
        <v>2.0099999999999998</v>
      </c>
      <c r="R3" s="90">
        <v>1.91</v>
      </c>
      <c r="S3" s="90">
        <v>1.81</v>
      </c>
      <c r="T3" s="90"/>
      <c r="U3" s="90">
        <v>2.16</v>
      </c>
      <c r="V3" s="90">
        <v>2.11</v>
      </c>
      <c r="W3" s="90">
        <v>2.0099999999999998</v>
      </c>
      <c r="X3" s="90">
        <v>1.86</v>
      </c>
      <c r="Y3" s="90">
        <v>1.81</v>
      </c>
      <c r="Z3" s="90"/>
      <c r="AA3" s="90"/>
      <c r="AB3" s="90"/>
      <c r="AC3" s="90"/>
      <c r="AD3" s="90"/>
      <c r="AE3" s="90"/>
      <c r="AF3" s="90"/>
      <c r="AG3" s="96" t="s">
        <v>108</v>
      </c>
      <c r="AH3" s="96" t="s">
        <v>158</v>
      </c>
      <c r="AI3" s="96">
        <v>3</v>
      </c>
      <c r="AJ3" s="96">
        <v>3</v>
      </c>
      <c r="AK3" s="97">
        <v>0.5</v>
      </c>
      <c r="AL3" s="97">
        <v>0.5</v>
      </c>
      <c r="AM3" s="96">
        <v>0</v>
      </c>
      <c r="AN3" s="96">
        <v>0</v>
      </c>
      <c r="AO3" s="96">
        <v>10</v>
      </c>
      <c r="AP3" s="96">
        <v>0</v>
      </c>
      <c r="AQ3" s="96">
        <v>0</v>
      </c>
      <c r="AR3" s="96">
        <v>0</v>
      </c>
      <c r="AS3" s="96">
        <v>0</v>
      </c>
      <c r="AT3" s="96">
        <v>0</v>
      </c>
      <c r="AU3" s="96">
        <v>0</v>
      </c>
      <c r="AV3" s="96">
        <v>0</v>
      </c>
      <c r="AW3" s="96">
        <v>0</v>
      </c>
      <c r="AX3" s="96" t="s">
        <v>159</v>
      </c>
      <c r="AY3" s="96"/>
      <c r="AZ3" s="96" t="s">
        <v>159</v>
      </c>
      <c r="BA3" s="93"/>
      <c r="BB3" s="90"/>
      <c r="BC3" s="96"/>
      <c r="BD3" s="96" t="s">
        <v>160</v>
      </c>
      <c r="BE3" s="93" t="s">
        <v>27</v>
      </c>
    </row>
    <row r="4" spans="1:57" s="98" customFormat="1">
      <c r="A4" s="90">
        <v>50</v>
      </c>
      <c r="B4" s="91">
        <v>41550</v>
      </c>
      <c r="C4" s="92" t="s">
        <v>96</v>
      </c>
      <c r="D4" s="90" t="s">
        <v>150</v>
      </c>
      <c r="E4" s="91">
        <v>41305</v>
      </c>
      <c r="F4" s="93" t="s">
        <v>25</v>
      </c>
      <c r="G4" s="90" t="s">
        <v>34</v>
      </c>
      <c r="H4" s="90">
        <v>93.5</v>
      </c>
      <c r="I4" s="94" t="s">
        <v>137</v>
      </c>
      <c r="J4" s="95">
        <v>15000</v>
      </c>
      <c r="K4" s="95">
        <v>60000</v>
      </c>
      <c r="L4" s="95">
        <v>90000</v>
      </c>
      <c r="M4" s="95">
        <v>300000</v>
      </c>
      <c r="N4" s="95"/>
      <c r="O4" s="90">
        <v>2.2999999999999998</v>
      </c>
      <c r="P4" s="90">
        <v>2.0099999999999998</v>
      </c>
      <c r="Q4" s="90">
        <v>1.85</v>
      </c>
      <c r="R4" s="90">
        <v>1.8</v>
      </c>
      <c r="S4" s="90">
        <v>1.71</v>
      </c>
      <c r="T4" s="90"/>
      <c r="U4" s="90">
        <v>2.04</v>
      </c>
      <c r="V4" s="90">
        <v>1.83</v>
      </c>
      <c r="W4" s="90">
        <v>1.7</v>
      </c>
      <c r="X4" s="90">
        <v>1.6</v>
      </c>
      <c r="Y4" s="90">
        <v>1.54</v>
      </c>
      <c r="Z4" s="90"/>
      <c r="AA4" s="90"/>
      <c r="AB4" s="90"/>
      <c r="AC4" s="90"/>
      <c r="AD4" s="90"/>
      <c r="AE4" s="90"/>
      <c r="AF4" s="90"/>
      <c r="AG4" s="96" t="s">
        <v>108</v>
      </c>
      <c r="AH4" s="96" t="s">
        <v>158</v>
      </c>
      <c r="AI4" s="96">
        <v>3</v>
      </c>
      <c r="AJ4" s="96">
        <v>3</v>
      </c>
      <c r="AK4" s="97">
        <v>0.5</v>
      </c>
      <c r="AL4" s="97">
        <v>0.5</v>
      </c>
      <c r="AM4" s="96">
        <v>0</v>
      </c>
      <c r="AN4" s="96">
        <v>0</v>
      </c>
      <c r="AO4" s="96">
        <v>0</v>
      </c>
      <c r="AP4" s="96">
        <v>20</v>
      </c>
      <c r="AQ4" s="96">
        <v>0</v>
      </c>
      <c r="AR4" s="96">
        <v>0</v>
      </c>
      <c r="AS4" s="96">
        <v>0</v>
      </c>
      <c r="AT4" s="96">
        <v>0</v>
      </c>
      <c r="AU4" s="96">
        <v>0</v>
      </c>
      <c r="AV4" s="96">
        <v>0</v>
      </c>
      <c r="AW4" s="96">
        <v>12</v>
      </c>
      <c r="AX4" s="96" t="s">
        <v>108</v>
      </c>
      <c r="AY4" s="96"/>
      <c r="AZ4" s="96" t="s">
        <v>159</v>
      </c>
      <c r="BA4" s="93"/>
      <c r="BB4" s="90"/>
      <c r="BC4" s="96"/>
      <c r="BD4" s="96" t="s">
        <v>49</v>
      </c>
      <c r="BE4" s="93"/>
    </row>
    <row r="5" spans="1:57" s="98" customFormat="1">
      <c r="A5" s="90">
        <v>17</v>
      </c>
      <c r="B5" s="91">
        <v>41550</v>
      </c>
      <c r="C5" s="92" t="s">
        <v>577</v>
      </c>
      <c r="D5" s="90" t="s">
        <v>578</v>
      </c>
      <c r="E5" s="91">
        <v>41509</v>
      </c>
      <c r="F5" s="93" t="s">
        <v>584</v>
      </c>
      <c r="G5" s="90" t="s">
        <v>585</v>
      </c>
      <c r="H5" s="90">
        <v>99.6</v>
      </c>
      <c r="I5" s="94" t="s">
        <v>580</v>
      </c>
      <c r="J5" s="95">
        <v>15000</v>
      </c>
      <c r="K5" s="95">
        <v>60000</v>
      </c>
      <c r="L5" s="95">
        <v>90000</v>
      </c>
      <c r="M5" s="95">
        <v>300000</v>
      </c>
      <c r="N5" s="95"/>
      <c r="O5" s="90">
        <v>1.68</v>
      </c>
      <c r="P5" s="90">
        <v>1.49</v>
      </c>
      <c r="Q5" s="90">
        <v>1.36</v>
      </c>
      <c r="R5" s="90">
        <v>1.27</v>
      </c>
      <c r="S5" s="90">
        <v>1.19</v>
      </c>
      <c r="T5" s="90"/>
      <c r="U5" s="90">
        <v>1.58</v>
      </c>
      <c r="V5" s="90">
        <v>1.42</v>
      </c>
      <c r="W5" s="90">
        <v>1.3</v>
      </c>
      <c r="X5" s="90">
        <v>1.24</v>
      </c>
      <c r="Y5" s="90">
        <v>1.1599999999999999</v>
      </c>
      <c r="Z5" s="90"/>
      <c r="AA5" s="90"/>
      <c r="AB5" s="90"/>
      <c r="AC5" s="90"/>
      <c r="AD5" s="90"/>
      <c r="AE5" s="90"/>
      <c r="AF5" s="90"/>
      <c r="AG5" s="96" t="s">
        <v>581</v>
      </c>
      <c r="AH5" s="96" t="s">
        <v>582</v>
      </c>
      <c r="AI5" s="96">
        <v>3</v>
      </c>
      <c r="AJ5" s="96">
        <v>3</v>
      </c>
      <c r="AK5" s="97">
        <v>0.5</v>
      </c>
      <c r="AL5" s="97">
        <v>0.5</v>
      </c>
      <c r="AM5" s="96">
        <v>0</v>
      </c>
      <c r="AN5" s="96">
        <v>20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96">
        <v>0</v>
      </c>
      <c r="AU5" s="96">
        <v>0</v>
      </c>
      <c r="AV5" s="96">
        <v>0</v>
      </c>
      <c r="AW5" s="96">
        <v>24</v>
      </c>
      <c r="AX5" s="96" t="s">
        <v>581</v>
      </c>
      <c r="AY5" s="96">
        <v>24</v>
      </c>
      <c r="AZ5" s="96" t="s">
        <v>31</v>
      </c>
      <c r="BA5" s="93"/>
      <c r="BB5" s="90"/>
      <c r="BC5" s="96"/>
      <c r="BD5" s="96" t="s">
        <v>583</v>
      </c>
      <c r="BE5" s="93"/>
    </row>
    <row r="6" spans="1:57" s="98" customFormat="1">
      <c r="A6" s="90">
        <v>25</v>
      </c>
      <c r="B6" s="91">
        <v>41550</v>
      </c>
      <c r="C6" s="92" t="s">
        <v>96</v>
      </c>
      <c r="D6" s="90" t="s">
        <v>150</v>
      </c>
      <c r="E6" s="91">
        <v>41274</v>
      </c>
      <c r="F6" s="93" t="s">
        <v>30</v>
      </c>
      <c r="G6" s="90" t="s">
        <v>116</v>
      </c>
      <c r="H6" s="90">
        <v>74</v>
      </c>
      <c r="I6" s="94" t="s">
        <v>137</v>
      </c>
      <c r="J6" s="95">
        <v>15208</v>
      </c>
      <c r="K6" s="95">
        <v>60833</v>
      </c>
      <c r="L6" s="95">
        <v>91250</v>
      </c>
      <c r="M6" s="95">
        <v>304167</v>
      </c>
      <c r="N6" s="95"/>
      <c r="O6" s="90">
        <v>1.38</v>
      </c>
      <c r="P6" s="90">
        <v>1.2410000000000001</v>
      </c>
      <c r="Q6" s="90">
        <v>1.1379999999999999</v>
      </c>
      <c r="R6" s="90">
        <v>1.069</v>
      </c>
      <c r="S6" s="90">
        <v>1.022</v>
      </c>
      <c r="T6" s="90"/>
      <c r="U6" s="90">
        <v>1.3220000000000001</v>
      </c>
      <c r="V6" s="90">
        <v>1.2070000000000001</v>
      </c>
      <c r="W6" s="90">
        <v>1.1259999999999999</v>
      </c>
      <c r="X6" s="90">
        <v>1.069</v>
      </c>
      <c r="Y6" s="90">
        <v>1.0109999999999999</v>
      </c>
      <c r="Z6" s="90"/>
      <c r="AA6" s="90"/>
      <c r="AB6" s="90"/>
      <c r="AC6" s="90"/>
      <c r="AD6" s="90"/>
      <c r="AE6" s="90"/>
      <c r="AF6" s="90"/>
      <c r="AG6" s="96" t="s">
        <v>108</v>
      </c>
      <c r="AH6" s="96" t="s">
        <v>158</v>
      </c>
      <c r="AI6" s="96">
        <v>3</v>
      </c>
      <c r="AJ6" s="96">
        <v>3</v>
      </c>
      <c r="AK6" s="97">
        <v>0.5</v>
      </c>
      <c r="AL6" s="97">
        <v>0.5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96">
        <v>0</v>
      </c>
      <c r="AU6" s="96">
        <v>0</v>
      </c>
      <c r="AV6" s="96">
        <v>0</v>
      </c>
      <c r="AW6" s="96">
        <v>36</v>
      </c>
      <c r="AX6" s="96" t="s">
        <v>159</v>
      </c>
      <c r="AY6" s="96"/>
      <c r="AZ6" s="96" t="s">
        <v>159</v>
      </c>
      <c r="BA6" s="93"/>
      <c r="BB6" s="90"/>
      <c r="BC6" s="96"/>
      <c r="BD6" s="96" t="s">
        <v>160</v>
      </c>
      <c r="BE6" s="93"/>
    </row>
    <row r="7" spans="1:57" s="98" customFormat="1">
      <c r="A7" s="90">
        <v>42</v>
      </c>
      <c r="B7" s="91">
        <v>41550</v>
      </c>
      <c r="C7" s="92" t="s">
        <v>96</v>
      </c>
      <c r="D7" s="90" t="s">
        <v>150</v>
      </c>
      <c r="E7" s="91">
        <v>41274</v>
      </c>
      <c r="F7" s="90" t="s">
        <v>33</v>
      </c>
      <c r="G7" s="90" t="s">
        <v>34</v>
      </c>
      <c r="H7" s="90">
        <v>97.53</v>
      </c>
      <c r="I7" s="94" t="s">
        <v>137</v>
      </c>
      <c r="J7" s="95">
        <v>15000</v>
      </c>
      <c r="K7" s="95">
        <v>60000</v>
      </c>
      <c r="L7" s="95">
        <v>90000</v>
      </c>
      <c r="M7" s="95">
        <v>300000</v>
      </c>
      <c r="N7" s="95"/>
      <c r="O7" s="90">
        <v>1.4750000000000001</v>
      </c>
      <c r="P7" s="90">
        <v>1.343</v>
      </c>
      <c r="Q7" s="90">
        <v>1.2509999999999999</v>
      </c>
      <c r="R7" s="90">
        <v>1.19</v>
      </c>
      <c r="S7" s="90">
        <v>1.139</v>
      </c>
      <c r="T7" s="90"/>
      <c r="U7" s="90">
        <v>1.345</v>
      </c>
      <c r="V7" s="90">
        <v>1.2430000000000001</v>
      </c>
      <c r="W7" s="90">
        <v>1.163</v>
      </c>
      <c r="X7" s="90">
        <v>1.1160000000000001</v>
      </c>
      <c r="Y7" s="90">
        <v>1.0640000000000001</v>
      </c>
      <c r="Z7" s="90"/>
      <c r="AA7" s="90"/>
      <c r="AB7" s="90"/>
      <c r="AC7" s="90"/>
      <c r="AD7" s="90"/>
      <c r="AE7" s="90"/>
      <c r="AF7" s="90"/>
      <c r="AG7" s="96" t="s">
        <v>108</v>
      </c>
      <c r="AH7" s="96" t="s">
        <v>158</v>
      </c>
      <c r="AI7" s="96">
        <v>3</v>
      </c>
      <c r="AJ7" s="96">
        <v>3</v>
      </c>
      <c r="AK7" s="97">
        <v>0.5</v>
      </c>
      <c r="AL7" s="97">
        <v>0.5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96">
        <v>0</v>
      </c>
      <c r="AU7" s="96">
        <v>0</v>
      </c>
      <c r="AV7" s="96">
        <v>0</v>
      </c>
      <c r="AW7" s="96">
        <v>0</v>
      </c>
      <c r="AX7" s="96" t="s">
        <v>159</v>
      </c>
      <c r="AY7" s="96"/>
      <c r="AZ7" s="96" t="s">
        <v>159</v>
      </c>
      <c r="BA7" s="93" t="s">
        <v>24</v>
      </c>
      <c r="BB7" s="90" t="s">
        <v>152</v>
      </c>
      <c r="BC7" s="96">
        <v>50</v>
      </c>
      <c r="BD7" s="96" t="s">
        <v>91</v>
      </c>
      <c r="BE7" s="93"/>
    </row>
    <row r="8" spans="1:57" s="98" customFormat="1">
      <c r="A8" s="90">
        <v>1</v>
      </c>
      <c r="B8" s="91">
        <v>41550</v>
      </c>
      <c r="C8" s="92" t="s">
        <v>577</v>
      </c>
      <c r="D8" s="90" t="s">
        <v>578</v>
      </c>
      <c r="E8" s="91">
        <v>41274</v>
      </c>
      <c r="F8" s="93" t="s">
        <v>586</v>
      </c>
      <c r="G8" s="90" t="s">
        <v>587</v>
      </c>
      <c r="H8" s="90">
        <v>84.1</v>
      </c>
      <c r="I8" s="94" t="s">
        <v>580</v>
      </c>
      <c r="J8" s="95">
        <v>14760</v>
      </c>
      <c r="K8" s="95">
        <v>60120</v>
      </c>
      <c r="L8" s="95">
        <v>89700</v>
      </c>
      <c r="M8" s="95">
        <v>300720</v>
      </c>
      <c r="N8" s="95"/>
      <c r="O8" s="90">
        <v>1.794</v>
      </c>
      <c r="P8" s="90">
        <v>1.466</v>
      </c>
      <c r="Q8" s="90">
        <v>1.3180000000000001</v>
      </c>
      <c r="R8" s="90">
        <v>1.2130000000000001</v>
      </c>
      <c r="S8" s="90">
        <v>1.1879999999999999</v>
      </c>
      <c r="T8" s="90"/>
      <c r="U8" s="90">
        <v>1.6919999999999999</v>
      </c>
      <c r="V8" s="90">
        <v>1.4159999999999999</v>
      </c>
      <c r="W8" s="90">
        <v>1.2749999999999999</v>
      </c>
      <c r="X8" s="90">
        <v>1.1859999999999999</v>
      </c>
      <c r="Y8" s="90">
        <v>1.1579999999999999</v>
      </c>
      <c r="Z8" s="90"/>
      <c r="AA8" s="90"/>
      <c r="AB8" s="90"/>
      <c r="AC8" s="90"/>
      <c r="AD8" s="90"/>
      <c r="AE8" s="90"/>
      <c r="AF8" s="90"/>
      <c r="AG8" s="96" t="s">
        <v>581</v>
      </c>
      <c r="AH8" s="96" t="s">
        <v>582</v>
      </c>
      <c r="AI8" s="96">
        <v>3</v>
      </c>
      <c r="AJ8" s="96">
        <v>3</v>
      </c>
      <c r="AK8" s="97">
        <v>0.5</v>
      </c>
      <c r="AL8" s="97">
        <v>0.5</v>
      </c>
      <c r="AM8" s="96">
        <v>0</v>
      </c>
      <c r="AN8" s="96">
        <v>15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96">
        <v>0</v>
      </c>
      <c r="AU8" s="96">
        <v>0</v>
      </c>
      <c r="AV8" s="96">
        <v>0</v>
      </c>
      <c r="AW8" s="96">
        <v>12</v>
      </c>
      <c r="AX8" s="96" t="s">
        <v>581</v>
      </c>
      <c r="AY8" s="96">
        <v>12</v>
      </c>
      <c r="AZ8" s="96" t="s">
        <v>31</v>
      </c>
      <c r="BA8" s="93"/>
      <c r="BB8" s="90"/>
      <c r="BC8" s="96"/>
      <c r="BD8" s="96" t="s">
        <v>583</v>
      </c>
      <c r="BE8" s="93"/>
    </row>
    <row r="9" spans="1:57" s="98" customFormat="1">
      <c r="A9" s="90"/>
      <c r="B9" s="91">
        <v>41550</v>
      </c>
      <c r="C9" s="92" t="s">
        <v>577</v>
      </c>
      <c r="D9" s="90" t="s">
        <v>578</v>
      </c>
      <c r="E9" s="91">
        <v>41508</v>
      </c>
      <c r="F9" s="93" t="s">
        <v>591</v>
      </c>
      <c r="G9" s="90" t="s">
        <v>592</v>
      </c>
      <c r="H9" s="90">
        <v>91.89</v>
      </c>
      <c r="I9" s="94" t="s">
        <v>580</v>
      </c>
      <c r="J9" s="95">
        <v>15208</v>
      </c>
      <c r="K9" s="95">
        <v>60833</v>
      </c>
      <c r="L9" s="95">
        <v>91250</v>
      </c>
      <c r="M9" s="95">
        <v>304167</v>
      </c>
      <c r="N9" s="95"/>
      <c r="O9" s="90">
        <v>1.82</v>
      </c>
      <c r="P9" s="90">
        <v>1.69</v>
      </c>
      <c r="Q9" s="90">
        <v>1.59</v>
      </c>
      <c r="R9" s="90">
        <v>1.53</v>
      </c>
      <c r="S9" s="90">
        <v>1.48</v>
      </c>
      <c r="T9" s="90"/>
      <c r="U9" s="90">
        <v>1.76</v>
      </c>
      <c r="V9" s="90">
        <v>1.66</v>
      </c>
      <c r="W9" s="90">
        <v>1.58</v>
      </c>
      <c r="X9" s="90">
        <v>1.53</v>
      </c>
      <c r="Y9" s="90">
        <v>1.47</v>
      </c>
      <c r="Z9" s="90"/>
      <c r="AA9" s="90">
        <v>1.79</v>
      </c>
      <c r="AB9" s="90">
        <v>1.66</v>
      </c>
      <c r="AC9" s="90">
        <v>1.59</v>
      </c>
      <c r="AD9" s="90">
        <v>1.53</v>
      </c>
      <c r="AE9" s="90">
        <v>1.48</v>
      </c>
      <c r="AF9" s="90"/>
      <c r="AG9" s="96" t="s">
        <v>581</v>
      </c>
      <c r="AH9" s="96" t="s">
        <v>582</v>
      </c>
      <c r="AI9" s="96">
        <v>3</v>
      </c>
      <c r="AJ9" s="96">
        <v>3</v>
      </c>
      <c r="AK9" s="97">
        <v>0.5</v>
      </c>
      <c r="AL9" s="97">
        <v>0.5</v>
      </c>
      <c r="AM9" s="96">
        <v>0</v>
      </c>
      <c r="AN9" s="96">
        <v>30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96">
        <v>0</v>
      </c>
      <c r="AU9" s="96">
        <v>0</v>
      </c>
      <c r="AV9" s="96">
        <v>0</v>
      </c>
      <c r="AW9" s="96">
        <v>0</v>
      </c>
      <c r="AX9" s="96" t="s">
        <v>593</v>
      </c>
      <c r="AY9" s="96">
        <v>24</v>
      </c>
      <c r="AZ9" s="96" t="s">
        <v>31</v>
      </c>
      <c r="BA9" s="93" t="s">
        <v>24</v>
      </c>
      <c r="BB9" s="90" t="s">
        <v>152</v>
      </c>
      <c r="BC9" s="96">
        <v>50</v>
      </c>
      <c r="BD9" s="96" t="s">
        <v>594</v>
      </c>
      <c r="BE9" s="93"/>
    </row>
    <row r="10" spans="1:57" s="98" customFormat="1">
      <c r="A10" s="90">
        <v>10</v>
      </c>
      <c r="B10" s="91">
        <v>41550</v>
      </c>
      <c r="C10" s="92" t="s">
        <v>577</v>
      </c>
      <c r="D10" s="90" t="s">
        <v>588</v>
      </c>
      <c r="E10" s="91">
        <v>41455</v>
      </c>
      <c r="F10" s="93" t="s">
        <v>589</v>
      </c>
      <c r="G10" s="90" t="s">
        <v>54</v>
      </c>
      <c r="H10" s="90">
        <v>105.28</v>
      </c>
      <c r="I10" s="94" t="s">
        <v>580</v>
      </c>
      <c r="J10" s="95">
        <v>110000</v>
      </c>
      <c r="K10" s="95">
        <v>600000</v>
      </c>
      <c r="L10" s="95">
        <v>600000</v>
      </c>
      <c r="M10" s="95">
        <v>600000</v>
      </c>
      <c r="N10" s="95"/>
      <c r="O10" s="90">
        <v>1.6679999999999999</v>
      </c>
      <c r="P10" s="90">
        <v>1.246</v>
      </c>
      <c r="Q10" s="90">
        <v>0</v>
      </c>
      <c r="R10" s="90">
        <v>0</v>
      </c>
      <c r="S10" s="90">
        <v>1.1060000000000001</v>
      </c>
      <c r="T10" s="90"/>
      <c r="U10" s="90">
        <v>1.468</v>
      </c>
      <c r="V10" s="90">
        <v>1.252</v>
      </c>
      <c r="W10" s="90">
        <v>0</v>
      </c>
      <c r="X10" s="90">
        <v>0</v>
      </c>
      <c r="Y10" s="90">
        <v>1.0449999999999999</v>
      </c>
      <c r="Z10" s="90"/>
      <c r="AA10" s="90"/>
      <c r="AB10" s="90"/>
      <c r="AC10" s="90"/>
      <c r="AD10" s="90"/>
      <c r="AE10" s="90"/>
      <c r="AF10" s="90"/>
      <c r="AG10" s="96" t="s">
        <v>581</v>
      </c>
      <c r="AH10" s="96" t="s">
        <v>582</v>
      </c>
      <c r="AI10" s="96">
        <v>3</v>
      </c>
      <c r="AJ10" s="96">
        <v>3</v>
      </c>
      <c r="AK10" s="97">
        <v>0.5</v>
      </c>
      <c r="AL10" s="97">
        <v>0.5</v>
      </c>
      <c r="AM10" s="96">
        <v>0</v>
      </c>
      <c r="AN10" s="96">
        <v>20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96">
        <v>0</v>
      </c>
      <c r="AU10" s="96">
        <v>0</v>
      </c>
      <c r="AV10" s="96">
        <v>0</v>
      </c>
      <c r="AW10" s="96">
        <v>0</v>
      </c>
      <c r="AX10" s="96" t="s">
        <v>31</v>
      </c>
      <c r="AY10" s="96">
        <v>24</v>
      </c>
      <c r="AZ10" s="96" t="s">
        <v>31</v>
      </c>
      <c r="BD10" s="96" t="s">
        <v>583</v>
      </c>
      <c r="BE10" s="93"/>
    </row>
    <row r="11" spans="1:57" s="98" customFormat="1">
      <c r="A11" s="90">
        <v>35</v>
      </c>
      <c r="B11" s="91">
        <v>41550</v>
      </c>
      <c r="C11" s="92" t="s">
        <v>96</v>
      </c>
      <c r="D11" s="90" t="s">
        <v>93</v>
      </c>
      <c r="E11" s="91">
        <v>41547</v>
      </c>
      <c r="F11" s="93" t="s">
        <v>26</v>
      </c>
      <c r="G11" s="90" t="s">
        <v>117</v>
      </c>
      <c r="H11" s="90">
        <v>85.8</v>
      </c>
      <c r="I11" s="94" t="s">
        <v>137</v>
      </c>
      <c r="J11" s="95">
        <v>15000</v>
      </c>
      <c r="K11" s="95">
        <v>60000</v>
      </c>
      <c r="L11" s="95">
        <v>90000</v>
      </c>
      <c r="M11" s="95">
        <v>300000</v>
      </c>
      <c r="N11" s="95"/>
      <c r="O11" s="90">
        <v>2.2599999999999998</v>
      </c>
      <c r="P11" s="90">
        <v>2.11</v>
      </c>
      <c r="Q11" s="90">
        <v>2.0099999999999998</v>
      </c>
      <c r="R11" s="90">
        <v>1.91</v>
      </c>
      <c r="S11" s="90">
        <v>1.81</v>
      </c>
      <c r="T11" s="90"/>
      <c r="U11" s="90">
        <v>2.16</v>
      </c>
      <c r="V11" s="90">
        <v>2.11</v>
      </c>
      <c r="W11" s="90">
        <v>2.0099999999999998</v>
      </c>
      <c r="X11" s="90">
        <v>1.86</v>
      </c>
      <c r="Y11" s="90">
        <v>1.81</v>
      </c>
      <c r="Z11" s="90"/>
      <c r="AA11" s="90"/>
      <c r="AB11" s="90"/>
      <c r="AC11" s="90"/>
      <c r="AD11" s="90"/>
      <c r="AE11" s="90"/>
      <c r="AF11" s="90"/>
      <c r="AG11" s="96" t="s">
        <v>108</v>
      </c>
      <c r="AH11" s="96" t="s">
        <v>158</v>
      </c>
      <c r="AI11" s="96">
        <v>3</v>
      </c>
      <c r="AJ11" s="96">
        <v>3</v>
      </c>
      <c r="AK11" s="97">
        <v>0.5</v>
      </c>
      <c r="AL11" s="97">
        <v>0.5</v>
      </c>
      <c r="AM11" s="96">
        <v>0</v>
      </c>
      <c r="AN11" s="96">
        <v>0</v>
      </c>
      <c r="AO11" s="96">
        <v>10</v>
      </c>
      <c r="AP11" s="96">
        <v>0</v>
      </c>
      <c r="AQ11" s="96">
        <v>0</v>
      </c>
      <c r="AR11" s="96">
        <v>0</v>
      </c>
      <c r="AS11" s="96">
        <v>0</v>
      </c>
      <c r="AT11" s="96">
        <v>0</v>
      </c>
      <c r="AU11" s="96">
        <v>0</v>
      </c>
      <c r="AV11" s="96">
        <v>0</v>
      </c>
      <c r="AW11" s="96">
        <v>0</v>
      </c>
      <c r="AX11" s="96" t="s">
        <v>159</v>
      </c>
      <c r="AY11" s="96"/>
      <c r="AZ11" s="96" t="s">
        <v>159</v>
      </c>
      <c r="BA11" s="93"/>
      <c r="BB11" s="90"/>
      <c r="BC11" s="96"/>
      <c r="BD11" s="96" t="s">
        <v>160</v>
      </c>
      <c r="BE11" s="93" t="s">
        <v>27</v>
      </c>
    </row>
    <row r="12" spans="1:57" s="98" customFormat="1">
      <c r="A12" s="90">
        <v>51</v>
      </c>
      <c r="B12" s="91">
        <v>41550</v>
      </c>
      <c r="C12" s="92" t="s">
        <v>96</v>
      </c>
      <c r="D12" s="90" t="s">
        <v>93</v>
      </c>
      <c r="E12" s="91">
        <v>41305</v>
      </c>
      <c r="F12" s="93" t="s">
        <v>25</v>
      </c>
      <c r="G12" s="90" t="s">
        <v>34</v>
      </c>
      <c r="H12" s="90">
        <v>93.5</v>
      </c>
      <c r="I12" s="94" t="s">
        <v>137</v>
      </c>
      <c r="J12" s="95">
        <v>15000</v>
      </c>
      <c r="K12" s="95">
        <v>60000</v>
      </c>
      <c r="L12" s="95">
        <v>90000</v>
      </c>
      <c r="M12" s="95">
        <v>300000</v>
      </c>
      <c r="N12" s="95"/>
      <c r="O12" s="90">
        <v>2.2999999999999998</v>
      </c>
      <c r="P12" s="90">
        <v>2.0099999999999998</v>
      </c>
      <c r="Q12" s="90">
        <v>1.85</v>
      </c>
      <c r="R12" s="90">
        <v>1.8</v>
      </c>
      <c r="S12" s="90">
        <v>1.71</v>
      </c>
      <c r="T12" s="90"/>
      <c r="U12" s="90">
        <v>2.04</v>
      </c>
      <c r="V12" s="90">
        <v>1.83</v>
      </c>
      <c r="W12" s="90">
        <v>1.7</v>
      </c>
      <c r="X12" s="90">
        <v>1.6</v>
      </c>
      <c r="Y12" s="90">
        <v>1.54</v>
      </c>
      <c r="Z12" s="90"/>
      <c r="AA12" s="90"/>
      <c r="AB12" s="90"/>
      <c r="AC12" s="90"/>
      <c r="AD12" s="90"/>
      <c r="AE12" s="90"/>
      <c r="AF12" s="90"/>
      <c r="AG12" s="96" t="s">
        <v>108</v>
      </c>
      <c r="AH12" s="96" t="s">
        <v>158</v>
      </c>
      <c r="AI12" s="96">
        <v>3</v>
      </c>
      <c r="AJ12" s="96">
        <v>3</v>
      </c>
      <c r="AK12" s="97">
        <v>0.5</v>
      </c>
      <c r="AL12" s="97">
        <v>0.5</v>
      </c>
      <c r="AM12" s="96">
        <v>0</v>
      </c>
      <c r="AN12" s="96">
        <v>0</v>
      </c>
      <c r="AO12" s="96">
        <v>0</v>
      </c>
      <c r="AP12" s="96">
        <v>20</v>
      </c>
      <c r="AQ12" s="96">
        <v>0</v>
      </c>
      <c r="AR12" s="96">
        <v>0</v>
      </c>
      <c r="AS12" s="96">
        <v>0</v>
      </c>
      <c r="AT12" s="96">
        <v>0</v>
      </c>
      <c r="AU12" s="96">
        <v>0</v>
      </c>
      <c r="AV12" s="96">
        <v>0</v>
      </c>
      <c r="AW12" s="96">
        <v>12</v>
      </c>
      <c r="AX12" s="96" t="s">
        <v>108</v>
      </c>
      <c r="AY12" s="96"/>
      <c r="AZ12" s="96" t="s">
        <v>159</v>
      </c>
      <c r="BA12" s="93"/>
      <c r="BB12" s="90"/>
      <c r="BC12" s="96"/>
      <c r="BD12" s="96" t="s">
        <v>49</v>
      </c>
      <c r="BE12" s="93"/>
    </row>
    <row r="13" spans="1:57" s="98" customFormat="1">
      <c r="A13" s="90">
        <v>18</v>
      </c>
      <c r="B13" s="91">
        <v>41550</v>
      </c>
      <c r="C13" s="92" t="s">
        <v>577</v>
      </c>
      <c r="D13" s="90" t="s">
        <v>590</v>
      </c>
      <c r="E13" s="91">
        <v>41509</v>
      </c>
      <c r="F13" s="93" t="s">
        <v>584</v>
      </c>
      <c r="G13" s="90" t="s">
        <v>585</v>
      </c>
      <c r="H13" s="90">
        <v>101.6</v>
      </c>
      <c r="I13" s="94" t="s">
        <v>580</v>
      </c>
      <c r="J13" s="95">
        <v>15000</v>
      </c>
      <c r="K13" s="95">
        <v>60000</v>
      </c>
      <c r="L13" s="95">
        <v>90000</v>
      </c>
      <c r="M13" s="95">
        <v>300000</v>
      </c>
      <c r="N13" s="95"/>
      <c r="O13" s="90">
        <v>1.68</v>
      </c>
      <c r="P13" s="90">
        <v>1.48</v>
      </c>
      <c r="Q13" s="90">
        <v>1.35</v>
      </c>
      <c r="R13" s="90">
        <v>1.27</v>
      </c>
      <c r="S13" s="90">
        <v>1.19</v>
      </c>
      <c r="T13" s="90"/>
      <c r="U13" s="90">
        <v>1.6</v>
      </c>
      <c r="V13" s="90">
        <v>1.44</v>
      </c>
      <c r="W13" s="90">
        <v>1.32</v>
      </c>
      <c r="X13" s="90">
        <v>1.25</v>
      </c>
      <c r="Y13" s="90">
        <v>1.18</v>
      </c>
      <c r="Z13" s="90"/>
      <c r="AA13" s="90"/>
      <c r="AB13" s="90"/>
      <c r="AC13" s="90"/>
      <c r="AD13" s="90"/>
      <c r="AE13" s="90"/>
      <c r="AF13" s="90"/>
      <c r="AG13" s="96" t="s">
        <v>581</v>
      </c>
      <c r="AH13" s="96" t="s">
        <v>582</v>
      </c>
      <c r="AI13" s="96">
        <v>3</v>
      </c>
      <c r="AJ13" s="96">
        <v>3</v>
      </c>
      <c r="AK13" s="97">
        <v>0.5</v>
      </c>
      <c r="AL13" s="97">
        <v>0.5</v>
      </c>
      <c r="AM13" s="96">
        <v>0</v>
      </c>
      <c r="AN13" s="96">
        <v>20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96">
        <v>0</v>
      </c>
      <c r="AU13" s="96">
        <v>0</v>
      </c>
      <c r="AV13" s="96">
        <v>0</v>
      </c>
      <c r="AW13" s="96">
        <v>24</v>
      </c>
      <c r="AX13" s="96" t="s">
        <v>581</v>
      </c>
      <c r="AY13" s="96">
        <v>24</v>
      </c>
      <c r="AZ13" s="96" t="s">
        <v>31</v>
      </c>
      <c r="BA13" s="93"/>
      <c r="BB13" s="90"/>
      <c r="BC13" s="96"/>
      <c r="BD13" s="96" t="s">
        <v>583</v>
      </c>
      <c r="BE13" s="93"/>
    </row>
    <row r="14" spans="1:57" s="98" customFormat="1">
      <c r="A14" s="90">
        <v>26</v>
      </c>
      <c r="B14" s="91">
        <v>41550</v>
      </c>
      <c r="C14" s="92" t="s">
        <v>96</v>
      </c>
      <c r="D14" s="90" t="s">
        <v>93</v>
      </c>
      <c r="E14" s="91">
        <v>41274</v>
      </c>
      <c r="F14" s="93" t="s">
        <v>30</v>
      </c>
      <c r="G14" s="90" t="s">
        <v>116</v>
      </c>
      <c r="H14" s="90">
        <v>74</v>
      </c>
      <c r="I14" s="94" t="s">
        <v>137</v>
      </c>
      <c r="J14" s="95">
        <v>15208</v>
      </c>
      <c r="K14" s="95">
        <v>60833</v>
      </c>
      <c r="L14" s="95">
        <v>91250</v>
      </c>
      <c r="M14" s="95">
        <v>304167</v>
      </c>
      <c r="N14" s="95"/>
      <c r="O14" s="90">
        <v>1.387</v>
      </c>
      <c r="P14" s="90">
        <v>1.238</v>
      </c>
      <c r="Q14" s="90">
        <v>1.1459999999999999</v>
      </c>
      <c r="R14" s="90">
        <v>1.077</v>
      </c>
      <c r="S14" s="90">
        <v>1.02</v>
      </c>
      <c r="T14" s="90"/>
      <c r="U14" s="90">
        <v>1.33</v>
      </c>
      <c r="V14" s="90">
        <v>1.2150000000000001</v>
      </c>
      <c r="W14" s="90">
        <v>1.123</v>
      </c>
      <c r="X14" s="90">
        <v>1.077</v>
      </c>
      <c r="Y14" s="90">
        <v>1.02</v>
      </c>
      <c r="Z14" s="90"/>
      <c r="AA14" s="90"/>
      <c r="AB14" s="90"/>
      <c r="AC14" s="90"/>
      <c r="AD14" s="90"/>
      <c r="AE14" s="90"/>
      <c r="AF14" s="90"/>
      <c r="AG14" s="96" t="s">
        <v>108</v>
      </c>
      <c r="AH14" s="96" t="s">
        <v>158</v>
      </c>
      <c r="AI14" s="96">
        <v>3</v>
      </c>
      <c r="AJ14" s="96">
        <v>3</v>
      </c>
      <c r="AK14" s="97">
        <v>0.5</v>
      </c>
      <c r="AL14" s="97">
        <v>0.5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96">
        <v>0</v>
      </c>
      <c r="AU14" s="96">
        <v>0</v>
      </c>
      <c r="AV14" s="96">
        <v>0</v>
      </c>
      <c r="AW14" s="96">
        <v>36</v>
      </c>
      <c r="AX14" s="96" t="s">
        <v>31</v>
      </c>
      <c r="AY14" s="96"/>
      <c r="AZ14" s="96" t="s">
        <v>159</v>
      </c>
      <c r="BA14" s="93"/>
      <c r="BB14" s="90"/>
      <c r="BC14" s="96"/>
      <c r="BD14" s="96" t="s">
        <v>160</v>
      </c>
      <c r="BE14" s="93"/>
    </row>
    <row r="15" spans="1:57" s="98" customFormat="1">
      <c r="A15" s="90">
        <v>43</v>
      </c>
      <c r="B15" s="91">
        <v>41550</v>
      </c>
      <c r="C15" s="92" t="s">
        <v>96</v>
      </c>
      <c r="D15" s="90" t="s">
        <v>93</v>
      </c>
      <c r="E15" s="91">
        <v>41274</v>
      </c>
      <c r="F15" s="90" t="s">
        <v>33</v>
      </c>
      <c r="G15" s="90" t="s">
        <v>34</v>
      </c>
      <c r="H15" s="90">
        <v>97.53</v>
      </c>
      <c r="I15" s="94" t="s">
        <v>137</v>
      </c>
      <c r="J15" s="95">
        <v>15000</v>
      </c>
      <c r="K15" s="95">
        <v>60000</v>
      </c>
      <c r="L15" s="95">
        <v>90000</v>
      </c>
      <c r="M15" s="95">
        <v>300000</v>
      </c>
      <c r="N15" s="95"/>
      <c r="O15" s="90">
        <v>1.4750000000000001</v>
      </c>
      <c r="P15" s="90">
        <v>1.343</v>
      </c>
      <c r="Q15" s="90">
        <v>1.2509999999999999</v>
      </c>
      <c r="R15" s="90">
        <v>1.19</v>
      </c>
      <c r="S15" s="90">
        <v>1.139</v>
      </c>
      <c r="T15" s="90"/>
      <c r="U15" s="90">
        <v>1.345</v>
      </c>
      <c r="V15" s="90">
        <v>1.2430000000000001</v>
      </c>
      <c r="W15" s="90">
        <v>1.163</v>
      </c>
      <c r="X15" s="90">
        <v>1.1160000000000001</v>
      </c>
      <c r="Y15" s="90">
        <v>1.0640000000000001</v>
      </c>
      <c r="Z15" s="90"/>
      <c r="AA15" s="90"/>
      <c r="AB15" s="90"/>
      <c r="AC15" s="90"/>
      <c r="AD15" s="90"/>
      <c r="AE15" s="90"/>
      <c r="AF15" s="90"/>
      <c r="AG15" s="96" t="s">
        <v>108</v>
      </c>
      <c r="AH15" s="96" t="s">
        <v>158</v>
      </c>
      <c r="AI15" s="96">
        <v>3</v>
      </c>
      <c r="AJ15" s="96">
        <v>3</v>
      </c>
      <c r="AK15" s="97">
        <v>0.5</v>
      </c>
      <c r="AL15" s="97">
        <v>0.5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96">
        <v>0</v>
      </c>
      <c r="AU15" s="96">
        <v>0</v>
      </c>
      <c r="AV15" s="96">
        <v>0</v>
      </c>
      <c r="AW15" s="96">
        <v>0</v>
      </c>
      <c r="AX15" s="96" t="s">
        <v>159</v>
      </c>
      <c r="AY15" s="96"/>
      <c r="AZ15" s="96" t="s">
        <v>159</v>
      </c>
      <c r="BA15" s="93" t="s">
        <v>24</v>
      </c>
      <c r="BB15" s="90" t="s">
        <v>152</v>
      </c>
      <c r="BC15" s="96">
        <v>50</v>
      </c>
      <c r="BD15" s="96" t="s">
        <v>91</v>
      </c>
      <c r="BE15" s="93"/>
    </row>
    <row r="16" spans="1:57" s="98" customFormat="1">
      <c r="A16" s="90">
        <v>2</v>
      </c>
      <c r="B16" s="91">
        <v>41550</v>
      </c>
      <c r="C16" s="92" t="s">
        <v>577</v>
      </c>
      <c r="D16" s="90" t="s">
        <v>590</v>
      </c>
      <c r="E16" s="91">
        <v>41274</v>
      </c>
      <c r="F16" s="93" t="s">
        <v>586</v>
      </c>
      <c r="G16" s="90" t="s">
        <v>587</v>
      </c>
      <c r="H16" s="90">
        <v>84.1</v>
      </c>
      <c r="I16" s="94" t="s">
        <v>580</v>
      </c>
      <c r="J16" s="95">
        <v>14760</v>
      </c>
      <c r="K16" s="95">
        <v>60120</v>
      </c>
      <c r="L16" s="95">
        <v>89700</v>
      </c>
      <c r="M16" s="95">
        <v>300720</v>
      </c>
      <c r="N16" s="95"/>
      <c r="O16" s="90">
        <v>1.794</v>
      </c>
      <c r="P16" s="90">
        <v>1.466</v>
      </c>
      <c r="Q16" s="90">
        <v>1.3180000000000001</v>
      </c>
      <c r="R16" s="90">
        <v>1.2130000000000001</v>
      </c>
      <c r="S16" s="90">
        <v>1.1879999999999999</v>
      </c>
      <c r="T16" s="90"/>
      <c r="U16" s="90">
        <v>1.6919999999999999</v>
      </c>
      <c r="V16" s="90">
        <v>1.4159999999999999</v>
      </c>
      <c r="W16" s="90">
        <v>1.2749999999999999</v>
      </c>
      <c r="X16" s="90">
        <v>1.1859999999999999</v>
      </c>
      <c r="Y16" s="90">
        <v>1.1579999999999999</v>
      </c>
      <c r="Z16" s="90"/>
      <c r="AA16" s="90"/>
      <c r="AB16" s="90"/>
      <c r="AC16" s="90"/>
      <c r="AD16" s="90"/>
      <c r="AE16" s="90"/>
      <c r="AF16" s="90"/>
      <c r="AG16" s="96" t="s">
        <v>581</v>
      </c>
      <c r="AH16" s="96" t="s">
        <v>582</v>
      </c>
      <c r="AI16" s="96">
        <v>3</v>
      </c>
      <c r="AJ16" s="96">
        <v>3</v>
      </c>
      <c r="AK16" s="97">
        <v>0.5</v>
      </c>
      <c r="AL16" s="97">
        <v>0.5</v>
      </c>
      <c r="AM16" s="96">
        <v>0</v>
      </c>
      <c r="AN16" s="96">
        <v>15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96">
        <v>0</v>
      </c>
      <c r="AU16" s="96">
        <v>0</v>
      </c>
      <c r="AV16" s="96">
        <v>0</v>
      </c>
      <c r="AW16" s="96">
        <v>12</v>
      </c>
      <c r="AX16" s="96" t="s">
        <v>581</v>
      </c>
      <c r="AY16" s="96">
        <v>12</v>
      </c>
      <c r="AZ16" s="96" t="s">
        <v>31</v>
      </c>
      <c r="BA16" s="93"/>
      <c r="BB16" s="90"/>
      <c r="BC16" s="96"/>
      <c r="BD16" s="96" t="s">
        <v>583</v>
      </c>
      <c r="BE16" s="93"/>
    </row>
    <row r="17" spans="1:57" s="31" customFormat="1">
      <c r="A17" s="27"/>
      <c r="B17" s="26">
        <v>41550</v>
      </c>
      <c r="C17" s="29" t="s">
        <v>577</v>
      </c>
      <c r="D17" s="27" t="s">
        <v>590</v>
      </c>
      <c r="E17" s="26">
        <v>41508</v>
      </c>
      <c r="F17" s="28" t="s">
        <v>591</v>
      </c>
      <c r="G17" s="27" t="s">
        <v>592</v>
      </c>
      <c r="H17" s="27">
        <v>91.89</v>
      </c>
      <c r="I17" s="32" t="s">
        <v>580</v>
      </c>
      <c r="J17" s="35">
        <v>15208</v>
      </c>
      <c r="K17" s="35">
        <v>60833</v>
      </c>
      <c r="L17" s="35">
        <v>91250</v>
      </c>
      <c r="M17" s="35">
        <v>304167</v>
      </c>
      <c r="N17" s="35"/>
      <c r="O17" s="27">
        <v>1.82</v>
      </c>
      <c r="P17" s="27">
        <v>1.69</v>
      </c>
      <c r="Q17" s="27">
        <v>1.59</v>
      </c>
      <c r="R17" s="27">
        <v>1.53</v>
      </c>
      <c r="S17" s="27">
        <v>1.48</v>
      </c>
      <c r="T17" s="27"/>
      <c r="U17" s="27">
        <v>1.76</v>
      </c>
      <c r="V17" s="27">
        <v>1.66</v>
      </c>
      <c r="W17" s="27">
        <v>1.58</v>
      </c>
      <c r="X17" s="27">
        <v>1.53</v>
      </c>
      <c r="Y17" s="27">
        <v>1.47</v>
      </c>
      <c r="Z17" s="27"/>
      <c r="AA17" s="27">
        <v>1.79</v>
      </c>
      <c r="AB17" s="27">
        <v>1.66</v>
      </c>
      <c r="AC17" s="27">
        <v>1.59</v>
      </c>
      <c r="AD17" s="27">
        <v>1.53</v>
      </c>
      <c r="AE17" s="27">
        <v>1.48</v>
      </c>
      <c r="AF17" s="27"/>
      <c r="AG17" s="30" t="s">
        <v>581</v>
      </c>
      <c r="AH17" s="30" t="s">
        <v>582</v>
      </c>
      <c r="AI17" s="30">
        <v>3</v>
      </c>
      <c r="AJ17" s="30">
        <v>3</v>
      </c>
      <c r="AK17" s="85">
        <v>0.5</v>
      </c>
      <c r="AL17" s="85">
        <v>0.5</v>
      </c>
      <c r="AM17" s="30">
        <v>0</v>
      </c>
      <c r="AN17" s="30">
        <v>30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 t="s">
        <v>593</v>
      </c>
      <c r="AY17" s="30">
        <v>24</v>
      </c>
      <c r="AZ17" s="30" t="s">
        <v>31</v>
      </c>
      <c r="BA17" s="28" t="s">
        <v>24</v>
      </c>
      <c r="BB17" s="27" t="s">
        <v>152</v>
      </c>
      <c r="BC17" s="30">
        <v>50</v>
      </c>
      <c r="BD17" s="30" t="s">
        <v>594</v>
      </c>
      <c r="BE17" s="28"/>
    </row>
    <row r="18" spans="1:57" s="98" customFormat="1">
      <c r="A18" s="90">
        <v>15</v>
      </c>
      <c r="B18" s="91">
        <v>41550</v>
      </c>
      <c r="C18" s="92" t="s">
        <v>96</v>
      </c>
      <c r="D18" s="90" t="s">
        <v>84</v>
      </c>
      <c r="E18" s="91">
        <v>41455</v>
      </c>
      <c r="F18" s="93" t="s">
        <v>79</v>
      </c>
      <c r="G18" s="90" t="s">
        <v>54</v>
      </c>
      <c r="H18" s="90">
        <v>85.74</v>
      </c>
      <c r="I18" s="94" t="s">
        <v>137</v>
      </c>
      <c r="J18" s="95">
        <v>100000</v>
      </c>
      <c r="K18" s="95">
        <v>550000</v>
      </c>
      <c r="L18" s="95">
        <v>550000</v>
      </c>
      <c r="M18" s="95">
        <v>550000</v>
      </c>
      <c r="N18" s="95"/>
      <c r="O18" s="90">
        <v>1.6679999999999999</v>
      </c>
      <c r="P18" s="90">
        <v>1.3089999999999999</v>
      </c>
      <c r="Q18" s="90">
        <v>0</v>
      </c>
      <c r="R18" s="90">
        <v>0</v>
      </c>
      <c r="S18" s="90">
        <v>1.2849999999999999</v>
      </c>
      <c r="T18" s="90"/>
      <c r="U18" s="90">
        <v>1.659</v>
      </c>
      <c r="V18" s="90">
        <v>1.3029999999999999</v>
      </c>
      <c r="W18" s="90">
        <v>0</v>
      </c>
      <c r="X18" s="90">
        <v>0</v>
      </c>
      <c r="Y18" s="90">
        <v>1.276</v>
      </c>
      <c r="Z18" s="90"/>
      <c r="AA18" s="90"/>
      <c r="AB18" s="90"/>
      <c r="AC18" s="90"/>
      <c r="AD18" s="90"/>
      <c r="AE18" s="90"/>
      <c r="AF18" s="90"/>
      <c r="AG18" s="96" t="s">
        <v>108</v>
      </c>
      <c r="AH18" s="96" t="s">
        <v>158</v>
      </c>
      <c r="AI18" s="96">
        <v>2</v>
      </c>
      <c r="AJ18" s="96">
        <v>4</v>
      </c>
      <c r="AK18" s="99">
        <v>0.33329999999999999</v>
      </c>
      <c r="AL18" s="99">
        <v>0.66659999999999997</v>
      </c>
      <c r="AM18" s="96">
        <v>0</v>
      </c>
      <c r="AN18" s="96">
        <v>20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T18" s="96">
        <v>0</v>
      </c>
      <c r="AU18" s="96">
        <v>0</v>
      </c>
      <c r="AV18" s="96">
        <v>0</v>
      </c>
      <c r="AW18" s="96">
        <v>0</v>
      </c>
      <c r="AX18" s="96" t="s">
        <v>159</v>
      </c>
      <c r="AY18" s="96">
        <v>24</v>
      </c>
      <c r="AZ18" s="96" t="s">
        <v>159</v>
      </c>
      <c r="BA18" s="93"/>
      <c r="BB18" s="90"/>
      <c r="BC18" s="96"/>
      <c r="BD18" s="96" t="s">
        <v>160</v>
      </c>
      <c r="BE18" s="93"/>
    </row>
    <row r="19" spans="1:57" s="98" customFormat="1">
      <c r="A19" s="90">
        <v>40</v>
      </c>
      <c r="B19" s="91">
        <v>41550</v>
      </c>
      <c r="C19" s="92" t="s">
        <v>96</v>
      </c>
      <c r="D19" s="90" t="s">
        <v>84</v>
      </c>
      <c r="E19" s="91">
        <v>41547</v>
      </c>
      <c r="F19" s="93" t="s">
        <v>26</v>
      </c>
      <c r="G19" s="90" t="s">
        <v>117</v>
      </c>
      <c r="H19" s="90">
        <v>103</v>
      </c>
      <c r="I19" s="94" t="s">
        <v>137</v>
      </c>
      <c r="J19" s="95">
        <v>6000</v>
      </c>
      <c r="K19" s="95">
        <v>12000</v>
      </c>
      <c r="L19" s="95">
        <v>84000</v>
      </c>
      <c r="M19" s="95">
        <f>L19</f>
        <v>84000</v>
      </c>
      <c r="N19" s="95"/>
      <c r="O19" s="90">
        <v>2.06</v>
      </c>
      <c r="P19" s="90">
        <v>2.06</v>
      </c>
      <c r="Q19" s="90">
        <v>2.0099999999999998</v>
      </c>
      <c r="R19" s="90">
        <v>0</v>
      </c>
      <c r="S19" s="90">
        <v>1.96</v>
      </c>
      <c r="T19" s="90"/>
      <c r="U19" s="90">
        <v>2.06</v>
      </c>
      <c r="V19" s="90">
        <v>1.96</v>
      </c>
      <c r="W19" s="90">
        <v>1.91</v>
      </c>
      <c r="X19" s="90">
        <v>0</v>
      </c>
      <c r="Y19" s="90">
        <v>1.91</v>
      </c>
      <c r="Z19" s="90"/>
      <c r="AA19" s="90"/>
      <c r="AB19" s="90"/>
      <c r="AC19" s="90"/>
      <c r="AD19" s="90"/>
      <c r="AE19" s="90"/>
      <c r="AF19" s="90"/>
      <c r="AG19" s="96" t="s">
        <v>108</v>
      </c>
      <c r="AH19" s="96" t="s">
        <v>158</v>
      </c>
      <c r="AI19" s="96">
        <v>2</v>
      </c>
      <c r="AJ19" s="96">
        <v>4</v>
      </c>
      <c r="AK19" s="99">
        <v>0.33329999999999999</v>
      </c>
      <c r="AL19" s="99">
        <v>0.66659999999999997</v>
      </c>
      <c r="AM19" s="96">
        <v>0</v>
      </c>
      <c r="AN19" s="96">
        <v>0</v>
      </c>
      <c r="AO19" s="96">
        <v>10</v>
      </c>
      <c r="AP19" s="96">
        <v>0</v>
      </c>
      <c r="AQ19" s="96">
        <v>0</v>
      </c>
      <c r="AR19" s="96">
        <v>0</v>
      </c>
      <c r="AS19" s="96">
        <v>0</v>
      </c>
      <c r="AT19" s="96">
        <v>0</v>
      </c>
      <c r="AU19" s="96">
        <v>0</v>
      </c>
      <c r="AV19" s="96">
        <v>0</v>
      </c>
      <c r="AW19" s="96">
        <v>0</v>
      </c>
      <c r="AX19" s="96" t="s">
        <v>159</v>
      </c>
      <c r="AY19" s="96"/>
      <c r="AZ19" s="96" t="s">
        <v>159</v>
      </c>
      <c r="BA19" s="93"/>
      <c r="BB19" s="90"/>
      <c r="BC19" s="96"/>
      <c r="BD19" s="96" t="s">
        <v>160</v>
      </c>
      <c r="BE19" s="93" t="s">
        <v>27</v>
      </c>
    </row>
    <row r="20" spans="1:57" s="98" customFormat="1">
      <c r="A20" s="90">
        <v>56</v>
      </c>
      <c r="B20" s="91">
        <v>41550</v>
      </c>
      <c r="C20" s="92" t="s">
        <v>96</v>
      </c>
      <c r="D20" s="90" t="s">
        <v>84</v>
      </c>
      <c r="E20" s="91">
        <v>41305</v>
      </c>
      <c r="F20" s="93" t="s">
        <v>25</v>
      </c>
      <c r="G20" s="90" t="s">
        <v>34</v>
      </c>
      <c r="H20" s="90">
        <v>85.8</v>
      </c>
      <c r="I20" s="94" t="s">
        <v>137</v>
      </c>
      <c r="J20" s="95">
        <v>6000</v>
      </c>
      <c r="K20" s="95">
        <v>12000</v>
      </c>
      <c r="L20" s="95">
        <v>84000</v>
      </c>
      <c r="M20" s="95">
        <f t="shared" ref="M20:M65" si="0">L20</f>
        <v>84000</v>
      </c>
      <c r="N20" s="95"/>
      <c r="O20" s="90">
        <v>2.0099999999999998</v>
      </c>
      <c r="P20" s="90">
        <v>1.95</v>
      </c>
      <c r="Q20" s="90">
        <v>1.94</v>
      </c>
      <c r="R20" s="90">
        <v>0</v>
      </c>
      <c r="S20" s="90">
        <v>1.83</v>
      </c>
      <c r="T20" s="90"/>
      <c r="U20" s="90">
        <v>1.76</v>
      </c>
      <c r="V20" s="90">
        <v>1.71</v>
      </c>
      <c r="W20" s="90">
        <v>1.67</v>
      </c>
      <c r="X20" s="90">
        <v>0</v>
      </c>
      <c r="Y20" s="90">
        <v>1.66</v>
      </c>
      <c r="Z20" s="90"/>
      <c r="AA20" s="90"/>
      <c r="AB20" s="90"/>
      <c r="AC20" s="90"/>
      <c r="AD20" s="90"/>
      <c r="AE20" s="90"/>
      <c r="AF20" s="90"/>
      <c r="AG20" s="96" t="s">
        <v>108</v>
      </c>
      <c r="AH20" s="96" t="s">
        <v>158</v>
      </c>
      <c r="AI20" s="96">
        <v>3</v>
      </c>
      <c r="AJ20" s="96">
        <v>3</v>
      </c>
      <c r="AK20" s="97">
        <v>0.5</v>
      </c>
      <c r="AL20" s="97">
        <v>0.5</v>
      </c>
      <c r="AM20" s="96">
        <v>0</v>
      </c>
      <c r="AN20" s="96">
        <v>0</v>
      </c>
      <c r="AO20" s="96">
        <v>0</v>
      </c>
      <c r="AP20" s="96">
        <v>20</v>
      </c>
      <c r="AQ20" s="96">
        <v>0</v>
      </c>
      <c r="AR20" s="96">
        <v>0</v>
      </c>
      <c r="AS20" s="96">
        <v>0</v>
      </c>
      <c r="AT20" s="96">
        <v>0</v>
      </c>
      <c r="AU20" s="96">
        <v>0</v>
      </c>
      <c r="AV20" s="96">
        <v>0</v>
      </c>
      <c r="AW20" s="96">
        <v>12</v>
      </c>
      <c r="AX20" s="96" t="s">
        <v>108</v>
      </c>
      <c r="AY20" s="96"/>
      <c r="AZ20" s="96" t="s">
        <v>159</v>
      </c>
      <c r="BA20" s="93"/>
      <c r="BB20" s="90"/>
      <c r="BC20" s="96"/>
      <c r="BD20" s="96" t="s">
        <v>49</v>
      </c>
      <c r="BE20" s="93"/>
    </row>
    <row r="21" spans="1:57" s="98" customFormat="1">
      <c r="A21" s="90">
        <v>23</v>
      </c>
      <c r="B21" s="91">
        <v>41550</v>
      </c>
      <c r="C21" s="92" t="s">
        <v>96</v>
      </c>
      <c r="D21" s="90" t="s">
        <v>84</v>
      </c>
      <c r="E21" s="91">
        <v>41509</v>
      </c>
      <c r="F21" s="93" t="s">
        <v>92</v>
      </c>
      <c r="G21" s="90" t="s">
        <v>143</v>
      </c>
      <c r="H21" s="90">
        <v>102.7</v>
      </c>
      <c r="I21" s="94" t="s">
        <v>137</v>
      </c>
      <c r="J21" s="95">
        <v>6000</v>
      </c>
      <c r="K21" s="95">
        <v>12000</v>
      </c>
      <c r="L21" s="95">
        <v>84000</v>
      </c>
      <c r="M21" s="95">
        <f t="shared" si="0"/>
        <v>84000</v>
      </c>
      <c r="N21" s="95"/>
      <c r="O21" s="90">
        <v>1.62</v>
      </c>
      <c r="P21" s="90">
        <v>1.55</v>
      </c>
      <c r="Q21" s="90">
        <v>1.55</v>
      </c>
      <c r="R21" s="90">
        <v>0</v>
      </c>
      <c r="S21" s="90">
        <v>1.45</v>
      </c>
      <c r="T21" s="90"/>
      <c r="U21" s="90">
        <v>1.61</v>
      </c>
      <c r="V21" s="90">
        <v>1.5</v>
      </c>
      <c r="W21" s="90">
        <v>1.44</v>
      </c>
      <c r="X21" s="90">
        <v>0</v>
      </c>
      <c r="Y21" s="90">
        <v>1.42</v>
      </c>
      <c r="Z21" s="90"/>
      <c r="AA21" s="90"/>
      <c r="AB21" s="90"/>
      <c r="AC21" s="90"/>
      <c r="AD21" s="90"/>
      <c r="AE21" s="90"/>
      <c r="AF21" s="90"/>
      <c r="AG21" s="96" t="s">
        <v>108</v>
      </c>
      <c r="AH21" s="96" t="s">
        <v>158</v>
      </c>
      <c r="AI21" s="96">
        <v>2</v>
      </c>
      <c r="AJ21" s="96">
        <v>4</v>
      </c>
      <c r="AK21" s="99">
        <v>0.33329999999999999</v>
      </c>
      <c r="AL21" s="99">
        <v>0.66659999999999997</v>
      </c>
      <c r="AM21" s="96">
        <v>0</v>
      </c>
      <c r="AN21" s="96">
        <v>20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6">
        <v>0</v>
      </c>
      <c r="AU21" s="96">
        <v>0</v>
      </c>
      <c r="AV21" s="96">
        <v>0</v>
      </c>
      <c r="AW21" s="96">
        <v>24</v>
      </c>
      <c r="AX21" s="96" t="s">
        <v>108</v>
      </c>
      <c r="AY21" s="96">
        <v>24</v>
      </c>
      <c r="AZ21" s="96" t="s">
        <v>159</v>
      </c>
      <c r="BA21" s="93"/>
      <c r="BB21" s="90"/>
      <c r="BC21" s="96"/>
      <c r="BD21" s="96" t="s">
        <v>160</v>
      </c>
      <c r="BE21" s="93"/>
    </row>
    <row r="22" spans="1:57" s="98" customFormat="1">
      <c r="A22" s="90">
        <v>31</v>
      </c>
      <c r="B22" s="91">
        <v>41550</v>
      </c>
      <c r="C22" s="92" t="s">
        <v>96</v>
      </c>
      <c r="D22" s="90" t="s">
        <v>84</v>
      </c>
      <c r="E22" s="91">
        <v>41274</v>
      </c>
      <c r="F22" s="93" t="s">
        <v>30</v>
      </c>
      <c r="G22" s="90" t="s">
        <v>116</v>
      </c>
      <c r="H22" s="90">
        <v>61.06</v>
      </c>
      <c r="I22" s="94" t="s">
        <v>137</v>
      </c>
      <c r="J22" s="95">
        <v>6083</v>
      </c>
      <c r="K22" s="95">
        <v>12166</v>
      </c>
      <c r="L22" s="95">
        <v>85166</v>
      </c>
      <c r="M22" s="95">
        <f t="shared" si="0"/>
        <v>85166</v>
      </c>
      <c r="N22" s="95"/>
      <c r="O22" s="90">
        <v>1.2250000000000001</v>
      </c>
      <c r="P22" s="90">
        <v>1.2210000000000001</v>
      </c>
      <c r="Q22" s="90">
        <v>1.2030000000000001</v>
      </c>
      <c r="R22" s="90">
        <v>0</v>
      </c>
      <c r="S22" s="90">
        <v>1.1619999999999999</v>
      </c>
      <c r="T22" s="90"/>
      <c r="U22" s="90">
        <v>1.218</v>
      </c>
      <c r="V22" s="90">
        <v>1.1599999999999999</v>
      </c>
      <c r="W22" s="90">
        <v>1.147</v>
      </c>
      <c r="X22" s="90">
        <v>0</v>
      </c>
      <c r="Y22" s="90">
        <v>1.137</v>
      </c>
      <c r="Z22" s="90"/>
      <c r="AA22" s="90"/>
      <c r="AB22" s="90"/>
      <c r="AC22" s="90"/>
      <c r="AD22" s="90"/>
      <c r="AE22" s="90"/>
      <c r="AF22" s="90"/>
      <c r="AG22" s="96" t="s">
        <v>108</v>
      </c>
      <c r="AH22" s="96" t="s">
        <v>158</v>
      </c>
      <c r="AI22" s="96">
        <v>2</v>
      </c>
      <c r="AJ22" s="96">
        <v>4</v>
      </c>
      <c r="AK22" s="99">
        <v>0.33329999999999999</v>
      </c>
      <c r="AL22" s="99">
        <v>0.66659999999999997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36</v>
      </c>
      <c r="AX22" s="96" t="s">
        <v>159</v>
      </c>
      <c r="AY22" s="96"/>
      <c r="AZ22" s="96" t="s">
        <v>159</v>
      </c>
      <c r="BA22" s="93"/>
      <c r="BB22" s="90"/>
      <c r="BC22" s="96"/>
      <c r="BD22" s="96" t="s">
        <v>160</v>
      </c>
      <c r="BE22" s="93"/>
    </row>
    <row r="23" spans="1:57" s="98" customFormat="1">
      <c r="A23" s="90">
        <v>48</v>
      </c>
      <c r="B23" s="91">
        <v>41550</v>
      </c>
      <c r="C23" s="92" t="s">
        <v>96</v>
      </c>
      <c r="D23" s="90" t="s">
        <v>84</v>
      </c>
      <c r="E23" s="91">
        <v>41274</v>
      </c>
      <c r="F23" s="90" t="s">
        <v>33</v>
      </c>
      <c r="G23" s="90" t="s">
        <v>34</v>
      </c>
      <c r="H23" s="90">
        <v>92.05</v>
      </c>
      <c r="I23" s="94" t="s">
        <v>137</v>
      </c>
      <c r="J23" s="95">
        <v>6000</v>
      </c>
      <c r="K23" s="95">
        <v>12000</v>
      </c>
      <c r="L23" s="95">
        <v>84000</v>
      </c>
      <c r="M23" s="95">
        <f t="shared" si="0"/>
        <v>84000</v>
      </c>
      <c r="N23" s="95"/>
      <c r="O23" s="90">
        <v>1.286</v>
      </c>
      <c r="P23" s="90">
        <v>1.278</v>
      </c>
      <c r="Q23" s="90">
        <v>1.262</v>
      </c>
      <c r="R23" s="90">
        <v>0</v>
      </c>
      <c r="S23" s="90">
        <v>1.228</v>
      </c>
      <c r="T23" s="90"/>
      <c r="U23" s="90">
        <v>1.2070000000000001</v>
      </c>
      <c r="V23" s="90">
        <v>1.1619999999999999</v>
      </c>
      <c r="W23" s="90">
        <v>1.143</v>
      </c>
      <c r="X23" s="90">
        <v>0</v>
      </c>
      <c r="Y23" s="90">
        <v>1.139</v>
      </c>
      <c r="Z23" s="90"/>
      <c r="AA23" s="90"/>
      <c r="AB23" s="90"/>
      <c r="AC23" s="90"/>
      <c r="AD23" s="90"/>
      <c r="AE23" s="90"/>
      <c r="AF23" s="90"/>
      <c r="AG23" s="96" t="s">
        <v>108</v>
      </c>
      <c r="AH23" s="96" t="s">
        <v>158</v>
      </c>
      <c r="AI23" s="96">
        <v>2</v>
      </c>
      <c r="AJ23" s="96">
        <v>4</v>
      </c>
      <c r="AK23" s="99">
        <v>0.33329999999999999</v>
      </c>
      <c r="AL23" s="99">
        <v>0.66659999999999997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6">
        <v>0</v>
      </c>
      <c r="AX23" s="96" t="s">
        <v>159</v>
      </c>
      <c r="AY23" s="96"/>
      <c r="AZ23" s="96" t="s">
        <v>159</v>
      </c>
      <c r="BA23" s="93" t="s">
        <v>24</v>
      </c>
      <c r="BB23" s="90" t="s">
        <v>152</v>
      </c>
      <c r="BC23" s="96">
        <v>50</v>
      </c>
      <c r="BD23" s="96" t="s">
        <v>91</v>
      </c>
      <c r="BE23" s="93"/>
    </row>
    <row r="24" spans="1:57" s="98" customFormat="1">
      <c r="A24" s="90">
        <v>7</v>
      </c>
      <c r="B24" s="91">
        <v>41550</v>
      </c>
      <c r="C24" s="92" t="s">
        <v>134</v>
      </c>
      <c r="D24" s="90" t="s">
        <v>84</v>
      </c>
      <c r="E24" s="91">
        <v>41364</v>
      </c>
      <c r="F24" s="93" t="s">
        <v>136</v>
      </c>
      <c r="G24" s="90" t="s">
        <v>62</v>
      </c>
      <c r="H24" s="90">
        <v>93.87</v>
      </c>
      <c r="I24" s="94" t="s">
        <v>137</v>
      </c>
      <c r="J24" s="95">
        <v>98580</v>
      </c>
      <c r="K24" s="95">
        <v>542400</v>
      </c>
      <c r="L24" s="95">
        <f>K24</f>
        <v>542400</v>
      </c>
      <c r="M24" s="95">
        <f>L24</f>
        <v>542400</v>
      </c>
      <c r="N24" s="95"/>
      <c r="O24" s="90">
        <v>1.5469999999999999</v>
      </c>
      <c r="P24" s="90">
        <v>1.196</v>
      </c>
      <c r="Q24" s="90">
        <v>0</v>
      </c>
      <c r="R24" s="90">
        <v>0</v>
      </c>
      <c r="S24" s="90">
        <v>1.196</v>
      </c>
      <c r="T24" s="90"/>
      <c r="U24" s="90">
        <v>1.4350000000000001</v>
      </c>
      <c r="V24" s="90">
        <v>1.0820000000000001</v>
      </c>
      <c r="W24" s="90">
        <v>0</v>
      </c>
      <c r="X24" s="90">
        <v>0</v>
      </c>
      <c r="Y24" s="90">
        <v>1.0820000000000001</v>
      </c>
      <c r="Z24" s="90"/>
      <c r="AA24" s="90"/>
      <c r="AB24" s="90"/>
      <c r="AC24" s="90"/>
      <c r="AD24" s="90"/>
      <c r="AE24" s="90"/>
      <c r="AF24" s="90"/>
      <c r="AG24" s="96" t="s">
        <v>108</v>
      </c>
      <c r="AH24" s="96" t="s">
        <v>158</v>
      </c>
      <c r="AI24" s="96">
        <v>2</v>
      </c>
      <c r="AJ24" s="96">
        <v>4</v>
      </c>
      <c r="AK24" s="99">
        <v>0.33329999999999999</v>
      </c>
      <c r="AL24" s="99">
        <v>0.66659999999999997</v>
      </c>
      <c r="AM24" s="96">
        <v>0</v>
      </c>
      <c r="AN24" s="96">
        <v>15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6">
        <v>12</v>
      </c>
      <c r="AX24" s="96" t="s">
        <v>108</v>
      </c>
      <c r="AY24" s="96">
        <v>12</v>
      </c>
      <c r="AZ24" s="96" t="s">
        <v>159</v>
      </c>
      <c r="BA24" s="93"/>
      <c r="BB24" s="90"/>
      <c r="BC24" s="96"/>
      <c r="BD24" s="96" t="s">
        <v>160</v>
      </c>
      <c r="BE24" s="93"/>
    </row>
    <row r="25" spans="1:57" s="31" customFormat="1">
      <c r="A25" s="27"/>
      <c r="B25" s="26">
        <v>41550</v>
      </c>
      <c r="C25" s="29" t="s">
        <v>134</v>
      </c>
      <c r="D25" s="27" t="s">
        <v>84</v>
      </c>
      <c r="E25" s="26">
        <v>41508</v>
      </c>
      <c r="F25" s="28" t="s">
        <v>591</v>
      </c>
      <c r="G25" s="27" t="s">
        <v>592</v>
      </c>
      <c r="H25" s="27">
        <v>96.95</v>
      </c>
      <c r="I25" s="32" t="s">
        <v>137</v>
      </c>
      <c r="J25" s="35">
        <v>6083</v>
      </c>
      <c r="K25" s="35">
        <v>12166</v>
      </c>
      <c r="L25" s="35">
        <v>85166</v>
      </c>
      <c r="M25" s="35">
        <f t="shared" ref="M25" si="1">L25</f>
        <v>85166</v>
      </c>
      <c r="N25" s="35"/>
      <c r="O25" s="27">
        <v>1.68</v>
      </c>
      <c r="P25" s="27">
        <v>1.65</v>
      </c>
      <c r="Q25" s="27">
        <v>1.64</v>
      </c>
      <c r="R25" s="27">
        <v>0</v>
      </c>
      <c r="S25" s="27">
        <v>1.59</v>
      </c>
      <c r="T25" s="27"/>
      <c r="U25" s="27">
        <v>1.66</v>
      </c>
      <c r="V25" s="27">
        <v>1.59</v>
      </c>
      <c r="W25" s="27">
        <v>1.57</v>
      </c>
      <c r="X25" s="27">
        <v>0</v>
      </c>
      <c r="Y25" s="27">
        <v>1.56</v>
      </c>
      <c r="Z25" s="27"/>
      <c r="AA25" s="27"/>
      <c r="AB25" s="27"/>
      <c r="AC25" s="27"/>
      <c r="AD25" s="27"/>
      <c r="AE25" s="27"/>
      <c r="AF25" s="27"/>
      <c r="AG25" s="30" t="s">
        <v>108</v>
      </c>
      <c r="AH25" s="30" t="s">
        <v>158</v>
      </c>
      <c r="AI25" s="30">
        <v>2</v>
      </c>
      <c r="AJ25" s="30">
        <v>4</v>
      </c>
      <c r="AK25" s="40">
        <v>0.33329999999999999</v>
      </c>
      <c r="AL25" s="40">
        <v>0.66659999999999997</v>
      </c>
      <c r="AM25" s="30">
        <v>0</v>
      </c>
      <c r="AN25" s="30">
        <v>30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 t="s">
        <v>593</v>
      </c>
      <c r="AY25" s="30">
        <v>24</v>
      </c>
      <c r="AZ25" s="30" t="s">
        <v>31</v>
      </c>
      <c r="BA25" s="28" t="s">
        <v>24</v>
      </c>
      <c r="BB25" s="27" t="s">
        <v>152</v>
      </c>
      <c r="BC25" s="30">
        <v>50</v>
      </c>
      <c r="BD25" s="30" t="s">
        <v>594</v>
      </c>
      <c r="BE25" s="28"/>
    </row>
    <row r="26" spans="1:57" s="98" customFormat="1">
      <c r="A26" s="90">
        <v>16</v>
      </c>
      <c r="B26" s="91">
        <v>41550</v>
      </c>
      <c r="C26" s="92" t="s">
        <v>577</v>
      </c>
      <c r="D26" s="90" t="s">
        <v>85</v>
      </c>
      <c r="E26" s="91">
        <v>41455</v>
      </c>
      <c r="F26" s="93" t="s">
        <v>589</v>
      </c>
      <c r="G26" s="90" t="s">
        <v>54</v>
      </c>
      <c r="H26" s="90">
        <v>84.74</v>
      </c>
      <c r="I26" s="94" t="s">
        <v>580</v>
      </c>
      <c r="J26" s="95">
        <v>110000</v>
      </c>
      <c r="K26" s="95">
        <v>600000</v>
      </c>
      <c r="L26" s="95">
        <f>K26</f>
        <v>600000</v>
      </c>
      <c r="M26" s="95">
        <f t="shared" ref="M26" si="2">L26</f>
        <v>600000</v>
      </c>
      <c r="N26" s="95"/>
      <c r="O26" s="90">
        <v>1.621</v>
      </c>
      <c r="P26" s="90">
        <v>1.39</v>
      </c>
      <c r="Q26" s="90">
        <v>0</v>
      </c>
      <c r="R26" s="90">
        <v>0</v>
      </c>
      <c r="S26" s="90">
        <v>1.3340000000000001</v>
      </c>
      <c r="T26" s="90"/>
      <c r="U26" s="90">
        <v>1.5640000000000001</v>
      </c>
      <c r="V26" s="90">
        <v>1.2989999999999999</v>
      </c>
      <c r="W26" s="90">
        <v>0</v>
      </c>
      <c r="X26" s="90">
        <v>0</v>
      </c>
      <c r="Y26" s="90">
        <v>1.2230000000000001</v>
      </c>
      <c r="Z26" s="90"/>
      <c r="AA26" s="90"/>
      <c r="AB26" s="90"/>
      <c r="AC26" s="90"/>
      <c r="AD26" s="90"/>
      <c r="AE26" s="90"/>
      <c r="AF26" s="90"/>
      <c r="AG26" s="96" t="s">
        <v>581</v>
      </c>
      <c r="AH26" s="96" t="s">
        <v>582</v>
      </c>
      <c r="AI26" s="96">
        <v>2</v>
      </c>
      <c r="AJ26" s="96">
        <v>4</v>
      </c>
      <c r="AK26" s="99">
        <v>0.33329999999999999</v>
      </c>
      <c r="AL26" s="99">
        <v>0.66659999999999997</v>
      </c>
      <c r="AM26" s="96">
        <v>0</v>
      </c>
      <c r="AN26" s="96">
        <v>20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6">
        <v>0</v>
      </c>
      <c r="AU26" s="96">
        <v>0</v>
      </c>
      <c r="AV26" s="96">
        <v>0</v>
      </c>
      <c r="AW26" s="96">
        <v>0</v>
      </c>
      <c r="AX26" s="96" t="s">
        <v>31</v>
      </c>
      <c r="AY26" s="96">
        <v>24</v>
      </c>
      <c r="AZ26" s="96" t="s">
        <v>31</v>
      </c>
      <c r="BA26" s="93"/>
      <c r="BB26" s="90"/>
      <c r="BC26" s="96"/>
      <c r="BD26" s="96" t="s">
        <v>583</v>
      </c>
      <c r="BE26" s="93"/>
    </row>
    <row r="27" spans="1:57" s="98" customFormat="1">
      <c r="A27" s="90">
        <v>41</v>
      </c>
      <c r="B27" s="91">
        <v>41550</v>
      </c>
      <c r="C27" s="92" t="s">
        <v>96</v>
      </c>
      <c r="D27" s="90" t="s">
        <v>85</v>
      </c>
      <c r="E27" s="91">
        <v>41547</v>
      </c>
      <c r="F27" s="93" t="s">
        <v>26</v>
      </c>
      <c r="G27" s="90" t="s">
        <v>117</v>
      </c>
      <c r="H27" s="90">
        <v>103</v>
      </c>
      <c r="I27" s="94" t="s">
        <v>137</v>
      </c>
      <c r="J27" s="95">
        <v>6000</v>
      </c>
      <c r="K27" s="95">
        <v>12000</v>
      </c>
      <c r="L27" s="95">
        <v>84000</v>
      </c>
      <c r="M27" s="95">
        <f>L27</f>
        <v>84000</v>
      </c>
      <c r="N27" s="95"/>
      <c r="O27" s="90">
        <v>2.06</v>
      </c>
      <c r="P27" s="90">
        <v>2.06</v>
      </c>
      <c r="Q27" s="90">
        <v>2.0099999999999998</v>
      </c>
      <c r="R27" s="90">
        <v>0</v>
      </c>
      <c r="S27" s="90">
        <v>1.96</v>
      </c>
      <c r="T27" s="90"/>
      <c r="U27" s="90">
        <v>2.06</v>
      </c>
      <c r="V27" s="90">
        <v>1.96</v>
      </c>
      <c r="W27" s="90">
        <v>1.91</v>
      </c>
      <c r="X27" s="90">
        <v>0</v>
      </c>
      <c r="Y27" s="90">
        <v>1.91</v>
      </c>
      <c r="Z27" s="90"/>
      <c r="AA27" s="90"/>
      <c r="AB27" s="90"/>
      <c r="AC27" s="90"/>
      <c r="AD27" s="90"/>
      <c r="AE27" s="90"/>
      <c r="AF27" s="90"/>
      <c r="AG27" s="96" t="s">
        <v>108</v>
      </c>
      <c r="AH27" s="96" t="s">
        <v>158</v>
      </c>
      <c r="AI27" s="96">
        <v>2</v>
      </c>
      <c r="AJ27" s="96">
        <v>4</v>
      </c>
      <c r="AK27" s="99">
        <v>0.33329999999999999</v>
      </c>
      <c r="AL27" s="99">
        <v>0.66659999999999997</v>
      </c>
      <c r="AM27" s="96">
        <v>0</v>
      </c>
      <c r="AN27" s="96">
        <v>0</v>
      </c>
      <c r="AO27" s="96">
        <v>10</v>
      </c>
      <c r="AP27" s="96">
        <v>0</v>
      </c>
      <c r="AQ27" s="96">
        <v>0</v>
      </c>
      <c r="AR27" s="96">
        <v>0</v>
      </c>
      <c r="AS27" s="96">
        <v>0</v>
      </c>
      <c r="AT27" s="96">
        <v>0</v>
      </c>
      <c r="AU27" s="96">
        <v>0</v>
      </c>
      <c r="AV27" s="96">
        <v>0</v>
      </c>
      <c r="AW27" s="96">
        <v>0</v>
      </c>
      <c r="AX27" s="96" t="s">
        <v>159</v>
      </c>
      <c r="AY27" s="96"/>
      <c r="AZ27" s="96" t="s">
        <v>159</v>
      </c>
      <c r="BA27" s="93"/>
      <c r="BB27" s="90"/>
      <c r="BC27" s="96"/>
      <c r="BD27" s="96" t="s">
        <v>160</v>
      </c>
      <c r="BE27" s="93" t="s">
        <v>27</v>
      </c>
    </row>
    <row r="28" spans="1:57" s="98" customFormat="1">
      <c r="A28" s="90">
        <v>57</v>
      </c>
      <c r="B28" s="91">
        <v>41550</v>
      </c>
      <c r="C28" s="92" t="s">
        <v>96</v>
      </c>
      <c r="D28" s="90" t="s">
        <v>85</v>
      </c>
      <c r="E28" s="91">
        <v>41305</v>
      </c>
      <c r="F28" s="93" t="s">
        <v>25</v>
      </c>
      <c r="G28" s="90" t="s">
        <v>34</v>
      </c>
      <c r="H28" s="90">
        <v>85.8</v>
      </c>
      <c r="I28" s="94" t="s">
        <v>137</v>
      </c>
      <c r="J28" s="95">
        <v>6000</v>
      </c>
      <c r="K28" s="95">
        <v>12000</v>
      </c>
      <c r="L28" s="95">
        <v>84000</v>
      </c>
      <c r="M28" s="95">
        <f>L28</f>
        <v>84000</v>
      </c>
      <c r="N28" s="95"/>
      <c r="O28" s="90">
        <v>2.0099999999999998</v>
      </c>
      <c r="P28" s="90">
        <v>1.95</v>
      </c>
      <c r="Q28" s="90">
        <v>1.94</v>
      </c>
      <c r="R28" s="90">
        <v>0</v>
      </c>
      <c r="S28" s="90">
        <v>1.83</v>
      </c>
      <c r="T28" s="90"/>
      <c r="U28" s="90">
        <v>1.76</v>
      </c>
      <c r="V28" s="90">
        <v>1.71</v>
      </c>
      <c r="W28" s="90">
        <v>1.67</v>
      </c>
      <c r="X28" s="90">
        <v>0</v>
      </c>
      <c r="Y28" s="90">
        <v>1.66</v>
      </c>
      <c r="Z28" s="90"/>
      <c r="AA28" s="90"/>
      <c r="AB28" s="90"/>
      <c r="AC28" s="90"/>
      <c r="AD28" s="90"/>
      <c r="AE28" s="90"/>
      <c r="AF28" s="90"/>
      <c r="AG28" s="96" t="s">
        <v>108</v>
      </c>
      <c r="AH28" s="96" t="s">
        <v>158</v>
      </c>
      <c r="AI28" s="96">
        <v>3</v>
      </c>
      <c r="AJ28" s="96">
        <v>3</v>
      </c>
      <c r="AK28" s="97">
        <v>0.5</v>
      </c>
      <c r="AL28" s="97">
        <v>0.5</v>
      </c>
      <c r="AM28" s="96">
        <v>0</v>
      </c>
      <c r="AN28" s="96">
        <v>0</v>
      </c>
      <c r="AO28" s="96">
        <v>0</v>
      </c>
      <c r="AP28" s="96">
        <v>20</v>
      </c>
      <c r="AQ28" s="96">
        <v>0</v>
      </c>
      <c r="AR28" s="96">
        <v>0</v>
      </c>
      <c r="AS28" s="96">
        <v>0</v>
      </c>
      <c r="AT28" s="96">
        <v>0</v>
      </c>
      <c r="AU28" s="96">
        <v>0</v>
      </c>
      <c r="AV28" s="96">
        <v>0</v>
      </c>
      <c r="AW28" s="96">
        <v>12</v>
      </c>
      <c r="AX28" s="96" t="s">
        <v>108</v>
      </c>
      <c r="AY28" s="96"/>
      <c r="AZ28" s="96" t="s">
        <v>159</v>
      </c>
      <c r="BA28" s="93"/>
      <c r="BB28" s="90"/>
      <c r="BC28" s="96"/>
      <c r="BD28" s="96" t="s">
        <v>49</v>
      </c>
      <c r="BE28" s="93"/>
    </row>
    <row r="29" spans="1:57" s="98" customFormat="1">
      <c r="A29" s="90">
        <v>24</v>
      </c>
      <c r="B29" s="91">
        <v>41550</v>
      </c>
      <c r="C29" s="92" t="s">
        <v>577</v>
      </c>
      <c r="D29" s="90" t="s">
        <v>85</v>
      </c>
      <c r="E29" s="91">
        <v>41509</v>
      </c>
      <c r="F29" s="93" t="s">
        <v>584</v>
      </c>
      <c r="G29" s="90" t="s">
        <v>585</v>
      </c>
      <c r="H29" s="90">
        <v>98.7</v>
      </c>
      <c r="I29" s="94" t="s">
        <v>580</v>
      </c>
      <c r="J29" s="95">
        <v>6000</v>
      </c>
      <c r="K29" s="95">
        <v>12000</v>
      </c>
      <c r="L29" s="95">
        <v>84000</v>
      </c>
      <c r="M29" s="95">
        <f t="shared" ref="M29" si="3">L29</f>
        <v>84000</v>
      </c>
      <c r="N29" s="95"/>
      <c r="O29" s="90">
        <v>1.59</v>
      </c>
      <c r="P29" s="90">
        <v>1.55</v>
      </c>
      <c r="Q29" s="90">
        <v>1.53</v>
      </c>
      <c r="R29" s="90">
        <v>0</v>
      </c>
      <c r="S29" s="90">
        <v>1.45</v>
      </c>
      <c r="T29" s="90"/>
      <c r="U29" s="90">
        <v>1.58</v>
      </c>
      <c r="V29" s="90">
        <v>1.47</v>
      </c>
      <c r="W29" s="90">
        <v>1.43</v>
      </c>
      <c r="X29" s="90">
        <v>0</v>
      </c>
      <c r="Y29" s="90">
        <v>1.41</v>
      </c>
      <c r="Z29" s="90"/>
      <c r="AA29" s="90"/>
      <c r="AB29" s="90"/>
      <c r="AC29" s="90"/>
      <c r="AD29" s="90"/>
      <c r="AE29" s="90"/>
      <c r="AF29" s="90"/>
      <c r="AG29" s="96" t="s">
        <v>581</v>
      </c>
      <c r="AH29" s="96" t="s">
        <v>582</v>
      </c>
      <c r="AI29" s="96">
        <v>2</v>
      </c>
      <c r="AJ29" s="96">
        <v>4</v>
      </c>
      <c r="AK29" s="99">
        <v>0.33329999999999999</v>
      </c>
      <c r="AL29" s="99">
        <v>0.66659999999999997</v>
      </c>
      <c r="AM29" s="96">
        <v>0</v>
      </c>
      <c r="AN29" s="96">
        <v>20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6">
        <v>0</v>
      </c>
      <c r="AU29" s="96">
        <v>0</v>
      </c>
      <c r="AV29" s="96">
        <v>0</v>
      </c>
      <c r="AW29" s="96">
        <v>24</v>
      </c>
      <c r="AX29" s="96" t="s">
        <v>581</v>
      </c>
      <c r="AY29" s="96">
        <v>24</v>
      </c>
      <c r="AZ29" s="96" t="s">
        <v>31</v>
      </c>
      <c r="BA29" s="93"/>
      <c r="BB29" s="90"/>
      <c r="BC29" s="96"/>
      <c r="BD29" s="96" t="s">
        <v>583</v>
      </c>
      <c r="BE29" s="93"/>
    </row>
    <row r="30" spans="1:57" s="98" customFormat="1">
      <c r="A30" s="90">
        <v>32</v>
      </c>
      <c r="B30" s="91">
        <v>41550</v>
      </c>
      <c r="C30" s="92" t="s">
        <v>96</v>
      </c>
      <c r="D30" s="90" t="s">
        <v>85</v>
      </c>
      <c r="E30" s="91">
        <v>41274</v>
      </c>
      <c r="F30" s="93" t="s">
        <v>30</v>
      </c>
      <c r="G30" s="90" t="s">
        <v>116</v>
      </c>
      <c r="H30" s="90">
        <v>79.12</v>
      </c>
      <c r="I30" s="94" t="s">
        <v>137</v>
      </c>
      <c r="J30" s="95">
        <v>6083</v>
      </c>
      <c r="K30" s="95">
        <v>12166</v>
      </c>
      <c r="L30" s="95">
        <v>85166</v>
      </c>
      <c r="M30" s="95">
        <f t="shared" si="0"/>
        <v>85166</v>
      </c>
      <c r="N30" s="95"/>
      <c r="O30" s="90">
        <v>1.18</v>
      </c>
      <c r="P30" s="90">
        <v>1.165</v>
      </c>
      <c r="Q30" s="90">
        <v>1.1459999999999999</v>
      </c>
      <c r="R30" s="90">
        <v>0</v>
      </c>
      <c r="S30" s="90">
        <v>1.1060000000000001</v>
      </c>
      <c r="T30" s="90"/>
      <c r="U30" s="90">
        <v>1.173</v>
      </c>
      <c r="V30" s="90">
        <v>1.1160000000000001</v>
      </c>
      <c r="W30" s="90">
        <v>1.091</v>
      </c>
      <c r="X30" s="90">
        <v>0</v>
      </c>
      <c r="Y30" s="90">
        <v>1.093</v>
      </c>
      <c r="Z30" s="90"/>
      <c r="AA30" s="90"/>
      <c r="AB30" s="90"/>
      <c r="AC30" s="90"/>
      <c r="AD30" s="90"/>
      <c r="AE30" s="90"/>
      <c r="AF30" s="90"/>
      <c r="AG30" s="96" t="s">
        <v>108</v>
      </c>
      <c r="AH30" s="96" t="s">
        <v>158</v>
      </c>
      <c r="AI30" s="96">
        <v>2</v>
      </c>
      <c r="AJ30" s="96">
        <v>4</v>
      </c>
      <c r="AK30" s="99">
        <v>0.33329999999999999</v>
      </c>
      <c r="AL30" s="99">
        <v>0.66659999999999997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6">
        <v>0</v>
      </c>
      <c r="AU30" s="96">
        <v>0</v>
      </c>
      <c r="AV30" s="96">
        <v>0</v>
      </c>
      <c r="AW30" s="96">
        <v>36</v>
      </c>
      <c r="AX30" s="96" t="s">
        <v>159</v>
      </c>
      <c r="AY30" s="96"/>
      <c r="AZ30" s="96" t="s">
        <v>159</v>
      </c>
      <c r="BA30" s="93"/>
      <c r="BB30" s="90"/>
      <c r="BC30" s="96"/>
      <c r="BD30" s="96" t="s">
        <v>160</v>
      </c>
      <c r="BE30" s="93"/>
    </row>
    <row r="31" spans="1:57" s="98" customFormat="1">
      <c r="A31" s="90">
        <v>49</v>
      </c>
      <c r="B31" s="91">
        <v>41550</v>
      </c>
      <c r="C31" s="92" t="s">
        <v>96</v>
      </c>
      <c r="D31" s="90" t="s">
        <v>85</v>
      </c>
      <c r="E31" s="91">
        <v>41274</v>
      </c>
      <c r="F31" s="90" t="s">
        <v>33</v>
      </c>
      <c r="G31" s="90" t="s">
        <v>34</v>
      </c>
      <c r="H31" s="90">
        <v>92.05</v>
      </c>
      <c r="I31" s="94" t="s">
        <v>137</v>
      </c>
      <c r="J31" s="95">
        <v>6000</v>
      </c>
      <c r="K31" s="95">
        <v>12000</v>
      </c>
      <c r="L31" s="95">
        <v>84000</v>
      </c>
      <c r="M31" s="95">
        <f>L31</f>
        <v>84000</v>
      </c>
      <c r="N31" s="95"/>
      <c r="O31" s="90">
        <v>1.286</v>
      </c>
      <c r="P31" s="90">
        <v>1.278</v>
      </c>
      <c r="Q31" s="90">
        <v>1.262</v>
      </c>
      <c r="R31" s="90">
        <v>0</v>
      </c>
      <c r="S31" s="90">
        <v>1.228</v>
      </c>
      <c r="T31" s="90"/>
      <c r="U31" s="90">
        <v>1.2070000000000001</v>
      </c>
      <c r="V31" s="90">
        <v>1.1619999999999999</v>
      </c>
      <c r="W31" s="90">
        <v>1.143</v>
      </c>
      <c r="X31" s="90">
        <v>0</v>
      </c>
      <c r="Y31" s="90">
        <v>1.139</v>
      </c>
      <c r="Z31" s="90"/>
      <c r="AA31" s="90"/>
      <c r="AB31" s="90"/>
      <c r="AC31" s="90"/>
      <c r="AD31" s="90"/>
      <c r="AE31" s="90"/>
      <c r="AF31" s="90"/>
      <c r="AG31" s="96" t="s">
        <v>108</v>
      </c>
      <c r="AH31" s="96" t="s">
        <v>158</v>
      </c>
      <c r="AI31" s="96">
        <v>2</v>
      </c>
      <c r="AJ31" s="96">
        <v>4</v>
      </c>
      <c r="AK31" s="99">
        <v>0.33329999999999999</v>
      </c>
      <c r="AL31" s="99">
        <v>0.66659999999999997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6">
        <v>0</v>
      </c>
      <c r="AV31" s="96">
        <v>0</v>
      </c>
      <c r="AW31" s="96">
        <v>0</v>
      </c>
      <c r="AX31" s="96" t="s">
        <v>159</v>
      </c>
      <c r="AY31" s="96"/>
      <c r="AZ31" s="96" t="s">
        <v>159</v>
      </c>
      <c r="BA31" s="93" t="s">
        <v>24</v>
      </c>
      <c r="BB31" s="90" t="s">
        <v>152</v>
      </c>
      <c r="BC31" s="96">
        <v>50</v>
      </c>
      <c r="BD31" s="96" t="s">
        <v>91</v>
      </c>
      <c r="BE31" s="93"/>
    </row>
    <row r="32" spans="1:57" s="98" customFormat="1">
      <c r="A32" s="90">
        <v>8</v>
      </c>
      <c r="B32" s="91">
        <v>41550</v>
      </c>
      <c r="C32" s="92" t="s">
        <v>577</v>
      </c>
      <c r="D32" s="90" t="s">
        <v>85</v>
      </c>
      <c r="E32" s="91">
        <v>41274</v>
      </c>
      <c r="F32" s="93" t="s">
        <v>586</v>
      </c>
      <c r="G32" s="90" t="s">
        <v>587</v>
      </c>
      <c r="H32" s="90">
        <v>93.87</v>
      </c>
      <c r="I32" s="94" t="s">
        <v>580</v>
      </c>
      <c r="J32" s="95">
        <v>98580</v>
      </c>
      <c r="K32" s="95">
        <v>542400</v>
      </c>
      <c r="L32" s="95">
        <f>K32</f>
        <v>542400</v>
      </c>
      <c r="M32" s="95">
        <f t="shared" ref="M32:M33" si="4">L32</f>
        <v>542400</v>
      </c>
      <c r="N32" s="95"/>
      <c r="O32" s="90">
        <v>1.5469999999999999</v>
      </c>
      <c r="P32" s="90">
        <v>1.196</v>
      </c>
      <c r="Q32" s="90">
        <v>0</v>
      </c>
      <c r="R32" s="90">
        <v>0</v>
      </c>
      <c r="S32" s="90">
        <v>1.196</v>
      </c>
      <c r="T32" s="90"/>
      <c r="U32" s="90">
        <v>1.4350000000000001</v>
      </c>
      <c r="V32" s="90">
        <v>1.0820000000000001</v>
      </c>
      <c r="W32" s="90">
        <v>0</v>
      </c>
      <c r="X32" s="90">
        <v>0</v>
      </c>
      <c r="Y32" s="90">
        <v>1.0820000000000001</v>
      </c>
      <c r="Z32" s="90"/>
      <c r="AA32" s="90"/>
      <c r="AB32" s="90"/>
      <c r="AC32" s="90"/>
      <c r="AD32" s="90"/>
      <c r="AE32" s="90"/>
      <c r="AF32" s="90"/>
      <c r="AG32" s="96" t="s">
        <v>581</v>
      </c>
      <c r="AH32" s="96" t="s">
        <v>582</v>
      </c>
      <c r="AI32" s="96">
        <v>2</v>
      </c>
      <c r="AJ32" s="96">
        <v>4</v>
      </c>
      <c r="AK32" s="99">
        <v>0.33329999999999999</v>
      </c>
      <c r="AL32" s="99">
        <v>0.66659999999999997</v>
      </c>
      <c r="AM32" s="96">
        <v>0</v>
      </c>
      <c r="AN32" s="96">
        <v>15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0</v>
      </c>
      <c r="AW32" s="96">
        <v>12</v>
      </c>
      <c r="AX32" s="96" t="s">
        <v>581</v>
      </c>
      <c r="AY32" s="96">
        <v>12</v>
      </c>
      <c r="AZ32" s="96" t="s">
        <v>31</v>
      </c>
      <c r="BA32" s="93"/>
      <c r="BB32" s="90"/>
      <c r="BC32" s="96"/>
      <c r="BD32" s="96" t="s">
        <v>583</v>
      </c>
      <c r="BE32" s="93"/>
    </row>
    <row r="33" spans="1:57" s="31" customFormat="1">
      <c r="A33" s="27"/>
      <c r="B33" s="26">
        <v>41550</v>
      </c>
      <c r="C33" s="29" t="s">
        <v>577</v>
      </c>
      <c r="D33" s="27" t="s">
        <v>85</v>
      </c>
      <c r="E33" s="26">
        <v>41508</v>
      </c>
      <c r="F33" s="28" t="s">
        <v>591</v>
      </c>
      <c r="G33" s="27" t="s">
        <v>592</v>
      </c>
      <c r="H33" s="27">
        <v>96.95</v>
      </c>
      <c r="I33" s="32" t="s">
        <v>137</v>
      </c>
      <c r="J33" s="35">
        <v>6083</v>
      </c>
      <c r="K33" s="35">
        <v>12166</v>
      </c>
      <c r="L33" s="35">
        <v>85166</v>
      </c>
      <c r="M33" s="35">
        <f t="shared" si="4"/>
        <v>85166</v>
      </c>
      <c r="N33" s="35"/>
      <c r="O33" s="27">
        <v>1.68</v>
      </c>
      <c r="P33" s="27">
        <v>1.65</v>
      </c>
      <c r="Q33" s="27">
        <v>1.64</v>
      </c>
      <c r="R33" s="27">
        <v>0</v>
      </c>
      <c r="S33" s="27">
        <v>1.59</v>
      </c>
      <c r="T33" s="27"/>
      <c r="U33" s="27">
        <v>1.66</v>
      </c>
      <c r="V33" s="27">
        <v>1.59</v>
      </c>
      <c r="W33" s="27">
        <v>1.57</v>
      </c>
      <c r="X33" s="27">
        <v>0</v>
      </c>
      <c r="Y33" s="27">
        <v>1.56</v>
      </c>
      <c r="Z33" s="27"/>
      <c r="AA33" s="27"/>
      <c r="AB33" s="27"/>
      <c r="AC33" s="27"/>
      <c r="AD33" s="27"/>
      <c r="AE33" s="27"/>
      <c r="AF33" s="27"/>
      <c r="AG33" s="30" t="s">
        <v>581</v>
      </c>
      <c r="AH33" s="30" t="s">
        <v>582</v>
      </c>
      <c r="AI33" s="30">
        <v>2</v>
      </c>
      <c r="AJ33" s="30">
        <v>4</v>
      </c>
      <c r="AK33" s="40">
        <v>0.33329999999999999</v>
      </c>
      <c r="AL33" s="40">
        <v>0.66659999999999997</v>
      </c>
      <c r="AM33" s="30">
        <v>0</v>
      </c>
      <c r="AN33" s="30">
        <v>30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 t="s">
        <v>593</v>
      </c>
      <c r="AY33" s="30">
        <v>24</v>
      </c>
      <c r="AZ33" s="30" t="s">
        <v>31</v>
      </c>
      <c r="BA33" s="28" t="s">
        <v>24</v>
      </c>
      <c r="BB33" s="27" t="s">
        <v>152</v>
      </c>
      <c r="BC33" s="30">
        <v>50</v>
      </c>
      <c r="BD33" s="30" t="s">
        <v>594</v>
      </c>
      <c r="BE33" s="28"/>
    </row>
    <row r="34" spans="1:57" s="31" customFormat="1">
      <c r="A34" s="27">
        <v>14</v>
      </c>
      <c r="B34" s="26">
        <v>41550</v>
      </c>
      <c r="C34" s="29" t="s">
        <v>96</v>
      </c>
      <c r="D34" s="27" t="s">
        <v>141</v>
      </c>
      <c r="E34" s="26">
        <v>41455</v>
      </c>
      <c r="F34" s="28" t="s">
        <v>79</v>
      </c>
      <c r="G34" s="27" t="s">
        <v>54</v>
      </c>
      <c r="H34" s="27">
        <v>89.84</v>
      </c>
      <c r="I34" s="32" t="s">
        <v>137</v>
      </c>
      <c r="J34" s="35">
        <v>6000</v>
      </c>
      <c r="K34" s="35">
        <v>12000</v>
      </c>
      <c r="L34" s="35">
        <v>84000</v>
      </c>
      <c r="M34" s="35">
        <f t="shared" si="0"/>
        <v>84000</v>
      </c>
      <c r="N34" s="35"/>
      <c r="O34" s="27">
        <v>1.893</v>
      </c>
      <c r="P34" s="27">
        <v>1.792</v>
      </c>
      <c r="Q34" s="27">
        <v>1.698</v>
      </c>
      <c r="R34" s="27">
        <v>0</v>
      </c>
      <c r="S34" s="27">
        <v>1.407</v>
      </c>
      <c r="T34" s="27"/>
      <c r="U34" s="27">
        <v>1.831</v>
      </c>
      <c r="V34" s="27">
        <v>1.77</v>
      </c>
      <c r="W34" s="27">
        <v>1.6319999999999999</v>
      </c>
      <c r="X34" s="27">
        <v>0</v>
      </c>
      <c r="Y34" s="27">
        <v>1.4019999999999999</v>
      </c>
      <c r="Z34" s="27"/>
      <c r="AA34" s="27"/>
      <c r="AB34" s="27"/>
      <c r="AC34" s="27"/>
      <c r="AD34" s="27"/>
      <c r="AE34" s="27"/>
      <c r="AF34" s="27"/>
      <c r="AG34" s="30" t="s">
        <v>108</v>
      </c>
      <c r="AH34" s="30" t="s">
        <v>158</v>
      </c>
      <c r="AI34" s="30">
        <v>2</v>
      </c>
      <c r="AJ34" s="30">
        <v>4</v>
      </c>
      <c r="AK34" s="40">
        <v>0.33329999999999999</v>
      </c>
      <c r="AL34" s="40">
        <v>0.66659999999999997</v>
      </c>
      <c r="AM34" s="30">
        <v>0</v>
      </c>
      <c r="AN34" s="30">
        <v>20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 t="s">
        <v>159</v>
      </c>
      <c r="AY34" s="30">
        <v>24</v>
      </c>
      <c r="AZ34" s="30" t="s">
        <v>159</v>
      </c>
      <c r="BA34" s="28"/>
      <c r="BB34" s="27"/>
      <c r="BC34" s="30"/>
      <c r="BD34" s="30" t="s">
        <v>160</v>
      </c>
      <c r="BE34" s="28"/>
    </row>
    <row r="35" spans="1:57" s="31" customFormat="1">
      <c r="A35" s="27">
        <v>39</v>
      </c>
      <c r="B35" s="26">
        <v>41550</v>
      </c>
      <c r="C35" s="29" t="s">
        <v>96</v>
      </c>
      <c r="D35" s="27" t="s">
        <v>141</v>
      </c>
      <c r="E35" s="26">
        <v>41547</v>
      </c>
      <c r="F35" s="28" t="s">
        <v>26</v>
      </c>
      <c r="G35" s="27" t="s">
        <v>117</v>
      </c>
      <c r="H35" s="27">
        <v>103</v>
      </c>
      <c r="I35" s="32" t="s">
        <v>137</v>
      </c>
      <c r="J35" s="35">
        <v>6000</v>
      </c>
      <c r="K35" s="35">
        <v>12000</v>
      </c>
      <c r="L35" s="35">
        <v>84000</v>
      </c>
      <c r="M35" s="35">
        <f t="shared" si="0"/>
        <v>84000</v>
      </c>
      <c r="N35" s="35"/>
      <c r="O35" s="27">
        <v>2.21</v>
      </c>
      <c r="P35" s="27">
        <v>2.16</v>
      </c>
      <c r="Q35" s="27">
        <v>2.06</v>
      </c>
      <c r="R35" s="27">
        <v>0</v>
      </c>
      <c r="S35" s="27">
        <v>1.91</v>
      </c>
      <c r="T35" s="27"/>
      <c r="U35" s="27">
        <v>2.06</v>
      </c>
      <c r="V35" s="27">
        <v>2.0099999999999998</v>
      </c>
      <c r="W35" s="27">
        <v>1.96</v>
      </c>
      <c r="X35" s="27">
        <v>0</v>
      </c>
      <c r="Y35" s="27">
        <v>1.91</v>
      </c>
      <c r="Z35" s="27"/>
      <c r="AA35" s="27"/>
      <c r="AB35" s="27"/>
      <c r="AC35" s="27"/>
      <c r="AD35" s="27"/>
      <c r="AE35" s="27"/>
      <c r="AF35" s="27"/>
      <c r="AG35" s="30" t="s">
        <v>108</v>
      </c>
      <c r="AH35" s="30" t="s">
        <v>158</v>
      </c>
      <c r="AI35" s="30">
        <v>2</v>
      </c>
      <c r="AJ35" s="30">
        <v>4</v>
      </c>
      <c r="AK35" s="40">
        <v>0.33329999999999999</v>
      </c>
      <c r="AL35" s="40">
        <v>0.66659999999999997</v>
      </c>
      <c r="AM35" s="30">
        <v>0</v>
      </c>
      <c r="AN35" s="30">
        <v>0</v>
      </c>
      <c r="AO35" s="30">
        <v>10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 t="s">
        <v>159</v>
      </c>
      <c r="AY35" s="30"/>
      <c r="AZ35" s="30" t="s">
        <v>159</v>
      </c>
      <c r="BA35" s="28"/>
      <c r="BB35" s="27"/>
      <c r="BC35" s="30"/>
      <c r="BD35" s="30" t="s">
        <v>160</v>
      </c>
      <c r="BE35" s="28" t="s">
        <v>27</v>
      </c>
    </row>
    <row r="36" spans="1:57" s="31" customFormat="1">
      <c r="A36" s="27">
        <v>55</v>
      </c>
      <c r="B36" s="26">
        <v>41550</v>
      </c>
      <c r="C36" s="29" t="s">
        <v>96</v>
      </c>
      <c r="D36" s="27" t="s">
        <v>141</v>
      </c>
      <c r="E36" s="26">
        <v>41305</v>
      </c>
      <c r="F36" s="28" t="s">
        <v>25</v>
      </c>
      <c r="G36" s="27" t="s">
        <v>34</v>
      </c>
      <c r="H36" s="27">
        <v>88</v>
      </c>
      <c r="I36" s="32" t="s">
        <v>137</v>
      </c>
      <c r="J36" s="35">
        <v>6000</v>
      </c>
      <c r="K36" s="35">
        <v>12000</v>
      </c>
      <c r="L36" s="35">
        <v>84000</v>
      </c>
      <c r="M36" s="35">
        <f t="shared" si="0"/>
        <v>84000</v>
      </c>
      <c r="N36" s="35"/>
      <c r="O36" s="27">
        <v>2.19</v>
      </c>
      <c r="P36" s="27">
        <v>2.0699999999999998</v>
      </c>
      <c r="Q36" s="27">
        <v>1.87</v>
      </c>
      <c r="R36" s="27">
        <v>0</v>
      </c>
      <c r="S36" s="27">
        <v>1.79</v>
      </c>
      <c r="T36" s="27"/>
      <c r="U36" s="27">
        <v>1.82</v>
      </c>
      <c r="V36" s="27">
        <v>1.74</v>
      </c>
      <c r="W36" s="27">
        <v>1.64</v>
      </c>
      <c r="X36" s="27">
        <v>0</v>
      </c>
      <c r="Y36" s="27">
        <v>1.59</v>
      </c>
      <c r="Z36" s="27"/>
      <c r="AA36" s="27"/>
      <c r="AB36" s="27"/>
      <c r="AC36" s="27"/>
      <c r="AD36" s="27"/>
      <c r="AE36" s="27"/>
      <c r="AF36" s="27"/>
      <c r="AG36" s="30" t="s">
        <v>108</v>
      </c>
      <c r="AH36" s="30" t="s">
        <v>158</v>
      </c>
      <c r="AI36" s="30">
        <v>3</v>
      </c>
      <c r="AJ36" s="30">
        <v>3</v>
      </c>
      <c r="AK36" s="85">
        <v>0.5</v>
      </c>
      <c r="AL36" s="85">
        <v>0.5</v>
      </c>
      <c r="AM36" s="30">
        <v>0</v>
      </c>
      <c r="AN36" s="30">
        <v>0</v>
      </c>
      <c r="AO36" s="30">
        <v>0</v>
      </c>
      <c r="AP36" s="30">
        <v>20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12</v>
      </c>
      <c r="AX36" s="30" t="s">
        <v>108</v>
      </c>
      <c r="AY36" s="30"/>
      <c r="AZ36" s="30" t="s">
        <v>159</v>
      </c>
      <c r="BA36" s="28"/>
      <c r="BB36" s="27"/>
      <c r="BC36" s="30"/>
      <c r="BD36" s="30" t="s">
        <v>49</v>
      </c>
      <c r="BE36" s="28"/>
    </row>
    <row r="37" spans="1:57" s="31" customFormat="1">
      <c r="A37" s="27">
        <v>22</v>
      </c>
      <c r="B37" s="26">
        <v>41550</v>
      </c>
      <c r="C37" s="29" t="s">
        <v>96</v>
      </c>
      <c r="D37" s="27" t="s">
        <v>141</v>
      </c>
      <c r="E37" s="26">
        <v>41509</v>
      </c>
      <c r="F37" s="28" t="s">
        <v>92</v>
      </c>
      <c r="G37" s="27" t="s">
        <v>143</v>
      </c>
      <c r="H37" s="27">
        <v>105.7</v>
      </c>
      <c r="I37" s="32" t="s">
        <v>137</v>
      </c>
      <c r="J37" s="35">
        <v>6000</v>
      </c>
      <c r="K37" s="35">
        <v>12000</v>
      </c>
      <c r="L37" s="35">
        <v>84000</v>
      </c>
      <c r="M37" s="35">
        <f t="shared" si="0"/>
        <v>84000</v>
      </c>
      <c r="N37" s="35"/>
      <c r="O37" s="27">
        <v>1.95</v>
      </c>
      <c r="P37" s="27">
        <v>1.85</v>
      </c>
      <c r="Q37" s="27">
        <v>1.62</v>
      </c>
      <c r="R37" s="27">
        <v>0</v>
      </c>
      <c r="S37" s="27">
        <v>1.42</v>
      </c>
      <c r="T37" s="27"/>
      <c r="U37" s="27">
        <v>1.61</v>
      </c>
      <c r="V37" s="27">
        <v>1.56</v>
      </c>
      <c r="W37" s="27">
        <v>1.46</v>
      </c>
      <c r="X37" s="27">
        <v>0</v>
      </c>
      <c r="Y37" s="27">
        <v>1.41</v>
      </c>
      <c r="Z37" s="27"/>
      <c r="AA37" s="27"/>
      <c r="AB37" s="27"/>
      <c r="AC37" s="27"/>
      <c r="AD37" s="27"/>
      <c r="AE37" s="27"/>
      <c r="AF37" s="27"/>
      <c r="AG37" s="30" t="s">
        <v>108</v>
      </c>
      <c r="AH37" s="30" t="s">
        <v>158</v>
      </c>
      <c r="AI37" s="30">
        <v>2</v>
      </c>
      <c r="AJ37" s="30">
        <v>4</v>
      </c>
      <c r="AK37" s="40">
        <v>0.33329999999999999</v>
      </c>
      <c r="AL37" s="40">
        <v>0.66659999999999997</v>
      </c>
      <c r="AM37" s="30">
        <v>0</v>
      </c>
      <c r="AN37" s="30">
        <v>20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24</v>
      </c>
      <c r="AX37" s="30" t="s">
        <v>108</v>
      </c>
      <c r="AY37" s="30">
        <v>24</v>
      </c>
      <c r="AZ37" s="30" t="s">
        <v>159</v>
      </c>
      <c r="BA37" s="28"/>
      <c r="BB37" s="27"/>
      <c r="BC37" s="30"/>
      <c r="BD37" s="30" t="s">
        <v>160</v>
      </c>
      <c r="BE37" s="28"/>
    </row>
    <row r="38" spans="1:57" s="31" customFormat="1">
      <c r="A38" s="27">
        <v>30</v>
      </c>
      <c r="B38" s="26">
        <v>41550</v>
      </c>
      <c r="C38" s="29" t="s">
        <v>96</v>
      </c>
      <c r="D38" s="27" t="s">
        <v>141</v>
      </c>
      <c r="E38" s="26">
        <v>41274</v>
      </c>
      <c r="F38" s="28" t="s">
        <v>30</v>
      </c>
      <c r="G38" s="27" t="s">
        <v>116</v>
      </c>
      <c r="H38" s="27">
        <v>79.12</v>
      </c>
      <c r="I38" s="32" t="s">
        <v>137</v>
      </c>
      <c r="J38" s="35">
        <v>6083</v>
      </c>
      <c r="K38" s="35">
        <v>12166</v>
      </c>
      <c r="L38" s="35">
        <v>85166</v>
      </c>
      <c r="M38" s="35">
        <f t="shared" si="0"/>
        <v>85166</v>
      </c>
      <c r="N38" s="35"/>
      <c r="O38" s="27">
        <v>1.333</v>
      </c>
      <c r="P38" s="27">
        <v>1.2869999999999999</v>
      </c>
      <c r="Q38" s="27">
        <v>1.1819999999999999</v>
      </c>
      <c r="R38" s="27">
        <v>0</v>
      </c>
      <c r="S38" s="27">
        <v>1.099</v>
      </c>
      <c r="T38" s="27"/>
      <c r="U38" s="27">
        <v>1.1659999999999999</v>
      </c>
      <c r="V38" s="27">
        <v>1.153</v>
      </c>
      <c r="W38" s="27">
        <v>1.1080000000000001</v>
      </c>
      <c r="X38" s="27">
        <v>0</v>
      </c>
      <c r="Y38" s="27">
        <v>1.0920000000000001</v>
      </c>
      <c r="Z38" s="27"/>
      <c r="AA38" s="27"/>
      <c r="AB38" s="27"/>
      <c r="AC38" s="27"/>
      <c r="AD38" s="27"/>
      <c r="AE38" s="27"/>
      <c r="AF38" s="27"/>
      <c r="AG38" s="30" t="s">
        <v>108</v>
      </c>
      <c r="AH38" s="30" t="s">
        <v>158</v>
      </c>
      <c r="AI38" s="30">
        <v>2</v>
      </c>
      <c r="AJ38" s="30">
        <v>4</v>
      </c>
      <c r="AK38" s="40">
        <v>0.33329999999999999</v>
      </c>
      <c r="AL38" s="40">
        <v>0.66659999999999997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36</v>
      </c>
      <c r="AX38" s="30" t="s">
        <v>159</v>
      </c>
      <c r="AY38" s="30"/>
      <c r="AZ38" s="30" t="s">
        <v>159</v>
      </c>
      <c r="BA38" s="28"/>
      <c r="BB38" s="27"/>
      <c r="BC38" s="30"/>
      <c r="BD38" s="30" t="s">
        <v>160</v>
      </c>
      <c r="BE38" s="28"/>
    </row>
    <row r="39" spans="1:57" s="31" customFormat="1">
      <c r="A39" s="27">
        <v>47</v>
      </c>
      <c r="B39" s="26">
        <v>41550</v>
      </c>
      <c r="C39" s="29" t="s">
        <v>96</v>
      </c>
      <c r="D39" s="27" t="s">
        <v>141</v>
      </c>
      <c r="E39" s="26">
        <v>41274</v>
      </c>
      <c r="F39" s="27" t="s">
        <v>33</v>
      </c>
      <c r="G39" s="27" t="s">
        <v>34</v>
      </c>
      <c r="H39" s="27">
        <v>90.98</v>
      </c>
      <c r="I39" s="32" t="s">
        <v>137</v>
      </c>
      <c r="J39" s="35">
        <v>6000</v>
      </c>
      <c r="K39" s="35">
        <v>12000</v>
      </c>
      <c r="L39" s="35">
        <v>84000</v>
      </c>
      <c r="M39" s="35">
        <f t="shared" si="0"/>
        <v>84000</v>
      </c>
      <c r="N39" s="35"/>
      <c r="O39" s="27">
        <v>1.4350000000000001</v>
      </c>
      <c r="P39" s="27">
        <v>1.393</v>
      </c>
      <c r="Q39" s="27">
        <v>1.2949999999999999</v>
      </c>
      <c r="R39" s="27">
        <v>0</v>
      </c>
      <c r="S39" s="27">
        <v>1.218</v>
      </c>
      <c r="T39" s="27"/>
      <c r="U39" s="27">
        <v>1.212</v>
      </c>
      <c r="V39" s="27">
        <v>1.1950000000000001</v>
      </c>
      <c r="W39" s="27">
        <v>1.153</v>
      </c>
      <c r="X39" s="27">
        <v>0</v>
      </c>
      <c r="Y39" s="27">
        <v>1.1399999999999999</v>
      </c>
      <c r="Z39" s="27"/>
      <c r="AA39" s="27"/>
      <c r="AB39" s="27"/>
      <c r="AC39" s="27"/>
      <c r="AD39" s="27"/>
      <c r="AE39" s="27"/>
      <c r="AF39" s="27"/>
      <c r="AG39" s="30" t="s">
        <v>108</v>
      </c>
      <c r="AH39" s="30" t="s">
        <v>158</v>
      </c>
      <c r="AI39" s="30">
        <v>2</v>
      </c>
      <c r="AJ39" s="30">
        <v>4</v>
      </c>
      <c r="AK39" s="40">
        <v>0.33329999999999999</v>
      </c>
      <c r="AL39" s="40">
        <v>0.66659999999999997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 t="s">
        <v>159</v>
      </c>
      <c r="AY39" s="30"/>
      <c r="AZ39" s="30" t="s">
        <v>159</v>
      </c>
      <c r="BA39" s="28" t="s">
        <v>24</v>
      </c>
      <c r="BB39" s="27" t="s">
        <v>152</v>
      </c>
      <c r="BC39" s="30">
        <v>50</v>
      </c>
      <c r="BD39" s="30" t="s">
        <v>91</v>
      </c>
      <c r="BE39" s="28"/>
    </row>
    <row r="40" spans="1:57" s="31" customFormat="1">
      <c r="A40" s="27">
        <v>6</v>
      </c>
      <c r="B40" s="26">
        <v>41550</v>
      </c>
      <c r="C40" s="29" t="s">
        <v>134</v>
      </c>
      <c r="D40" s="27" t="s">
        <v>141</v>
      </c>
      <c r="E40" s="26">
        <v>41455</v>
      </c>
      <c r="F40" s="28" t="s">
        <v>136</v>
      </c>
      <c r="G40" s="27" t="s">
        <v>62</v>
      </c>
      <c r="H40" s="27">
        <v>94.85</v>
      </c>
      <c r="I40" s="32" t="s">
        <v>137</v>
      </c>
      <c r="J40" s="35">
        <v>98580</v>
      </c>
      <c r="K40" s="35">
        <v>542400</v>
      </c>
      <c r="L40" s="35">
        <f>K40</f>
        <v>542400</v>
      </c>
      <c r="M40" s="35">
        <f t="shared" si="0"/>
        <v>542400</v>
      </c>
      <c r="N40" s="35"/>
      <c r="O40" s="27">
        <v>1.6579999999999999</v>
      </c>
      <c r="P40" s="27">
        <v>1.306</v>
      </c>
      <c r="Q40" s="27">
        <v>0</v>
      </c>
      <c r="R40" s="27">
        <v>0</v>
      </c>
      <c r="S40" s="27">
        <v>1.306</v>
      </c>
      <c r="T40" s="27"/>
      <c r="U40" s="27">
        <v>1.484</v>
      </c>
      <c r="V40" s="27">
        <v>1.1830000000000001</v>
      </c>
      <c r="W40" s="27">
        <v>0</v>
      </c>
      <c r="X40" s="27">
        <v>0</v>
      </c>
      <c r="Y40" s="27">
        <v>1.1830000000000001</v>
      </c>
      <c r="Z40" s="27"/>
      <c r="AA40" s="27"/>
      <c r="AB40" s="27"/>
      <c r="AC40" s="27"/>
      <c r="AD40" s="27"/>
      <c r="AE40" s="27"/>
      <c r="AF40" s="27"/>
      <c r="AG40" s="30" t="s">
        <v>108</v>
      </c>
      <c r="AH40" s="30" t="s">
        <v>158</v>
      </c>
      <c r="AI40" s="30">
        <v>2</v>
      </c>
      <c r="AJ40" s="30">
        <v>4</v>
      </c>
      <c r="AK40" s="40">
        <v>0.33329999999999999</v>
      </c>
      <c r="AL40" s="40">
        <v>0.66659999999999997</v>
      </c>
      <c r="AM40" s="30">
        <v>0</v>
      </c>
      <c r="AN40" s="30">
        <v>15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12</v>
      </c>
      <c r="AX40" s="30" t="s">
        <v>108</v>
      </c>
      <c r="AY40" s="30">
        <v>12</v>
      </c>
      <c r="AZ40" s="30" t="s">
        <v>159</v>
      </c>
      <c r="BA40" s="28"/>
      <c r="BB40" s="27"/>
      <c r="BC40" s="30"/>
      <c r="BD40" s="30" t="s">
        <v>160</v>
      </c>
      <c r="BE40" s="28"/>
    </row>
    <row r="41" spans="1:57" s="31" customFormat="1">
      <c r="A41" s="27"/>
      <c r="B41" s="26">
        <v>41550</v>
      </c>
      <c r="C41" s="29" t="s">
        <v>134</v>
      </c>
      <c r="D41" s="27" t="s">
        <v>141</v>
      </c>
      <c r="E41" s="26">
        <v>41508</v>
      </c>
      <c r="F41" s="28" t="s">
        <v>591</v>
      </c>
      <c r="G41" s="27" t="s">
        <v>592</v>
      </c>
      <c r="H41" s="27">
        <v>96.95</v>
      </c>
      <c r="I41" s="32" t="s">
        <v>137</v>
      </c>
      <c r="J41" s="35">
        <v>6083</v>
      </c>
      <c r="K41" s="35">
        <v>12166</v>
      </c>
      <c r="L41" s="35">
        <v>85166</v>
      </c>
      <c r="M41" s="35">
        <f t="shared" si="0"/>
        <v>85166</v>
      </c>
      <c r="N41" s="35"/>
      <c r="O41" s="27">
        <v>1.68</v>
      </c>
      <c r="P41" s="27">
        <v>1.65</v>
      </c>
      <c r="Q41" s="27">
        <v>1.64</v>
      </c>
      <c r="R41" s="27">
        <v>0</v>
      </c>
      <c r="S41" s="27">
        <v>1.59</v>
      </c>
      <c r="T41" s="27"/>
      <c r="U41" s="27">
        <v>1.66</v>
      </c>
      <c r="V41" s="27">
        <v>1.59</v>
      </c>
      <c r="W41" s="27">
        <v>1.57</v>
      </c>
      <c r="X41" s="27">
        <v>0</v>
      </c>
      <c r="Y41" s="27">
        <v>1.56</v>
      </c>
      <c r="Z41" s="27"/>
      <c r="AA41" s="27"/>
      <c r="AB41" s="27"/>
      <c r="AC41" s="27"/>
      <c r="AD41" s="27"/>
      <c r="AE41" s="27"/>
      <c r="AF41" s="27"/>
      <c r="AG41" s="30" t="s">
        <v>108</v>
      </c>
      <c r="AH41" s="30" t="s">
        <v>158</v>
      </c>
      <c r="AI41" s="30">
        <v>2</v>
      </c>
      <c r="AJ41" s="30">
        <v>4</v>
      </c>
      <c r="AK41" s="40">
        <v>0.33329999999999999</v>
      </c>
      <c r="AL41" s="40">
        <v>0.66659999999999997</v>
      </c>
      <c r="AM41" s="30">
        <v>0</v>
      </c>
      <c r="AN41" s="30">
        <v>30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 t="s">
        <v>593</v>
      </c>
      <c r="AY41" s="30">
        <v>24</v>
      </c>
      <c r="AZ41" s="30" t="s">
        <v>31</v>
      </c>
      <c r="BA41" s="28" t="s">
        <v>24</v>
      </c>
      <c r="BB41" s="27" t="s">
        <v>152</v>
      </c>
      <c r="BC41" s="30">
        <v>50</v>
      </c>
      <c r="BD41" s="30" t="s">
        <v>594</v>
      </c>
      <c r="BE41" s="28"/>
    </row>
    <row r="42" spans="1:57" s="98" customFormat="1">
      <c r="A42" s="90">
        <v>12</v>
      </c>
      <c r="B42" s="91">
        <v>41550</v>
      </c>
      <c r="C42" s="92" t="s">
        <v>96</v>
      </c>
      <c r="D42" s="90" t="s">
        <v>81</v>
      </c>
      <c r="E42" s="91">
        <v>41455</v>
      </c>
      <c r="F42" s="93" t="s">
        <v>79</v>
      </c>
      <c r="G42" s="90" t="s">
        <v>54</v>
      </c>
      <c r="H42" s="90">
        <v>92.86</v>
      </c>
      <c r="I42" s="94" t="s">
        <v>137</v>
      </c>
      <c r="J42" s="95">
        <v>3000</v>
      </c>
      <c r="K42" s="95">
        <v>33000</v>
      </c>
      <c r="L42" s="95">
        <v>82200</v>
      </c>
      <c r="M42" s="95">
        <f t="shared" si="0"/>
        <v>82200</v>
      </c>
      <c r="N42" s="95"/>
      <c r="O42" s="90">
        <v>2.2170000000000001</v>
      </c>
      <c r="P42" s="90">
        <v>1.738</v>
      </c>
      <c r="Q42" s="90">
        <v>1.595</v>
      </c>
      <c r="R42" s="90">
        <v>0</v>
      </c>
      <c r="S42" s="90">
        <v>1.341</v>
      </c>
      <c r="T42" s="90"/>
      <c r="U42" s="90">
        <v>2.2170000000000001</v>
      </c>
      <c r="V42" s="90">
        <v>1.738</v>
      </c>
      <c r="W42" s="90">
        <v>1.595</v>
      </c>
      <c r="X42" s="90">
        <v>0</v>
      </c>
      <c r="Y42" s="90">
        <v>1.341</v>
      </c>
      <c r="Z42" s="90"/>
      <c r="AA42" s="90"/>
      <c r="AB42" s="90"/>
      <c r="AC42" s="90"/>
      <c r="AD42" s="90"/>
      <c r="AE42" s="90"/>
      <c r="AF42" s="90"/>
      <c r="AG42" s="96" t="s">
        <v>159</v>
      </c>
      <c r="AH42" s="96"/>
      <c r="AI42" s="96">
        <v>3</v>
      </c>
      <c r="AJ42" s="96">
        <v>3</v>
      </c>
      <c r="AK42" s="97">
        <v>0.5</v>
      </c>
      <c r="AL42" s="97">
        <v>0.5</v>
      </c>
      <c r="AM42" s="96">
        <v>0</v>
      </c>
      <c r="AN42" s="96">
        <v>20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6">
        <v>0</v>
      </c>
      <c r="AU42" s="96">
        <v>0</v>
      </c>
      <c r="AV42" s="96">
        <v>0</v>
      </c>
      <c r="AW42" s="96">
        <v>0</v>
      </c>
      <c r="AX42" s="96" t="s">
        <v>159</v>
      </c>
      <c r="AY42" s="96">
        <v>24</v>
      </c>
      <c r="AZ42" s="96" t="s">
        <v>159</v>
      </c>
      <c r="BA42" s="93"/>
      <c r="BB42" s="90"/>
      <c r="BC42" s="96"/>
      <c r="BD42" s="96" t="s">
        <v>160</v>
      </c>
      <c r="BE42" s="93"/>
    </row>
    <row r="43" spans="1:57" s="98" customFormat="1">
      <c r="A43" s="90">
        <v>37</v>
      </c>
      <c r="B43" s="91">
        <v>41550</v>
      </c>
      <c r="C43" s="92" t="s">
        <v>96</v>
      </c>
      <c r="D43" s="90" t="s">
        <v>81</v>
      </c>
      <c r="E43" s="91">
        <v>41547</v>
      </c>
      <c r="F43" s="93" t="s">
        <v>26</v>
      </c>
      <c r="G43" s="90" t="s">
        <v>117</v>
      </c>
      <c r="H43" s="90">
        <v>85.8</v>
      </c>
      <c r="I43" s="94" t="s">
        <v>137</v>
      </c>
      <c r="J43" s="95">
        <v>3000</v>
      </c>
      <c r="K43" s="95">
        <v>33000</v>
      </c>
      <c r="L43" s="95">
        <v>82200</v>
      </c>
      <c r="M43" s="95">
        <f t="shared" si="0"/>
        <v>82200</v>
      </c>
      <c r="N43" s="95"/>
      <c r="O43" s="90">
        <v>2.91</v>
      </c>
      <c r="P43" s="90">
        <v>2.2599999999999998</v>
      </c>
      <c r="Q43" s="90">
        <v>2.16</v>
      </c>
      <c r="R43" s="90">
        <v>0</v>
      </c>
      <c r="S43" s="90">
        <v>1.91</v>
      </c>
      <c r="T43" s="90"/>
      <c r="U43" s="90">
        <v>2.91</v>
      </c>
      <c r="V43" s="90">
        <v>2.2599999999999998</v>
      </c>
      <c r="W43" s="90">
        <v>2.16</v>
      </c>
      <c r="X43" s="90">
        <v>0</v>
      </c>
      <c r="Y43" s="90">
        <v>1.91</v>
      </c>
      <c r="Z43" s="90"/>
      <c r="AA43" s="90"/>
      <c r="AB43" s="90"/>
      <c r="AC43" s="90"/>
      <c r="AD43" s="90"/>
      <c r="AE43" s="90"/>
      <c r="AF43" s="90"/>
      <c r="AG43" s="96" t="s">
        <v>159</v>
      </c>
      <c r="AH43" s="96"/>
      <c r="AI43" s="96">
        <v>3</v>
      </c>
      <c r="AJ43" s="96">
        <v>3</v>
      </c>
      <c r="AK43" s="97">
        <v>0.5</v>
      </c>
      <c r="AL43" s="97">
        <v>0.5</v>
      </c>
      <c r="AM43" s="96">
        <v>0</v>
      </c>
      <c r="AN43" s="96">
        <v>0</v>
      </c>
      <c r="AO43" s="96">
        <v>10</v>
      </c>
      <c r="AP43" s="96">
        <v>0</v>
      </c>
      <c r="AQ43" s="96"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v>0</v>
      </c>
      <c r="AW43" s="96">
        <v>0</v>
      </c>
      <c r="AX43" s="96" t="s">
        <v>159</v>
      </c>
      <c r="AY43" s="96"/>
      <c r="AZ43" s="96" t="s">
        <v>159</v>
      </c>
      <c r="BA43" s="93"/>
      <c r="BB43" s="90"/>
      <c r="BC43" s="96"/>
      <c r="BD43" s="96" t="s">
        <v>160</v>
      </c>
      <c r="BE43" s="93" t="s">
        <v>27</v>
      </c>
    </row>
    <row r="44" spans="1:57" s="98" customFormat="1">
      <c r="A44" s="90">
        <v>53</v>
      </c>
      <c r="B44" s="91">
        <v>41550</v>
      </c>
      <c r="C44" s="92" t="s">
        <v>96</v>
      </c>
      <c r="D44" s="90" t="s">
        <v>81</v>
      </c>
      <c r="E44" s="91">
        <v>41305</v>
      </c>
      <c r="F44" s="93" t="s">
        <v>25</v>
      </c>
      <c r="G44" s="90" t="s">
        <v>34</v>
      </c>
      <c r="H44" s="90">
        <v>83.6</v>
      </c>
      <c r="I44" s="94" t="s">
        <v>137</v>
      </c>
      <c r="J44" s="95">
        <v>3000</v>
      </c>
      <c r="K44" s="95">
        <v>33000</v>
      </c>
      <c r="L44" s="95">
        <v>82200</v>
      </c>
      <c r="M44" s="95">
        <f t="shared" si="0"/>
        <v>82200</v>
      </c>
      <c r="N44" s="95"/>
      <c r="O44" s="90">
        <v>2.92</v>
      </c>
      <c r="P44" s="90">
        <v>2.3199999999999998</v>
      </c>
      <c r="Q44" s="90">
        <v>2.2000000000000002</v>
      </c>
      <c r="R44" s="90">
        <v>0</v>
      </c>
      <c r="S44" s="90">
        <v>1.9</v>
      </c>
      <c r="T44" s="90"/>
      <c r="U44" s="90">
        <v>2.41</v>
      </c>
      <c r="V44" s="90">
        <v>1.82</v>
      </c>
      <c r="W44" s="90">
        <v>1.66</v>
      </c>
      <c r="X44" s="90">
        <v>0</v>
      </c>
      <c r="Y44" s="90">
        <v>1.38</v>
      </c>
      <c r="Z44" s="90"/>
      <c r="AA44" s="90"/>
      <c r="AB44" s="90"/>
      <c r="AC44" s="90"/>
      <c r="AD44" s="90"/>
      <c r="AE44" s="90"/>
      <c r="AF44" s="90"/>
      <c r="AG44" s="96" t="s">
        <v>159</v>
      </c>
      <c r="AH44" s="96"/>
      <c r="AI44" s="96">
        <v>3</v>
      </c>
      <c r="AJ44" s="96">
        <v>3</v>
      </c>
      <c r="AK44" s="97">
        <v>0.5</v>
      </c>
      <c r="AL44" s="97">
        <v>0.5</v>
      </c>
      <c r="AM44" s="96">
        <v>0</v>
      </c>
      <c r="AN44" s="96">
        <v>0</v>
      </c>
      <c r="AO44" s="96">
        <v>0</v>
      </c>
      <c r="AP44" s="96">
        <v>20</v>
      </c>
      <c r="AQ44" s="96">
        <v>0</v>
      </c>
      <c r="AR44" s="96">
        <v>0</v>
      </c>
      <c r="AS44" s="96">
        <v>0</v>
      </c>
      <c r="AT44" s="96">
        <v>0</v>
      </c>
      <c r="AU44" s="96">
        <v>0</v>
      </c>
      <c r="AV44" s="96">
        <v>0</v>
      </c>
      <c r="AW44" s="96">
        <v>12</v>
      </c>
      <c r="AX44" s="96" t="s">
        <v>108</v>
      </c>
      <c r="AY44" s="96"/>
      <c r="AZ44" s="96" t="s">
        <v>159</v>
      </c>
      <c r="BA44" s="93"/>
      <c r="BB44" s="90"/>
      <c r="BC44" s="96"/>
      <c r="BD44" s="96" t="s">
        <v>49</v>
      </c>
      <c r="BE44" s="93"/>
    </row>
    <row r="45" spans="1:57" s="98" customFormat="1">
      <c r="A45" s="90">
        <v>20</v>
      </c>
      <c r="B45" s="91">
        <v>41550</v>
      </c>
      <c r="C45" s="92" t="s">
        <v>96</v>
      </c>
      <c r="D45" s="90" t="s">
        <v>81</v>
      </c>
      <c r="E45" s="91">
        <v>41509</v>
      </c>
      <c r="F45" s="93" t="s">
        <v>92</v>
      </c>
      <c r="G45" s="90" t="s">
        <v>143</v>
      </c>
      <c r="H45" s="90">
        <v>90.5</v>
      </c>
      <c r="I45" s="94" t="s">
        <v>137</v>
      </c>
      <c r="J45" s="95">
        <v>3000</v>
      </c>
      <c r="K45" s="95">
        <v>33000</v>
      </c>
      <c r="L45" s="95">
        <v>82200</v>
      </c>
      <c r="M45" s="95">
        <f t="shared" si="0"/>
        <v>82200</v>
      </c>
      <c r="N45" s="95"/>
      <c r="O45" s="90">
        <v>2.2000000000000002</v>
      </c>
      <c r="P45" s="90">
        <v>1.68</v>
      </c>
      <c r="Q45" s="90">
        <v>1.52</v>
      </c>
      <c r="R45" s="90">
        <v>0</v>
      </c>
      <c r="S45" s="90">
        <v>1.28</v>
      </c>
      <c r="T45" s="90"/>
      <c r="U45" s="90">
        <v>2.2000000000000002</v>
      </c>
      <c r="V45" s="90">
        <v>1.68</v>
      </c>
      <c r="W45" s="90">
        <v>1.52</v>
      </c>
      <c r="X45" s="90">
        <v>0</v>
      </c>
      <c r="Y45" s="90">
        <v>1.28</v>
      </c>
      <c r="Z45" s="90"/>
      <c r="AA45" s="90"/>
      <c r="AB45" s="90"/>
      <c r="AC45" s="90"/>
      <c r="AD45" s="90"/>
      <c r="AE45" s="90"/>
      <c r="AF45" s="90"/>
      <c r="AG45" s="96" t="s">
        <v>108</v>
      </c>
      <c r="AH45" s="96" t="s">
        <v>158</v>
      </c>
      <c r="AI45" s="96">
        <v>2</v>
      </c>
      <c r="AJ45" s="96">
        <v>4</v>
      </c>
      <c r="AK45" s="99">
        <v>0.33329999999999999</v>
      </c>
      <c r="AL45" s="99">
        <v>0.66659999999999997</v>
      </c>
      <c r="AM45" s="96">
        <v>0</v>
      </c>
      <c r="AN45" s="96">
        <v>20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6">
        <v>0</v>
      </c>
      <c r="AU45" s="96">
        <v>0</v>
      </c>
      <c r="AV45" s="96">
        <v>0</v>
      </c>
      <c r="AW45" s="96">
        <v>24</v>
      </c>
      <c r="AX45" s="96" t="s">
        <v>108</v>
      </c>
      <c r="AY45" s="96">
        <v>24</v>
      </c>
      <c r="AZ45" s="96" t="s">
        <v>159</v>
      </c>
      <c r="BA45" s="93"/>
      <c r="BB45" s="90"/>
      <c r="BC45" s="96"/>
      <c r="BD45" s="96" t="s">
        <v>160</v>
      </c>
      <c r="BE45" s="93"/>
    </row>
    <row r="46" spans="1:57" s="98" customFormat="1">
      <c r="A46" s="90">
        <v>28</v>
      </c>
      <c r="B46" s="91">
        <v>41550</v>
      </c>
      <c r="C46" s="92" t="s">
        <v>96</v>
      </c>
      <c r="D46" s="90" t="s">
        <v>81</v>
      </c>
      <c r="E46" s="91">
        <v>41274</v>
      </c>
      <c r="F46" s="93" t="s">
        <v>30</v>
      </c>
      <c r="G46" s="90" t="s">
        <v>116</v>
      </c>
      <c r="H46" s="90">
        <v>94.06</v>
      </c>
      <c r="I46" s="94" t="s">
        <v>137</v>
      </c>
      <c r="J46" s="95">
        <v>3042</v>
      </c>
      <c r="K46" s="95">
        <v>33459</v>
      </c>
      <c r="L46" s="95">
        <v>83342</v>
      </c>
      <c r="M46" s="95">
        <f t="shared" si="0"/>
        <v>83342</v>
      </c>
      <c r="N46" s="95"/>
      <c r="O46" s="90">
        <v>1.798</v>
      </c>
      <c r="P46" s="90">
        <v>1.3660000000000001</v>
      </c>
      <c r="Q46" s="90">
        <v>1.26</v>
      </c>
      <c r="R46" s="90">
        <v>0</v>
      </c>
      <c r="S46" s="90">
        <v>1.069</v>
      </c>
      <c r="T46" s="90"/>
      <c r="U46" s="90">
        <v>1.798</v>
      </c>
      <c r="V46" s="90">
        <v>1.3660000000000001</v>
      </c>
      <c r="W46" s="90">
        <v>1.26</v>
      </c>
      <c r="X46" s="90">
        <v>0</v>
      </c>
      <c r="Y46" s="90">
        <v>1.069</v>
      </c>
      <c r="Z46" s="90"/>
      <c r="AA46" s="90"/>
      <c r="AB46" s="90"/>
      <c r="AC46" s="90"/>
      <c r="AD46" s="90"/>
      <c r="AE46" s="90"/>
      <c r="AF46" s="90"/>
      <c r="AG46" s="96" t="s">
        <v>159</v>
      </c>
      <c r="AH46" s="96"/>
      <c r="AI46" s="96">
        <v>3</v>
      </c>
      <c r="AJ46" s="96">
        <v>3</v>
      </c>
      <c r="AK46" s="97">
        <v>0.5</v>
      </c>
      <c r="AL46" s="97">
        <v>0.5</v>
      </c>
      <c r="AM46" s="96">
        <v>0</v>
      </c>
      <c r="AN46" s="96">
        <v>0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6">
        <v>0</v>
      </c>
      <c r="AU46" s="96">
        <v>0</v>
      </c>
      <c r="AV46" s="96">
        <v>0</v>
      </c>
      <c r="AW46" s="96">
        <v>36</v>
      </c>
      <c r="AX46" s="96" t="s">
        <v>159</v>
      </c>
      <c r="AY46" s="96"/>
      <c r="AZ46" s="96" t="s">
        <v>159</v>
      </c>
      <c r="BA46" s="93"/>
      <c r="BB46" s="90"/>
      <c r="BC46" s="96"/>
      <c r="BD46" s="96" t="s">
        <v>160</v>
      </c>
      <c r="BE46" s="93"/>
    </row>
    <row r="47" spans="1:57" s="98" customFormat="1">
      <c r="A47" s="90">
        <v>45</v>
      </c>
      <c r="B47" s="91">
        <v>41550</v>
      </c>
      <c r="C47" s="92" t="s">
        <v>96</v>
      </c>
      <c r="D47" s="90" t="s">
        <v>81</v>
      </c>
      <c r="E47" s="91">
        <v>41274</v>
      </c>
      <c r="F47" s="90" t="s">
        <v>33</v>
      </c>
      <c r="G47" s="90" t="s">
        <v>34</v>
      </c>
      <c r="H47" s="90">
        <v>85.27</v>
      </c>
      <c r="I47" s="94" t="s">
        <v>137</v>
      </c>
      <c r="J47" s="95">
        <v>3000</v>
      </c>
      <c r="K47" s="95">
        <v>33000</v>
      </c>
      <c r="L47" s="95">
        <v>82200</v>
      </c>
      <c r="M47" s="95">
        <f t="shared" si="0"/>
        <v>82200</v>
      </c>
      <c r="N47" s="95"/>
      <c r="O47" s="90">
        <v>1.9239999999999999</v>
      </c>
      <c r="P47" s="90">
        <v>1.51</v>
      </c>
      <c r="Q47" s="90">
        <v>1.409</v>
      </c>
      <c r="R47" s="90">
        <v>0</v>
      </c>
      <c r="S47" s="90">
        <v>1.232</v>
      </c>
      <c r="T47" s="90"/>
      <c r="U47" s="90">
        <v>1.8540000000000001</v>
      </c>
      <c r="V47" s="90">
        <v>1.4410000000000001</v>
      </c>
      <c r="W47" s="90">
        <v>1.34</v>
      </c>
      <c r="X47" s="90">
        <v>0</v>
      </c>
      <c r="Y47" s="90">
        <v>1.1619999999999999</v>
      </c>
      <c r="Z47" s="90"/>
      <c r="AA47" s="90"/>
      <c r="AB47" s="90"/>
      <c r="AC47" s="90"/>
      <c r="AD47" s="90"/>
      <c r="AE47" s="90"/>
      <c r="AF47" s="90"/>
      <c r="AG47" s="96" t="s">
        <v>108</v>
      </c>
      <c r="AH47" s="96" t="s">
        <v>158</v>
      </c>
      <c r="AI47" s="96">
        <v>2</v>
      </c>
      <c r="AJ47" s="96">
        <v>4</v>
      </c>
      <c r="AK47" s="99">
        <v>0.33329999999999999</v>
      </c>
      <c r="AL47" s="99">
        <v>0.66659999999999997</v>
      </c>
      <c r="AM47" s="96">
        <v>0</v>
      </c>
      <c r="AN47" s="96">
        <v>0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6">
        <v>0</v>
      </c>
      <c r="AU47" s="96">
        <v>0</v>
      </c>
      <c r="AV47" s="96">
        <v>0</v>
      </c>
      <c r="AW47" s="96">
        <v>0</v>
      </c>
      <c r="AX47" s="96" t="s">
        <v>159</v>
      </c>
      <c r="AY47" s="96"/>
      <c r="AZ47" s="96" t="s">
        <v>159</v>
      </c>
      <c r="BA47" s="93" t="s">
        <v>24</v>
      </c>
      <c r="BB47" s="90" t="s">
        <v>152</v>
      </c>
      <c r="BC47" s="96">
        <v>50</v>
      </c>
      <c r="BD47" s="96" t="s">
        <v>91</v>
      </c>
      <c r="BE47" s="93"/>
    </row>
    <row r="48" spans="1:57" s="98" customFormat="1">
      <c r="A48" s="90">
        <v>4</v>
      </c>
      <c r="B48" s="91">
        <v>41550</v>
      </c>
      <c r="C48" s="92" t="s">
        <v>134</v>
      </c>
      <c r="D48" s="90" t="s">
        <v>81</v>
      </c>
      <c r="E48" s="91">
        <v>41455</v>
      </c>
      <c r="F48" s="93" t="s">
        <v>136</v>
      </c>
      <c r="G48" s="90" t="s">
        <v>62</v>
      </c>
      <c r="H48" s="90">
        <v>75.59</v>
      </c>
      <c r="I48" s="94" t="s">
        <v>137</v>
      </c>
      <c r="J48" s="95">
        <v>11820</v>
      </c>
      <c r="K48" s="95">
        <v>84780</v>
      </c>
      <c r="L48" s="95">
        <f>K48</f>
        <v>84780</v>
      </c>
      <c r="M48" s="95">
        <f t="shared" si="0"/>
        <v>84780</v>
      </c>
      <c r="N48" s="95"/>
      <c r="O48" s="90">
        <v>1.84</v>
      </c>
      <c r="P48" s="90">
        <v>1.538</v>
      </c>
      <c r="Q48" s="90">
        <v>0</v>
      </c>
      <c r="R48" s="90">
        <v>0</v>
      </c>
      <c r="S48" s="90">
        <v>1.3280000000000001</v>
      </c>
      <c r="T48" s="90"/>
      <c r="U48" s="90">
        <v>1.84</v>
      </c>
      <c r="V48" s="90">
        <v>1.538</v>
      </c>
      <c r="W48" s="90">
        <v>0</v>
      </c>
      <c r="X48" s="90">
        <v>0</v>
      </c>
      <c r="Y48" s="90">
        <v>1.3280000000000001</v>
      </c>
      <c r="Z48" s="90"/>
      <c r="AA48" s="90"/>
      <c r="AB48" s="90"/>
      <c r="AC48" s="90"/>
      <c r="AD48" s="90"/>
      <c r="AE48" s="90"/>
      <c r="AF48" s="90"/>
      <c r="AG48" s="96" t="s">
        <v>31</v>
      </c>
      <c r="AH48" s="96"/>
      <c r="AI48" s="96">
        <v>3</v>
      </c>
      <c r="AJ48" s="96">
        <v>3</v>
      </c>
      <c r="AK48" s="97">
        <v>0.5</v>
      </c>
      <c r="AL48" s="97">
        <v>0.5</v>
      </c>
      <c r="AM48" s="96">
        <v>0</v>
      </c>
      <c r="AN48" s="96">
        <v>15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6">
        <v>0</v>
      </c>
      <c r="AU48" s="96">
        <v>0</v>
      </c>
      <c r="AV48" s="96">
        <v>0</v>
      </c>
      <c r="AW48" s="96">
        <v>12</v>
      </c>
      <c r="AX48" s="96" t="s">
        <v>108</v>
      </c>
      <c r="AY48" s="96">
        <v>12</v>
      </c>
      <c r="AZ48" s="96" t="s">
        <v>159</v>
      </c>
      <c r="BA48" s="93"/>
      <c r="BB48" s="90"/>
      <c r="BC48" s="96"/>
      <c r="BD48" s="96" t="s">
        <v>160</v>
      </c>
      <c r="BE48" s="93"/>
    </row>
    <row r="49" spans="1:57" s="31" customFormat="1">
      <c r="A49" s="27"/>
      <c r="B49" s="26">
        <v>41550</v>
      </c>
      <c r="C49" s="29" t="s">
        <v>134</v>
      </c>
      <c r="D49" s="27" t="s">
        <v>81</v>
      </c>
      <c r="E49" s="26">
        <v>41508</v>
      </c>
      <c r="F49" s="28" t="s">
        <v>591</v>
      </c>
      <c r="G49" s="27" t="s">
        <v>592</v>
      </c>
      <c r="H49" s="27">
        <v>81.89</v>
      </c>
      <c r="I49" s="32" t="s">
        <v>137</v>
      </c>
      <c r="J49" s="35">
        <v>3042</v>
      </c>
      <c r="K49" s="35">
        <v>33459</v>
      </c>
      <c r="L49" s="35">
        <v>83342</v>
      </c>
      <c r="M49" s="35">
        <f t="shared" ref="M49" si="5">L49</f>
        <v>83342</v>
      </c>
      <c r="N49" s="35"/>
      <c r="O49" s="27">
        <v>2.27</v>
      </c>
      <c r="P49" s="27">
        <v>1.89</v>
      </c>
      <c r="Q49" s="27">
        <v>1.78</v>
      </c>
      <c r="R49" s="27">
        <v>0</v>
      </c>
      <c r="S49" s="27">
        <v>1.59</v>
      </c>
      <c r="T49" s="27"/>
      <c r="U49" s="27">
        <v>2.27</v>
      </c>
      <c r="V49" s="27">
        <v>1.89</v>
      </c>
      <c r="W49" s="27">
        <v>1.78</v>
      </c>
      <c r="X49" s="27">
        <v>0</v>
      </c>
      <c r="Y49" s="27">
        <v>1.59</v>
      </c>
      <c r="Z49" s="27"/>
      <c r="AA49" s="27"/>
      <c r="AB49" s="27"/>
      <c r="AC49" s="27"/>
      <c r="AD49" s="27"/>
      <c r="AE49" s="27"/>
      <c r="AF49" s="27"/>
      <c r="AG49" s="30" t="s">
        <v>31</v>
      </c>
      <c r="AH49" s="30"/>
      <c r="AI49" s="30">
        <v>3</v>
      </c>
      <c r="AJ49" s="30">
        <v>3</v>
      </c>
      <c r="AK49" s="85">
        <v>0.5</v>
      </c>
      <c r="AL49" s="85">
        <v>0.5</v>
      </c>
      <c r="AM49" s="30">
        <v>0</v>
      </c>
      <c r="AN49" s="30">
        <v>30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 t="s">
        <v>593</v>
      </c>
      <c r="AY49" s="30">
        <v>24</v>
      </c>
      <c r="AZ49" s="30" t="s">
        <v>31</v>
      </c>
      <c r="BA49" s="28" t="s">
        <v>24</v>
      </c>
      <c r="BB49" s="27" t="s">
        <v>152</v>
      </c>
      <c r="BC49" s="30">
        <v>50</v>
      </c>
      <c r="BD49" s="30" t="s">
        <v>594</v>
      </c>
      <c r="BE49" s="28"/>
    </row>
    <row r="50" spans="1:57" s="31" customFormat="1">
      <c r="A50" s="27">
        <v>13</v>
      </c>
      <c r="B50" s="26">
        <v>41550</v>
      </c>
      <c r="C50" s="29" t="s">
        <v>577</v>
      </c>
      <c r="D50" s="27" t="s">
        <v>140</v>
      </c>
      <c r="E50" s="26">
        <v>41455</v>
      </c>
      <c r="F50" s="28" t="s">
        <v>589</v>
      </c>
      <c r="G50" s="27" t="s">
        <v>54</v>
      </c>
      <c r="H50" s="27">
        <v>84.18</v>
      </c>
      <c r="I50" s="32" t="s">
        <v>580</v>
      </c>
      <c r="J50" s="35">
        <v>3000</v>
      </c>
      <c r="K50" s="35">
        <v>33000</v>
      </c>
      <c r="L50" s="35">
        <v>82200</v>
      </c>
      <c r="M50" s="35">
        <f t="shared" si="0"/>
        <v>82200</v>
      </c>
      <c r="N50" s="35"/>
      <c r="O50" s="27">
        <v>2.085</v>
      </c>
      <c r="P50" s="27">
        <v>1.7709999999999999</v>
      </c>
      <c r="Q50" s="27">
        <v>1.6319999999999999</v>
      </c>
      <c r="R50" s="27">
        <v>0</v>
      </c>
      <c r="S50" s="27">
        <v>1.393</v>
      </c>
      <c r="T50" s="27"/>
      <c r="U50" s="27">
        <v>2.085</v>
      </c>
      <c r="V50" s="27">
        <v>1.7709999999999999</v>
      </c>
      <c r="W50" s="27">
        <v>1.6319999999999999</v>
      </c>
      <c r="X50" s="27">
        <v>0</v>
      </c>
      <c r="Y50" s="27">
        <v>1.393</v>
      </c>
      <c r="Z50" s="27"/>
      <c r="AA50" s="27"/>
      <c r="AB50" s="27"/>
      <c r="AC50" s="27"/>
      <c r="AD50" s="27"/>
      <c r="AE50" s="27"/>
      <c r="AF50" s="27"/>
      <c r="AG50" s="30" t="s">
        <v>31</v>
      </c>
      <c r="AH50" s="30"/>
      <c r="AI50" s="30">
        <v>3</v>
      </c>
      <c r="AJ50" s="30">
        <v>3</v>
      </c>
      <c r="AK50" s="85">
        <v>0.5</v>
      </c>
      <c r="AL50" s="85">
        <v>0.5</v>
      </c>
      <c r="AM50" s="30">
        <v>0</v>
      </c>
      <c r="AN50" s="30">
        <v>20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 t="s">
        <v>31</v>
      </c>
      <c r="AY50" s="30">
        <v>24</v>
      </c>
      <c r="AZ50" s="30" t="s">
        <v>31</v>
      </c>
      <c r="BA50" s="28"/>
      <c r="BB50" s="27"/>
      <c r="BC50" s="30"/>
      <c r="BD50" s="30" t="s">
        <v>583</v>
      </c>
      <c r="BE50" s="28"/>
    </row>
    <row r="51" spans="1:57" s="31" customFormat="1">
      <c r="A51" s="27">
        <v>38</v>
      </c>
      <c r="B51" s="26">
        <v>41550</v>
      </c>
      <c r="C51" s="29" t="s">
        <v>96</v>
      </c>
      <c r="D51" s="27" t="s">
        <v>140</v>
      </c>
      <c r="E51" s="26">
        <v>41547</v>
      </c>
      <c r="F51" s="28" t="s">
        <v>26</v>
      </c>
      <c r="G51" s="27" t="s">
        <v>117</v>
      </c>
      <c r="H51" s="27">
        <v>85.8</v>
      </c>
      <c r="I51" s="32" t="s">
        <v>137</v>
      </c>
      <c r="J51" s="35">
        <v>3000</v>
      </c>
      <c r="K51" s="35">
        <v>33000</v>
      </c>
      <c r="L51" s="35">
        <v>82200</v>
      </c>
      <c r="M51" s="35">
        <f t="shared" ref="M51" si="6">L51</f>
        <v>82200</v>
      </c>
      <c r="N51" s="35"/>
      <c r="O51" s="27">
        <v>2.91</v>
      </c>
      <c r="P51" s="27">
        <v>2.2599999999999998</v>
      </c>
      <c r="Q51" s="27">
        <v>2.16</v>
      </c>
      <c r="R51" s="27">
        <v>0</v>
      </c>
      <c r="S51" s="27">
        <v>1.91</v>
      </c>
      <c r="T51" s="27"/>
      <c r="U51" s="27">
        <v>2.91</v>
      </c>
      <c r="V51" s="27">
        <v>2.2599999999999998</v>
      </c>
      <c r="W51" s="27">
        <v>2.16</v>
      </c>
      <c r="X51" s="27">
        <v>0</v>
      </c>
      <c r="Y51" s="27">
        <v>1.91</v>
      </c>
      <c r="Z51" s="27"/>
      <c r="AA51" s="27"/>
      <c r="AB51" s="27"/>
      <c r="AC51" s="27"/>
      <c r="AD51" s="27"/>
      <c r="AE51" s="27"/>
      <c r="AF51" s="27"/>
      <c r="AG51" s="30" t="s">
        <v>159</v>
      </c>
      <c r="AH51" s="30"/>
      <c r="AI51" s="30">
        <v>3</v>
      </c>
      <c r="AJ51" s="30">
        <v>3</v>
      </c>
      <c r="AK51" s="85">
        <v>0.5</v>
      </c>
      <c r="AL51" s="85">
        <v>0.5</v>
      </c>
      <c r="AM51" s="30">
        <v>0</v>
      </c>
      <c r="AN51" s="30">
        <v>0</v>
      </c>
      <c r="AO51" s="30">
        <v>10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 t="s">
        <v>159</v>
      </c>
      <c r="AY51" s="30"/>
      <c r="AZ51" s="30" t="s">
        <v>159</v>
      </c>
      <c r="BA51" s="28"/>
      <c r="BB51" s="27"/>
      <c r="BC51" s="30"/>
      <c r="BD51" s="30" t="s">
        <v>160</v>
      </c>
      <c r="BE51" s="28" t="s">
        <v>27</v>
      </c>
    </row>
    <row r="52" spans="1:57" s="31" customFormat="1">
      <c r="A52" s="27">
        <v>54</v>
      </c>
      <c r="B52" s="26">
        <v>41550</v>
      </c>
      <c r="C52" s="29" t="s">
        <v>96</v>
      </c>
      <c r="D52" s="27" t="s">
        <v>140</v>
      </c>
      <c r="E52" s="26">
        <v>41305</v>
      </c>
      <c r="F52" s="28" t="s">
        <v>25</v>
      </c>
      <c r="G52" s="27" t="s">
        <v>34</v>
      </c>
      <c r="H52" s="27">
        <v>83.6</v>
      </c>
      <c r="I52" s="32" t="s">
        <v>137</v>
      </c>
      <c r="J52" s="35">
        <v>3000</v>
      </c>
      <c r="K52" s="35">
        <v>33000</v>
      </c>
      <c r="L52" s="35">
        <v>82200</v>
      </c>
      <c r="M52" s="35">
        <f>L52</f>
        <v>82200</v>
      </c>
      <c r="N52" s="35"/>
      <c r="O52" s="27">
        <v>2.92</v>
      </c>
      <c r="P52" s="27">
        <v>2.3199999999999998</v>
      </c>
      <c r="Q52" s="27">
        <v>2.2000000000000002</v>
      </c>
      <c r="R52" s="27">
        <v>0</v>
      </c>
      <c r="S52" s="27">
        <v>1.9</v>
      </c>
      <c r="T52" s="27"/>
      <c r="U52" s="27">
        <v>2.41</v>
      </c>
      <c r="V52" s="27">
        <v>1.82</v>
      </c>
      <c r="W52" s="27">
        <v>1.66</v>
      </c>
      <c r="X52" s="27">
        <v>0</v>
      </c>
      <c r="Y52" s="27">
        <v>1.38</v>
      </c>
      <c r="Z52" s="27"/>
      <c r="AA52" s="27"/>
      <c r="AB52" s="27"/>
      <c r="AC52" s="27"/>
      <c r="AD52" s="27"/>
      <c r="AE52" s="27"/>
      <c r="AF52" s="27"/>
      <c r="AG52" s="30" t="s">
        <v>159</v>
      </c>
      <c r="AH52" s="30"/>
      <c r="AI52" s="30">
        <v>3</v>
      </c>
      <c r="AJ52" s="30">
        <v>3</v>
      </c>
      <c r="AK52" s="85">
        <v>0.5</v>
      </c>
      <c r="AL52" s="85">
        <v>0.5</v>
      </c>
      <c r="AM52" s="30">
        <v>0</v>
      </c>
      <c r="AN52" s="30">
        <v>0</v>
      </c>
      <c r="AO52" s="30">
        <v>0</v>
      </c>
      <c r="AP52" s="30">
        <v>20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12</v>
      </c>
      <c r="AX52" s="30" t="s">
        <v>108</v>
      </c>
      <c r="AY52" s="30"/>
      <c r="AZ52" s="30" t="s">
        <v>159</v>
      </c>
      <c r="BA52" s="28"/>
      <c r="BB52" s="27"/>
      <c r="BC52" s="30"/>
      <c r="BD52" s="30" t="s">
        <v>49</v>
      </c>
      <c r="BE52" s="28"/>
    </row>
    <row r="53" spans="1:57" s="31" customFormat="1">
      <c r="A53" s="27">
        <v>21</v>
      </c>
      <c r="B53" s="26">
        <v>41550</v>
      </c>
      <c r="C53" s="29" t="s">
        <v>577</v>
      </c>
      <c r="D53" s="27" t="s">
        <v>140</v>
      </c>
      <c r="E53" s="26">
        <v>41509</v>
      </c>
      <c r="F53" s="28" t="s">
        <v>584</v>
      </c>
      <c r="G53" s="27" t="s">
        <v>585</v>
      </c>
      <c r="H53" s="27">
        <v>84.5</v>
      </c>
      <c r="I53" s="32" t="s">
        <v>580</v>
      </c>
      <c r="J53" s="35">
        <v>3000</v>
      </c>
      <c r="K53" s="35">
        <v>33000</v>
      </c>
      <c r="L53" s="35">
        <v>82200</v>
      </c>
      <c r="M53" s="35">
        <f t="shared" ref="M53" si="7">L53</f>
        <v>82200</v>
      </c>
      <c r="N53" s="35"/>
      <c r="O53" s="27">
        <v>2.2200000000000002</v>
      </c>
      <c r="P53" s="27">
        <v>1.69</v>
      </c>
      <c r="Q53" s="27">
        <v>1.55</v>
      </c>
      <c r="R53" s="27">
        <v>0</v>
      </c>
      <c r="S53" s="27">
        <v>1.32</v>
      </c>
      <c r="T53" s="27"/>
      <c r="U53" s="27">
        <v>2.2200000000000002</v>
      </c>
      <c r="V53" s="27">
        <v>1.69</v>
      </c>
      <c r="W53" s="27">
        <v>1.55</v>
      </c>
      <c r="X53" s="27">
        <v>0</v>
      </c>
      <c r="Y53" s="27">
        <v>1.32</v>
      </c>
      <c r="Z53" s="27"/>
      <c r="AA53" s="27"/>
      <c r="AB53" s="27"/>
      <c r="AC53" s="27"/>
      <c r="AD53" s="27"/>
      <c r="AE53" s="27"/>
      <c r="AF53" s="27"/>
      <c r="AG53" s="30" t="s">
        <v>581</v>
      </c>
      <c r="AH53" s="30" t="s">
        <v>582</v>
      </c>
      <c r="AI53" s="30">
        <v>2</v>
      </c>
      <c r="AJ53" s="30">
        <v>4</v>
      </c>
      <c r="AK53" s="40">
        <v>0.33329999999999999</v>
      </c>
      <c r="AL53" s="40">
        <v>0.66659999999999997</v>
      </c>
      <c r="AM53" s="30">
        <v>0</v>
      </c>
      <c r="AN53" s="30">
        <v>20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24</v>
      </c>
      <c r="AX53" s="30" t="s">
        <v>581</v>
      </c>
      <c r="AY53" s="30">
        <v>24</v>
      </c>
      <c r="AZ53" s="30" t="s">
        <v>31</v>
      </c>
      <c r="BA53" s="28"/>
      <c r="BB53" s="27"/>
      <c r="BC53" s="30"/>
      <c r="BD53" s="30" t="s">
        <v>583</v>
      </c>
      <c r="BE53" s="28"/>
    </row>
    <row r="54" spans="1:57" s="31" customFormat="1">
      <c r="A54" s="27">
        <v>29</v>
      </c>
      <c r="B54" s="26">
        <v>41550</v>
      </c>
      <c r="C54" s="29" t="s">
        <v>96</v>
      </c>
      <c r="D54" s="27" t="s">
        <v>140</v>
      </c>
      <c r="E54" s="26">
        <v>41274</v>
      </c>
      <c r="F54" s="28" t="s">
        <v>30</v>
      </c>
      <c r="G54" s="27" t="s">
        <v>116</v>
      </c>
      <c r="H54" s="27">
        <v>64.06</v>
      </c>
      <c r="I54" s="32" t="s">
        <v>137</v>
      </c>
      <c r="J54" s="35">
        <v>3042</v>
      </c>
      <c r="K54" s="35">
        <v>33459</v>
      </c>
      <c r="L54" s="35">
        <v>83342</v>
      </c>
      <c r="M54" s="35">
        <f t="shared" si="0"/>
        <v>83342</v>
      </c>
      <c r="N54" s="35"/>
      <c r="O54" s="27">
        <v>1.8759999999999999</v>
      </c>
      <c r="P54" s="27">
        <v>1.409</v>
      </c>
      <c r="Q54" s="27">
        <v>1.2969999999999999</v>
      </c>
      <c r="R54" s="27">
        <v>0</v>
      </c>
      <c r="S54" s="27">
        <v>1.107</v>
      </c>
      <c r="T54" s="27"/>
      <c r="U54" s="27">
        <v>1.8759999999999999</v>
      </c>
      <c r="V54" s="27">
        <v>1.409</v>
      </c>
      <c r="W54" s="27">
        <v>1.2969999999999999</v>
      </c>
      <c r="X54" s="27">
        <v>0</v>
      </c>
      <c r="Y54" s="27">
        <v>1.107</v>
      </c>
      <c r="Z54" s="27"/>
      <c r="AA54" s="27"/>
      <c r="AB54" s="27"/>
      <c r="AC54" s="27"/>
      <c r="AD54" s="27"/>
      <c r="AE54" s="27"/>
      <c r="AF54" s="27"/>
      <c r="AG54" s="30" t="s">
        <v>159</v>
      </c>
      <c r="AH54" s="30"/>
      <c r="AI54" s="30">
        <v>3</v>
      </c>
      <c r="AJ54" s="30">
        <v>3</v>
      </c>
      <c r="AK54" s="85">
        <v>0.5</v>
      </c>
      <c r="AL54" s="85">
        <v>0.5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36</v>
      </c>
      <c r="AX54" s="30" t="s">
        <v>159</v>
      </c>
      <c r="AY54" s="30"/>
      <c r="AZ54" s="30" t="s">
        <v>159</v>
      </c>
      <c r="BA54" s="28"/>
      <c r="BB54" s="27"/>
      <c r="BC54" s="30"/>
      <c r="BD54" s="30" t="s">
        <v>160</v>
      </c>
      <c r="BE54" s="28"/>
    </row>
    <row r="55" spans="1:57" s="31" customFormat="1">
      <c r="A55" s="27">
        <v>46</v>
      </c>
      <c r="B55" s="26">
        <v>41550</v>
      </c>
      <c r="C55" s="29" t="s">
        <v>96</v>
      </c>
      <c r="D55" s="27" t="s">
        <v>140</v>
      </c>
      <c r="E55" s="26">
        <v>41274</v>
      </c>
      <c r="F55" s="27" t="s">
        <v>33</v>
      </c>
      <c r="G55" s="27" t="s">
        <v>34</v>
      </c>
      <c r="H55" s="27">
        <v>85.27</v>
      </c>
      <c r="I55" s="32" t="s">
        <v>137</v>
      </c>
      <c r="J55" s="35">
        <v>3000</v>
      </c>
      <c r="K55" s="35">
        <v>33000</v>
      </c>
      <c r="L55" s="35">
        <v>82200</v>
      </c>
      <c r="M55" s="35">
        <f>L55</f>
        <v>82200</v>
      </c>
      <c r="N55" s="35"/>
      <c r="O55" s="27">
        <v>1.9239999999999999</v>
      </c>
      <c r="P55" s="27">
        <v>1.51</v>
      </c>
      <c r="Q55" s="27">
        <v>1.409</v>
      </c>
      <c r="R55" s="27">
        <v>0</v>
      </c>
      <c r="S55" s="27">
        <v>1.232</v>
      </c>
      <c r="T55" s="27"/>
      <c r="U55" s="27">
        <v>1.8540000000000001</v>
      </c>
      <c r="V55" s="27">
        <v>1.4410000000000001</v>
      </c>
      <c r="W55" s="27">
        <v>1.34</v>
      </c>
      <c r="X55" s="27">
        <v>0</v>
      </c>
      <c r="Y55" s="27">
        <v>1.1619999999999999</v>
      </c>
      <c r="Z55" s="27"/>
      <c r="AA55" s="27"/>
      <c r="AB55" s="27"/>
      <c r="AC55" s="27"/>
      <c r="AD55" s="27"/>
      <c r="AE55" s="27"/>
      <c r="AF55" s="27"/>
      <c r="AG55" s="30" t="s">
        <v>108</v>
      </c>
      <c r="AH55" s="30" t="s">
        <v>158</v>
      </c>
      <c r="AI55" s="30">
        <v>2</v>
      </c>
      <c r="AJ55" s="30">
        <v>4</v>
      </c>
      <c r="AK55" s="40">
        <v>0.33329999999999999</v>
      </c>
      <c r="AL55" s="40">
        <v>0.66659999999999997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 t="s">
        <v>159</v>
      </c>
      <c r="AY55" s="30"/>
      <c r="AZ55" s="30" t="s">
        <v>159</v>
      </c>
      <c r="BA55" s="28" t="s">
        <v>24</v>
      </c>
      <c r="BB55" s="27" t="s">
        <v>152</v>
      </c>
      <c r="BC55" s="30">
        <v>50</v>
      </c>
      <c r="BD55" s="30" t="s">
        <v>91</v>
      </c>
      <c r="BE55" s="28"/>
    </row>
    <row r="56" spans="1:57" s="31" customFormat="1">
      <c r="A56" s="27">
        <v>5</v>
      </c>
      <c r="B56" s="26">
        <v>41550</v>
      </c>
      <c r="C56" s="29" t="s">
        <v>577</v>
      </c>
      <c r="D56" s="27" t="s">
        <v>140</v>
      </c>
      <c r="E56" s="26">
        <v>41455</v>
      </c>
      <c r="F56" s="28" t="s">
        <v>586</v>
      </c>
      <c r="G56" s="27" t="s">
        <v>587</v>
      </c>
      <c r="H56" s="27">
        <v>75.59</v>
      </c>
      <c r="I56" s="32" t="s">
        <v>580</v>
      </c>
      <c r="J56" s="35">
        <v>11820</v>
      </c>
      <c r="K56" s="35">
        <v>84780</v>
      </c>
      <c r="L56" s="35">
        <f>K56</f>
        <v>84780</v>
      </c>
      <c r="M56" s="35">
        <f t="shared" ref="M56:M57" si="8">L56</f>
        <v>84780</v>
      </c>
      <c r="N56" s="35"/>
      <c r="O56" s="27">
        <v>1.84</v>
      </c>
      <c r="P56" s="27">
        <v>1.538</v>
      </c>
      <c r="Q56" s="27">
        <v>0</v>
      </c>
      <c r="R56" s="27">
        <v>0</v>
      </c>
      <c r="S56" s="27">
        <v>1.3280000000000001</v>
      </c>
      <c r="T56" s="27"/>
      <c r="U56" s="27">
        <v>1.84</v>
      </c>
      <c r="V56" s="27">
        <v>1.538</v>
      </c>
      <c r="W56" s="27">
        <v>0</v>
      </c>
      <c r="X56" s="27">
        <v>0</v>
      </c>
      <c r="Y56" s="27">
        <v>1.3280000000000001</v>
      </c>
      <c r="Z56" s="27"/>
      <c r="AA56" s="27"/>
      <c r="AB56" s="27"/>
      <c r="AC56" s="27"/>
      <c r="AD56" s="27"/>
      <c r="AE56" s="27"/>
      <c r="AF56" s="27"/>
      <c r="AG56" s="30" t="s">
        <v>31</v>
      </c>
      <c r="AH56" s="30"/>
      <c r="AI56" s="30">
        <v>3</v>
      </c>
      <c r="AJ56" s="30">
        <v>3</v>
      </c>
      <c r="AK56" s="85">
        <v>0.5</v>
      </c>
      <c r="AL56" s="85">
        <v>0.5</v>
      </c>
      <c r="AM56" s="30">
        <v>0</v>
      </c>
      <c r="AN56" s="30">
        <v>15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12</v>
      </c>
      <c r="AX56" s="30" t="s">
        <v>581</v>
      </c>
      <c r="AY56" s="30">
        <v>12</v>
      </c>
      <c r="AZ56" s="30" t="s">
        <v>31</v>
      </c>
      <c r="BA56" s="28"/>
      <c r="BB56" s="27"/>
      <c r="BC56" s="30"/>
      <c r="BD56" s="30" t="s">
        <v>583</v>
      </c>
      <c r="BE56" s="28"/>
    </row>
    <row r="57" spans="1:57" s="31" customFormat="1">
      <c r="A57" s="27"/>
      <c r="B57" s="26">
        <v>41550</v>
      </c>
      <c r="C57" s="29" t="s">
        <v>577</v>
      </c>
      <c r="D57" s="27" t="s">
        <v>140</v>
      </c>
      <c r="E57" s="26">
        <v>41508</v>
      </c>
      <c r="F57" s="28" t="s">
        <v>591</v>
      </c>
      <c r="G57" s="27" t="s">
        <v>592</v>
      </c>
      <c r="H57" s="27">
        <v>81.89</v>
      </c>
      <c r="I57" s="32" t="s">
        <v>137</v>
      </c>
      <c r="J57" s="35">
        <v>3042</v>
      </c>
      <c r="K57" s="35">
        <v>33459</v>
      </c>
      <c r="L57" s="35">
        <v>83342</v>
      </c>
      <c r="M57" s="35">
        <f t="shared" si="8"/>
        <v>83342</v>
      </c>
      <c r="N57" s="35"/>
      <c r="O57" s="27">
        <v>2.27</v>
      </c>
      <c r="P57" s="27">
        <v>1.89</v>
      </c>
      <c r="Q57" s="27">
        <v>1.78</v>
      </c>
      <c r="R57" s="27">
        <v>0</v>
      </c>
      <c r="S57" s="27">
        <v>1.59</v>
      </c>
      <c r="T57" s="27"/>
      <c r="U57" s="27">
        <v>2.27</v>
      </c>
      <c r="V57" s="27">
        <v>1.89</v>
      </c>
      <c r="W57" s="27">
        <v>1.78</v>
      </c>
      <c r="X57" s="27">
        <v>0</v>
      </c>
      <c r="Y57" s="27">
        <v>1.59</v>
      </c>
      <c r="Z57" s="27"/>
      <c r="AA57" s="27"/>
      <c r="AB57" s="27"/>
      <c r="AC57" s="27"/>
      <c r="AD57" s="27"/>
      <c r="AE57" s="27"/>
      <c r="AF57" s="27"/>
      <c r="AG57" s="30" t="s">
        <v>31</v>
      </c>
      <c r="AH57" s="30"/>
      <c r="AI57" s="30">
        <v>3</v>
      </c>
      <c r="AJ57" s="30">
        <v>3</v>
      </c>
      <c r="AK57" s="85">
        <v>0.5</v>
      </c>
      <c r="AL57" s="85">
        <v>0.5</v>
      </c>
      <c r="AM57" s="30">
        <v>0</v>
      </c>
      <c r="AN57" s="30">
        <v>30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 t="s">
        <v>593</v>
      </c>
      <c r="AY57" s="30">
        <v>24</v>
      </c>
      <c r="AZ57" s="30" t="s">
        <v>31</v>
      </c>
      <c r="BA57" s="28" t="s">
        <v>24</v>
      </c>
      <c r="BB57" s="27" t="s">
        <v>152</v>
      </c>
      <c r="BC57" s="30">
        <v>50</v>
      </c>
      <c r="BD57" s="30" t="s">
        <v>594</v>
      </c>
      <c r="BE57" s="28"/>
    </row>
    <row r="58" spans="1:57" s="98" customFormat="1">
      <c r="A58" s="90">
        <v>11</v>
      </c>
      <c r="B58" s="91">
        <v>41550</v>
      </c>
      <c r="C58" s="92" t="s">
        <v>96</v>
      </c>
      <c r="D58" s="90" t="s">
        <v>78</v>
      </c>
      <c r="E58" s="91">
        <v>41455</v>
      </c>
      <c r="F58" s="93" t="s">
        <v>79</v>
      </c>
      <c r="G58" s="90" t="s">
        <v>54</v>
      </c>
      <c r="H58" s="90">
        <v>87.97</v>
      </c>
      <c r="I58" s="94" t="s">
        <v>137</v>
      </c>
      <c r="J58" s="95">
        <v>3000</v>
      </c>
      <c r="K58" s="95">
        <v>33000</v>
      </c>
      <c r="L58" s="95">
        <v>82200</v>
      </c>
      <c r="M58" s="95">
        <f t="shared" si="0"/>
        <v>82200</v>
      </c>
      <c r="N58" s="95"/>
      <c r="O58" s="90">
        <v>2.1360000000000001</v>
      </c>
      <c r="P58" s="90">
        <v>1.716</v>
      </c>
      <c r="Q58" s="90">
        <v>1.446</v>
      </c>
      <c r="R58" s="90">
        <v>0</v>
      </c>
      <c r="S58" s="90">
        <v>1.3520000000000001</v>
      </c>
      <c r="T58" s="90"/>
      <c r="U58" s="90">
        <v>2.1360000000000001</v>
      </c>
      <c r="V58" s="90">
        <v>1.716</v>
      </c>
      <c r="W58" s="90">
        <v>1.446</v>
      </c>
      <c r="X58" s="90">
        <v>0</v>
      </c>
      <c r="Y58" s="90">
        <v>1.3520000000000001</v>
      </c>
      <c r="Z58" s="90"/>
      <c r="AA58" s="90"/>
      <c r="AB58" s="90"/>
      <c r="AC58" s="90"/>
      <c r="AD58" s="90"/>
      <c r="AE58" s="90"/>
      <c r="AF58" s="90"/>
      <c r="AG58" s="96" t="s">
        <v>159</v>
      </c>
      <c r="AH58" s="96"/>
      <c r="AI58" s="96">
        <v>3</v>
      </c>
      <c r="AJ58" s="96">
        <v>3</v>
      </c>
      <c r="AK58" s="97">
        <v>0.5</v>
      </c>
      <c r="AL58" s="97">
        <v>0.5</v>
      </c>
      <c r="AM58" s="96">
        <v>0</v>
      </c>
      <c r="AN58" s="96">
        <v>20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v>0</v>
      </c>
      <c r="AU58" s="96">
        <v>0</v>
      </c>
      <c r="AV58" s="96">
        <v>0</v>
      </c>
      <c r="AW58" s="96">
        <v>0</v>
      </c>
      <c r="AX58" s="96" t="s">
        <v>159</v>
      </c>
      <c r="AY58" s="96">
        <v>24</v>
      </c>
      <c r="AZ58" s="96" t="s">
        <v>159</v>
      </c>
      <c r="BA58" s="93"/>
      <c r="BB58" s="90"/>
      <c r="BC58" s="96"/>
      <c r="BD58" s="96" t="s">
        <v>153</v>
      </c>
      <c r="BE58" s="93"/>
    </row>
    <row r="59" spans="1:57" s="98" customFormat="1">
      <c r="A59" s="90">
        <v>36</v>
      </c>
      <c r="B59" s="91">
        <v>41550</v>
      </c>
      <c r="C59" s="92" t="s">
        <v>96</v>
      </c>
      <c r="D59" s="90" t="s">
        <v>78</v>
      </c>
      <c r="E59" s="91">
        <v>41547</v>
      </c>
      <c r="F59" s="93" t="s">
        <v>26</v>
      </c>
      <c r="G59" s="90" t="s">
        <v>117</v>
      </c>
      <c r="H59" s="90">
        <v>85.8</v>
      </c>
      <c r="I59" s="94" t="s">
        <v>137</v>
      </c>
      <c r="J59" s="95">
        <v>3000</v>
      </c>
      <c r="K59" s="95">
        <v>33000</v>
      </c>
      <c r="L59" s="95">
        <v>82200</v>
      </c>
      <c r="M59" s="95">
        <f t="shared" si="0"/>
        <v>82200</v>
      </c>
      <c r="N59" s="95"/>
      <c r="O59" s="90">
        <v>2.86</v>
      </c>
      <c r="P59" s="90">
        <v>2.36</v>
      </c>
      <c r="Q59" s="90">
        <v>2.21</v>
      </c>
      <c r="R59" s="90">
        <v>0</v>
      </c>
      <c r="S59" s="90">
        <v>2.06</v>
      </c>
      <c r="T59" s="90"/>
      <c r="U59" s="90">
        <v>2.86</v>
      </c>
      <c r="V59" s="90">
        <v>2.36</v>
      </c>
      <c r="W59" s="90">
        <v>2.21</v>
      </c>
      <c r="X59" s="90">
        <v>0</v>
      </c>
      <c r="Y59" s="90">
        <v>2.06</v>
      </c>
      <c r="Z59" s="90"/>
      <c r="AA59" s="90"/>
      <c r="AB59" s="90"/>
      <c r="AC59" s="90"/>
      <c r="AD59" s="90"/>
      <c r="AE59" s="90"/>
      <c r="AF59" s="90"/>
      <c r="AG59" s="96" t="s">
        <v>159</v>
      </c>
      <c r="AH59" s="96"/>
      <c r="AI59" s="96">
        <v>3</v>
      </c>
      <c r="AJ59" s="96">
        <v>3</v>
      </c>
      <c r="AK59" s="97">
        <v>0.5</v>
      </c>
      <c r="AL59" s="97">
        <v>0.5</v>
      </c>
      <c r="AM59" s="96">
        <v>0</v>
      </c>
      <c r="AN59" s="96">
        <v>0</v>
      </c>
      <c r="AO59" s="96">
        <v>10</v>
      </c>
      <c r="AP59" s="96">
        <v>0</v>
      </c>
      <c r="AQ59" s="96">
        <v>0</v>
      </c>
      <c r="AR59" s="96">
        <v>0</v>
      </c>
      <c r="AS59" s="96">
        <v>0</v>
      </c>
      <c r="AT59" s="96">
        <v>0</v>
      </c>
      <c r="AU59" s="96">
        <v>0</v>
      </c>
      <c r="AV59" s="96">
        <v>0</v>
      </c>
      <c r="AW59" s="96">
        <v>0</v>
      </c>
      <c r="AX59" s="96" t="s">
        <v>159</v>
      </c>
      <c r="AY59" s="96"/>
      <c r="AZ59" s="96" t="s">
        <v>159</v>
      </c>
      <c r="BA59" s="93"/>
      <c r="BB59" s="90"/>
      <c r="BC59" s="96"/>
      <c r="BD59" s="96" t="s">
        <v>160</v>
      </c>
      <c r="BE59" s="93" t="s">
        <v>27</v>
      </c>
    </row>
    <row r="60" spans="1:57" s="98" customFormat="1">
      <c r="A60" s="90">
        <v>52</v>
      </c>
      <c r="B60" s="91">
        <v>41550</v>
      </c>
      <c r="C60" s="92" t="s">
        <v>96</v>
      </c>
      <c r="D60" s="90" t="s">
        <v>78</v>
      </c>
      <c r="E60" s="91">
        <v>41305</v>
      </c>
      <c r="F60" s="93" t="s">
        <v>25</v>
      </c>
      <c r="G60" s="90" t="s">
        <v>34</v>
      </c>
      <c r="H60" s="90">
        <v>83.6</v>
      </c>
      <c r="I60" s="94" t="s">
        <v>137</v>
      </c>
      <c r="J60" s="95">
        <v>3000</v>
      </c>
      <c r="K60" s="95">
        <v>33000</v>
      </c>
      <c r="L60" s="95">
        <v>82200</v>
      </c>
      <c r="M60" s="95">
        <f t="shared" si="0"/>
        <v>82200</v>
      </c>
      <c r="N60" s="95"/>
      <c r="O60" s="90">
        <v>2.74</v>
      </c>
      <c r="P60" s="90">
        <v>2.2000000000000002</v>
      </c>
      <c r="Q60" s="90">
        <v>2.08</v>
      </c>
      <c r="R60" s="90">
        <v>0</v>
      </c>
      <c r="S60" s="90">
        <v>1.86</v>
      </c>
      <c r="T60" s="90"/>
      <c r="U60" s="90">
        <v>2.74</v>
      </c>
      <c r="V60" s="90">
        <v>2.2000000000000002</v>
      </c>
      <c r="W60" s="90">
        <v>2.08</v>
      </c>
      <c r="X60" s="90">
        <v>0</v>
      </c>
      <c r="Y60" s="90">
        <v>1.86</v>
      </c>
      <c r="Z60" s="90"/>
      <c r="AA60" s="90"/>
      <c r="AB60" s="90"/>
      <c r="AC60" s="90"/>
      <c r="AD60" s="90"/>
      <c r="AE60" s="90"/>
      <c r="AF60" s="90"/>
      <c r="AG60" s="96" t="s">
        <v>159</v>
      </c>
      <c r="AH60" s="96"/>
      <c r="AI60" s="96">
        <v>3</v>
      </c>
      <c r="AJ60" s="96">
        <v>3</v>
      </c>
      <c r="AK60" s="97">
        <v>0.5</v>
      </c>
      <c r="AL60" s="97">
        <v>0.5</v>
      </c>
      <c r="AM60" s="96">
        <v>0</v>
      </c>
      <c r="AN60" s="96">
        <v>0</v>
      </c>
      <c r="AO60" s="96">
        <v>0</v>
      </c>
      <c r="AP60" s="96">
        <v>20</v>
      </c>
      <c r="AQ60" s="96">
        <v>0</v>
      </c>
      <c r="AR60" s="96">
        <v>0</v>
      </c>
      <c r="AS60" s="96">
        <v>0</v>
      </c>
      <c r="AT60" s="96">
        <v>0</v>
      </c>
      <c r="AU60" s="96">
        <v>0</v>
      </c>
      <c r="AV60" s="96">
        <v>0</v>
      </c>
      <c r="AW60" s="96">
        <v>12</v>
      </c>
      <c r="AX60" s="96" t="s">
        <v>108</v>
      </c>
      <c r="AY60" s="96"/>
      <c r="AZ60" s="96" t="s">
        <v>159</v>
      </c>
      <c r="BA60" s="93"/>
      <c r="BB60" s="90"/>
      <c r="BC60" s="96"/>
      <c r="BD60" s="96" t="s">
        <v>49</v>
      </c>
      <c r="BE60" s="93"/>
    </row>
    <row r="61" spans="1:57" s="98" customFormat="1">
      <c r="A61" s="90">
        <v>19</v>
      </c>
      <c r="B61" s="91">
        <v>41550</v>
      </c>
      <c r="C61" s="92" t="s">
        <v>96</v>
      </c>
      <c r="D61" s="90" t="s">
        <v>78</v>
      </c>
      <c r="E61" s="91">
        <v>41509</v>
      </c>
      <c r="F61" s="93" t="s">
        <v>92</v>
      </c>
      <c r="G61" s="90" t="s">
        <v>143</v>
      </c>
      <c r="H61" s="90">
        <v>86.8</v>
      </c>
      <c r="I61" s="94" t="s">
        <v>137</v>
      </c>
      <c r="J61" s="95">
        <v>3000</v>
      </c>
      <c r="K61" s="95">
        <v>33000</v>
      </c>
      <c r="L61" s="95">
        <v>82200</v>
      </c>
      <c r="M61" s="95">
        <f t="shared" si="0"/>
        <v>82200</v>
      </c>
      <c r="N61" s="95"/>
      <c r="O61" s="90">
        <v>2.2599999999999998</v>
      </c>
      <c r="P61" s="90">
        <v>1.73</v>
      </c>
      <c r="Q61" s="90">
        <v>1.6</v>
      </c>
      <c r="R61" s="90">
        <v>0</v>
      </c>
      <c r="S61" s="90">
        <v>1.37</v>
      </c>
      <c r="T61" s="90"/>
      <c r="U61" s="90">
        <v>2.2599999999999998</v>
      </c>
      <c r="V61" s="90">
        <v>1.73</v>
      </c>
      <c r="W61" s="90">
        <v>1.6</v>
      </c>
      <c r="X61" s="90">
        <v>0</v>
      </c>
      <c r="Y61" s="90">
        <v>1.37</v>
      </c>
      <c r="Z61" s="90"/>
      <c r="AA61" s="90"/>
      <c r="AB61" s="90"/>
      <c r="AC61" s="90"/>
      <c r="AD61" s="90"/>
      <c r="AE61" s="90"/>
      <c r="AF61" s="90"/>
      <c r="AG61" s="96" t="s">
        <v>108</v>
      </c>
      <c r="AH61" s="96" t="s">
        <v>158</v>
      </c>
      <c r="AI61" s="96">
        <v>2</v>
      </c>
      <c r="AJ61" s="96">
        <v>4</v>
      </c>
      <c r="AK61" s="99">
        <v>0.33329999999999999</v>
      </c>
      <c r="AL61" s="99">
        <v>0.66659999999999997</v>
      </c>
      <c r="AM61" s="96">
        <v>0</v>
      </c>
      <c r="AN61" s="96">
        <v>20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6">
        <v>0</v>
      </c>
      <c r="AU61" s="96">
        <v>0</v>
      </c>
      <c r="AV61" s="96">
        <v>0</v>
      </c>
      <c r="AW61" s="96">
        <v>24</v>
      </c>
      <c r="AX61" s="96" t="s">
        <v>108</v>
      </c>
      <c r="AY61" s="96">
        <v>24</v>
      </c>
      <c r="AZ61" s="96" t="s">
        <v>159</v>
      </c>
      <c r="BA61" s="93"/>
      <c r="BB61" s="90"/>
      <c r="BC61" s="96"/>
      <c r="BD61" s="96" t="s">
        <v>160</v>
      </c>
      <c r="BE61" s="93"/>
    </row>
    <row r="62" spans="1:57" s="98" customFormat="1">
      <c r="A62" s="90">
        <v>27</v>
      </c>
      <c r="B62" s="91">
        <v>41550</v>
      </c>
      <c r="C62" s="92" t="s">
        <v>96</v>
      </c>
      <c r="D62" s="90" t="s">
        <v>78</v>
      </c>
      <c r="E62" s="91">
        <v>41274</v>
      </c>
      <c r="F62" s="93" t="s">
        <v>30</v>
      </c>
      <c r="G62" s="90" t="s">
        <v>116</v>
      </c>
      <c r="H62" s="90">
        <v>64.06</v>
      </c>
      <c r="I62" s="94" t="s">
        <v>137</v>
      </c>
      <c r="J62" s="95">
        <v>3042</v>
      </c>
      <c r="K62" s="95">
        <v>33459</v>
      </c>
      <c r="L62" s="95">
        <v>83342</v>
      </c>
      <c r="M62" s="95">
        <f t="shared" si="0"/>
        <v>83342</v>
      </c>
      <c r="N62" s="95"/>
      <c r="O62" s="90">
        <v>1.847</v>
      </c>
      <c r="P62" s="90">
        <v>1.482</v>
      </c>
      <c r="Q62" s="90">
        <v>1.39</v>
      </c>
      <c r="R62" s="90">
        <v>0</v>
      </c>
      <c r="S62" s="90">
        <v>1.2270000000000001</v>
      </c>
      <c r="T62" s="90"/>
      <c r="U62" s="90">
        <v>1.847</v>
      </c>
      <c r="V62" s="90">
        <v>1.482</v>
      </c>
      <c r="W62" s="90">
        <v>1.39</v>
      </c>
      <c r="X62" s="90">
        <v>0</v>
      </c>
      <c r="Y62" s="90">
        <v>1.2270000000000001</v>
      </c>
      <c r="Z62" s="90"/>
      <c r="AA62" s="90"/>
      <c r="AB62" s="90"/>
      <c r="AC62" s="90"/>
      <c r="AD62" s="90"/>
      <c r="AE62" s="90"/>
      <c r="AF62" s="90"/>
      <c r="AG62" s="96" t="s">
        <v>159</v>
      </c>
      <c r="AH62" s="96"/>
      <c r="AI62" s="96">
        <v>3</v>
      </c>
      <c r="AJ62" s="96">
        <v>3</v>
      </c>
      <c r="AK62" s="97">
        <v>0.5</v>
      </c>
      <c r="AL62" s="97">
        <v>0.5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36</v>
      </c>
      <c r="AX62" s="96" t="s">
        <v>159</v>
      </c>
      <c r="AY62" s="96"/>
      <c r="AZ62" s="96" t="s">
        <v>159</v>
      </c>
      <c r="BA62" s="93"/>
      <c r="BB62" s="90"/>
      <c r="BC62" s="96"/>
      <c r="BD62" s="96" t="s">
        <v>160</v>
      </c>
      <c r="BE62" s="93"/>
    </row>
    <row r="63" spans="1:57" s="98" customFormat="1">
      <c r="A63" s="90">
        <v>44</v>
      </c>
      <c r="B63" s="91">
        <v>41550</v>
      </c>
      <c r="C63" s="92" t="s">
        <v>96</v>
      </c>
      <c r="D63" s="90" t="s">
        <v>78</v>
      </c>
      <c r="E63" s="91">
        <v>41274</v>
      </c>
      <c r="F63" s="90" t="s">
        <v>33</v>
      </c>
      <c r="G63" s="90" t="s">
        <v>34</v>
      </c>
      <c r="H63" s="90">
        <v>88.73</v>
      </c>
      <c r="I63" s="94" t="s">
        <v>137</v>
      </c>
      <c r="J63" s="95">
        <v>3000</v>
      </c>
      <c r="K63" s="95">
        <v>33000</v>
      </c>
      <c r="L63" s="95">
        <v>82200</v>
      </c>
      <c r="M63" s="95">
        <f t="shared" si="0"/>
        <v>82200</v>
      </c>
      <c r="N63" s="95"/>
      <c r="O63" s="90">
        <v>1.901</v>
      </c>
      <c r="P63" s="90">
        <v>1.5329999999999999</v>
      </c>
      <c r="Q63" s="90">
        <v>1.4419999999999999</v>
      </c>
      <c r="R63" s="90">
        <v>0</v>
      </c>
      <c r="S63" s="90">
        <v>1.282</v>
      </c>
      <c r="T63" s="90"/>
      <c r="U63" s="90">
        <v>1.8320000000000001</v>
      </c>
      <c r="V63" s="90">
        <v>1.464</v>
      </c>
      <c r="W63" s="90">
        <v>1.3720000000000001</v>
      </c>
      <c r="X63" s="90">
        <v>0</v>
      </c>
      <c r="Y63" s="90">
        <v>1.212</v>
      </c>
      <c r="Z63" s="90"/>
      <c r="AA63" s="90"/>
      <c r="AB63" s="90"/>
      <c r="AC63" s="90"/>
      <c r="AD63" s="90"/>
      <c r="AE63" s="90"/>
      <c r="AF63" s="90"/>
      <c r="AG63" s="96" t="s">
        <v>108</v>
      </c>
      <c r="AH63" s="96" t="s">
        <v>158</v>
      </c>
      <c r="AI63" s="96">
        <v>2</v>
      </c>
      <c r="AJ63" s="96">
        <v>4</v>
      </c>
      <c r="AK63" s="99">
        <v>0.33329999999999999</v>
      </c>
      <c r="AL63" s="99">
        <v>0.66659999999999997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 t="s">
        <v>159</v>
      </c>
      <c r="AY63" s="96"/>
      <c r="AZ63" s="96" t="s">
        <v>159</v>
      </c>
      <c r="BA63" s="93" t="s">
        <v>24</v>
      </c>
      <c r="BB63" s="90" t="s">
        <v>152</v>
      </c>
      <c r="BC63" s="96">
        <v>50</v>
      </c>
      <c r="BD63" s="96" t="s">
        <v>91</v>
      </c>
      <c r="BE63" s="93"/>
    </row>
    <row r="64" spans="1:57" s="98" customFormat="1">
      <c r="A64" s="90">
        <v>3</v>
      </c>
      <c r="B64" s="91">
        <v>41550</v>
      </c>
      <c r="C64" s="92" t="s">
        <v>134</v>
      </c>
      <c r="D64" s="90" t="s">
        <v>78</v>
      </c>
      <c r="E64" s="91">
        <v>41455</v>
      </c>
      <c r="F64" s="93" t="s">
        <v>136</v>
      </c>
      <c r="G64" s="90" t="s">
        <v>62</v>
      </c>
      <c r="H64" s="90">
        <v>75.59</v>
      </c>
      <c r="I64" s="94" t="s">
        <v>137</v>
      </c>
      <c r="J64" s="95">
        <v>11820</v>
      </c>
      <c r="K64" s="95">
        <v>84780</v>
      </c>
      <c r="L64" s="95">
        <f>K64</f>
        <v>84780</v>
      </c>
      <c r="M64" s="95">
        <f t="shared" si="0"/>
        <v>84780</v>
      </c>
      <c r="N64" s="95"/>
      <c r="O64" s="90">
        <v>1.9370000000000001</v>
      </c>
      <c r="P64" s="90">
        <v>1.5780000000000001</v>
      </c>
      <c r="Q64" s="90">
        <v>0</v>
      </c>
      <c r="R64" s="90">
        <v>0</v>
      </c>
      <c r="S64" s="90">
        <v>1.4590000000000001</v>
      </c>
      <c r="T64" s="90"/>
      <c r="U64" s="90">
        <v>1.9370000000000001</v>
      </c>
      <c r="V64" s="90">
        <v>1.5780000000000001</v>
      </c>
      <c r="W64" s="90">
        <v>0</v>
      </c>
      <c r="X64" s="90">
        <v>0</v>
      </c>
      <c r="Y64" s="90">
        <v>1.4590000000000001</v>
      </c>
      <c r="Z64" s="90"/>
      <c r="AA64" s="90"/>
      <c r="AB64" s="90"/>
      <c r="AC64" s="90"/>
      <c r="AD64" s="90"/>
      <c r="AE64" s="90"/>
      <c r="AF64" s="90"/>
      <c r="AG64" s="96" t="s">
        <v>159</v>
      </c>
      <c r="AH64" s="96"/>
      <c r="AI64" s="96">
        <v>3</v>
      </c>
      <c r="AJ64" s="96">
        <v>3</v>
      </c>
      <c r="AK64" s="97">
        <v>0.5</v>
      </c>
      <c r="AL64" s="97">
        <v>0.5</v>
      </c>
      <c r="AM64" s="96">
        <v>0</v>
      </c>
      <c r="AN64" s="96">
        <v>15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0</v>
      </c>
      <c r="AW64" s="96">
        <v>12</v>
      </c>
      <c r="AX64" s="96" t="s">
        <v>108</v>
      </c>
      <c r="AY64" s="96">
        <v>12</v>
      </c>
      <c r="AZ64" s="96" t="s">
        <v>159</v>
      </c>
      <c r="BA64" s="93"/>
      <c r="BB64" s="90"/>
      <c r="BC64" s="96"/>
      <c r="BD64" s="96" t="s">
        <v>160</v>
      </c>
      <c r="BE64" s="93"/>
    </row>
    <row r="65" spans="1:57" s="31" customFormat="1">
      <c r="A65" s="27"/>
      <c r="B65" s="26">
        <v>41550</v>
      </c>
      <c r="C65" s="29" t="s">
        <v>134</v>
      </c>
      <c r="D65" s="27" t="s">
        <v>78</v>
      </c>
      <c r="E65" s="26">
        <v>41508</v>
      </c>
      <c r="F65" s="28" t="s">
        <v>591</v>
      </c>
      <c r="G65" s="27" t="s">
        <v>592</v>
      </c>
      <c r="H65" s="27">
        <v>81.89</v>
      </c>
      <c r="I65" s="32" t="s">
        <v>137</v>
      </c>
      <c r="J65" s="35">
        <v>3042</v>
      </c>
      <c r="K65" s="35">
        <v>33459</v>
      </c>
      <c r="L65" s="35">
        <v>83342</v>
      </c>
      <c r="M65" s="35">
        <f t="shared" si="0"/>
        <v>83342</v>
      </c>
      <c r="N65" s="35"/>
      <c r="O65" s="27">
        <v>2.27</v>
      </c>
      <c r="P65" s="27">
        <v>1.89</v>
      </c>
      <c r="Q65" s="27">
        <v>1.78</v>
      </c>
      <c r="R65" s="27">
        <v>0</v>
      </c>
      <c r="S65" s="27">
        <v>1.59</v>
      </c>
      <c r="T65" s="27"/>
      <c r="U65" s="27">
        <v>2.27</v>
      </c>
      <c r="V65" s="27">
        <v>1.89</v>
      </c>
      <c r="W65" s="27">
        <v>1.78</v>
      </c>
      <c r="X65" s="27">
        <v>0</v>
      </c>
      <c r="Y65" s="27">
        <v>1.59</v>
      </c>
      <c r="Z65" s="27"/>
      <c r="AA65" s="27"/>
      <c r="AB65" s="27"/>
      <c r="AC65" s="27"/>
      <c r="AD65" s="27"/>
      <c r="AE65" s="27"/>
      <c r="AF65" s="27"/>
      <c r="AG65" s="30" t="s">
        <v>159</v>
      </c>
      <c r="AH65" s="30"/>
      <c r="AI65" s="30">
        <v>3</v>
      </c>
      <c r="AJ65" s="30">
        <v>3</v>
      </c>
      <c r="AK65" s="85">
        <v>0.5</v>
      </c>
      <c r="AL65" s="85">
        <v>0.5</v>
      </c>
      <c r="AM65" s="30">
        <v>0</v>
      </c>
      <c r="AN65" s="30">
        <v>30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 t="s">
        <v>593</v>
      </c>
      <c r="AY65" s="30">
        <v>24</v>
      </c>
      <c r="AZ65" s="30" t="s">
        <v>31</v>
      </c>
      <c r="BA65" s="28" t="s">
        <v>24</v>
      </c>
      <c r="BB65" s="27" t="s">
        <v>152</v>
      </c>
      <c r="BC65" s="30">
        <v>50</v>
      </c>
      <c r="BD65" s="30" t="s">
        <v>594</v>
      </c>
      <c r="BE65" s="28"/>
    </row>
    <row r="66" spans="1:57" s="31" customFormat="1">
      <c r="J66" s="86"/>
      <c r="K66" s="86"/>
      <c r="L66" s="86"/>
      <c r="M66" s="86"/>
      <c r="N66" s="86"/>
    </row>
    <row r="67" spans="1:57" s="31" customFormat="1">
      <c r="J67" s="86"/>
      <c r="K67" s="86"/>
      <c r="L67" s="86"/>
      <c r="M67" s="86"/>
      <c r="N67" s="86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Bills October April 2018</vt:lpstr>
      <vt:lpstr>Bills Vic April 2018</vt:lpstr>
      <vt:lpstr>Bills Vic October 2017</vt:lpstr>
      <vt:lpstr>Bills Vic April 2017</vt:lpstr>
      <vt:lpstr>Bills Vic April 2016</vt:lpstr>
      <vt:lpstr>Vic Oct 2018</vt:lpstr>
      <vt:lpstr>Vic Apr 2018</vt:lpstr>
      <vt:lpstr>Vic Oct 2017</vt:lpstr>
      <vt:lpstr>Vic Apr 2017</vt:lpstr>
      <vt:lpstr>Vic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2016-04-21T23:42:01Z</dcterms:created>
  <dcterms:modified xsi:type="dcterms:W3CDTF">2018-11-02T00:45:34Z</dcterms:modified>
</cp:coreProperties>
</file>