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Shared Folder/ECA SME TT October 2018/WB NT/"/>
    </mc:Choice>
  </mc:AlternateContent>
  <xr:revisionPtr revIDLastSave="0" documentId="13_ncr:1_{05EFCDE0-B84B-DA4E-BDF0-88805D429931}" xr6:coauthVersionLast="38" xr6:coauthVersionMax="38" xr10:uidLastSave="{00000000-0000-0000-0000-000000000000}"/>
  <workbookProtection workbookAlgorithmName="SHA-512" workbookHashValue="gtU4t0qJKxEKp3BXqZvccorgtjLsRRC0UNH1FLBwtcMNzHvnSIGXN1qKBsFsL1c7QfZQfhitjgOGgqkzyRiwkA==" workbookSaltValue="Qe/NeObXw+wd3dJ47KzNXw==" workbookSpinCount="100000" lockStructure="1"/>
  <bookViews>
    <workbookView xWindow="0" yWindow="460" windowWidth="38400" windowHeight="20160" tabRatio="500" xr2:uid="{00000000-000D-0000-FFFF-FFFF00000000}"/>
  </bookViews>
  <sheets>
    <sheet name="Notes" sheetId="3" r:id="rId1"/>
    <sheet name="NT Bills October 2018" sheetId="11" r:id="rId2"/>
    <sheet name="NT Bills April 2018" sheetId="9" r:id="rId3"/>
    <sheet name="NT Bills October 2017" sheetId="7" r:id="rId4"/>
    <sheet name="NT Bills April 2017" sheetId="5" r:id="rId5"/>
    <sheet name="NT Bills April 2016" sheetId="2" r:id="rId6"/>
    <sheet name="NT Oct 2018" sheetId="10" state="hidden" r:id="rId7"/>
    <sheet name="NT Apr 2018" sheetId="8" state="hidden" r:id="rId8"/>
    <sheet name="NT Oct 2017" sheetId="6" state="hidden" r:id="rId9"/>
    <sheet name="NT Apr 2017" sheetId="4" state="hidden" r:id="rId10"/>
    <sheet name="NT Apr 2016" sheetId="1" state="hidden" r:id="rId11"/>
  </sheets>
  <calcPr calcId="179021" calcMode="autoNoTable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7" i="11" l="1"/>
  <c r="S17" i="11"/>
  <c r="N17" i="11"/>
  <c r="M17" i="11"/>
  <c r="L17" i="11"/>
  <c r="H17" i="11"/>
  <c r="D17" i="11"/>
  <c r="C17" i="11"/>
  <c r="B17" i="11"/>
  <c r="A17" i="11"/>
  <c r="T8" i="11"/>
  <c r="S8" i="11"/>
  <c r="N8" i="11"/>
  <c r="M8" i="11"/>
  <c r="L8" i="11"/>
  <c r="D8" i="11"/>
  <c r="C8" i="11"/>
  <c r="B8" i="11"/>
  <c r="A8" i="11"/>
  <c r="I17" i="11"/>
  <c r="J17" i="11" s="1"/>
  <c r="O17" i="11" s="1"/>
  <c r="I8" i="11"/>
  <c r="J8" i="11" s="1"/>
  <c r="O8" i="11" s="1"/>
  <c r="T17" i="9"/>
  <c r="S17" i="9"/>
  <c r="N17" i="9"/>
  <c r="M17" i="9"/>
  <c r="L17" i="9"/>
  <c r="H17" i="9"/>
  <c r="D17" i="9"/>
  <c r="C17" i="9"/>
  <c r="B17" i="9"/>
  <c r="A17" i="9"/>
  <c r="T8" i="9"/>
  <c r="S8" i="9"/>
  <c r="N8" i="9"/>
  <c r="M8" i="9"/>
  <c r="L8" i="9"/>
  <c r="D8" i="9"/>
  <c r="C8" i="9"/>
  <c r="I8" i="9"/>
  <c r="J8" i="9"/>
  <c r="O8" i="9"/>
  <c r="B8" i="9"/>
  <c r="A8" i="9"/>
  <c r="I17" i="9"/>
  <c r="J17" i="9"/>
  <c r="O17" i="9"/>
  <c r="T17" i="7"/>
  <c r="S17" i="7"/>
  <c r="N17" i="7"/>
  <c r="M17" i="7"/>
  <c r="L17" i="7"/>
  <c r="H17" i="7"/>
  <c r="D17" i="7"/>
  <c r="C17" i="7"/>
  <c r="B17" i="7"/>
  <c r="A17" i="7"/>
  <c r="T8" i="7"/>
  <c r="S8" i="7"/>
  <c r="N8" i="7"/>
  <c r="M8" i="7"/>
  <c r="L8" i="7"/>
  <c r="D8" i="7"/>
  <c r="C8" i="7"/>
  <c r="I8" i="7"/>
  <c r="J8" i="7"/>
  <c r="O8" i="7"/>
  <c r="B8" i="7"/>
  <c r="A8" i="7"/>
  <c r="I17" i="7"/>
  <c r="J17" i="7"/>
  <c r="O17" i="7"/>
  <c r="T8" i="2"/>
  <c r="S8" i="2"/>
  <c r="T17" i="2"/>
  <c r="S17" i="2"/>
  <c r="H17" i="2"/>
  <c r="C17" i="2"/>
  <c r="D17" i="2"/>
  <c r="I17" i="2"/>
  <c r="J17" i="2"/>
  <c r="O17" i="2"/>
  <c r="C8" i="2"/>
  <c r="D8" i="2"/>
  <c r="I8" i="2"/>
  <c r="J8" i="2"/>
  <c r="O8" i="2"/>
  <c r="M17" i="2"/>
  <c r="N17" i="2"/>
  <c r="N8" i="2"/>
  <c r="M8" i="2"/>
  <c r="L17" i="2"/>
  <c r="L8" i="2"/>
  <c r="B17" i="2"/>
  <c r="B8" i="2"/>
  <c r="A17" i="2"/>
  <c r="A8" i="2"/>
  <c r="T17" i="5"/>
  <c r="S17" i="5"/>
  <c r="N17" i="5"/>
  <c r="M17" i="5"/>
  <c r="L17" i="5"/>
  <c r="H17" i="5"/>
  <c r="C17" i="5"/>
  <c r="D17" i="5"/>
  <c r="I17" i="5"/>
  <c r="J17" i="5"/>
  <c r="O17" i="5"/>
  <c r="B17" i="5"/>
  <c r="A17" i="5"/>
  <c r="T8" i="5"/>
  <c r="S8" i="5"/>
  <c r="N8" i="5"/>
  <c r="M8" i="5"/>
  <c r="L8" i="5"/>
  <c r="D8" i="5"/>
  <c r="C8" i="5"/>
  <c r="B8" i="5"/>
  <c r="A8" i="5"/>
  <c r="I8" i="5"/>
  <c r="J8" i="5"/>
  <c r="O8" i="5"/>
  <c r="P8" i="9"/>
  <c r="R8" i="9"/>
  <c r="Q8" i="9"/>
  <c r="P17" i="9"/>
  <c r="R17" i="9"/>
  <c r="Q17" i="9"/>
  <c r="P8" i="2"/>
  <c r="R8" i="2"/>
  <c r="Q8" i="2"/>
  <c r="Q17" i="7"/>
  <c r="P17" i="7"/>
  <c r="R17" i="7"/>
  <c r="P8" i="7"/>
  <c r="R8" i="7"/>
  <c r="Q8" i="7"/>
  <c r="Q8" i="5"/>
  <c r="P8" i="5"/>
  <c r="R8" i="5"/>
  <c r="P17" i="5"/>
  <c r="R17" i="5"/>
  <c r="Q17" i="5"/>
  <c r="Q17" i="2"/>
  <c r="P17" i="2"/>
  <c r="R17" i="2"/>
  <c r="Q17" i="11" l="1"/>
  <c r="P17" i="11"/>
  <c r="R17" i="11" s="1"/>
  <c r="P8" i="11"/>
  <c r="R8" i="11" s="1"/>
  <c r="Q8" i="11"/>
</calcChain>
</file>

<file path=xl/sharedStrings.xml><?xml version="1.0" encoding="utf-8"?>
<sst xmlns="http://schemas.openxmlformats.org/spreadsheetml/2006/main" count="776" uniqueCount="173">
  <si>
    <t>Purpose of SME Tariff-Tracking project:project</t>
    <phoneticPr fontId="3" type="noConversion"/>
  </si>
  <si>
    <t xml:space="preserve">relied upon. The workbook is not an appropriate substitute for obtaining an offer from an energy retailer.  The information presented </t>
  </si>
  <si>
    <t>Green note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</si>
  <si>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</si>
  <si>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</si>
  <si>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</si>
  <si>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</si>
  <si>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DD discount off bill (%)</t>
    <phoneticPr fontId="3" type="noConversion"/>
  </si>
  <si>
    <t xml:space="preserve">workbook, it is suitable for use only as a research and advocacy tool. We do not accept any legal responsibility for errors or inaccuracies. </t>
  </si>
  <si>
    <t>April</t>
  </si>
  <si>
    <t>Source: www.powerandwater.com.au</t>
  </si>
  <si>
    <t>Tab colors:</t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</si>
  <si>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</si>
  <si>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</si>
  <si>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</si>
  <si>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Service fee ($ per month)</t>
    <phoneticPr fontId="3" type="noConversion"/>
  </si>
  <si>
    <t>Other incentives</t>
    <phoneticPr fontId="3" type="noConversion"/>
  </si>
  <si>
    <t>*All daily inclining block thresholds have been multiplied by 91 to calculate quarterly bills.</t>
    <phoneticPr fontId="3" type="noConversion"/>
  </si>
  <si>
    <t>NT Workbook 1 - Electricity offers</t>
    <phoneticPr fontId="3" type="noConversion"/>
  </si>
  <si>
    <t xml:space="preserve">changes to SME energy offers in the Northern Territory.  </t>
    <phoneticPr fontId="3" type="noConversion"/>
  </si>
  <si>
    <t>this analysis include the two most common electricity offers based on meter type:</t>
    <phoneticPr fontId="3" type="noConversion"/>
  </si>
  <si>
    <t xml:space="preserve">2) Two Rate (also known time of use). </t>
    <phoneticPr fontId="3" type="noConversion"/>
  </si>
  <si>
    <t>NT Retailers:</t>
    <phoneticPr fontId="3" type="noConversion"/>
  </si>
  <si>
    <t>Jacana Energy</t>
    <phoneticPr fontId="3" type="noConversion"/>
  </si>
  <si>
    <t xml:space="preserve">If you would like to obtain information about energy offers available to you as a customer you should contact the energy retailers directly.  </t>
    <phoneticPr fontId="3" type="noConversion"/>
  </si>
  <si>
    <t xml:space="preserve">*Analysis of bills (consumption level/pattern variable) </t>
    <phoneticPr fontId="3" type="noConversion"/>
  </si>
  <si>
    <t xml:space="preserve">*The spreadsheets are interactive where the user can adjust quarterly consumption (kWh) and peak/off peak  </t>
    <phoneticPr fontId="3" type="noConversion"/>
  </si>
  <si>
    <t>proportions (%). All red cells contain variables for the user to insert</t>
    <phoneticPr fontId="3" type="noConversion"/>
  </si>
  <si>
    <t>*As SME electricity offers currently depend on the type of metering installed at the premises,</t>
    <phoneticPr fontId="3" type="noConversion"/>
  </si>
  <si>
    <t xml:space="preserve">1) Single rate (also known as flat rate). </t>
    <phoneticPr fontId="3" type="noConversion"/>
  </si>
  <si>
    <t>*All supply charges published as quarterly charges have been divided by 91 days.</t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</si>
  <si>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</si>
  <si>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</si>
  <si>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</si>
  <si>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State</t>
    <phoneticPr fontId="3" type="noConversion"/>
  </si>
  <si>
    <t>DB</t>
    <phoneticPr fontId="3" type="noConversion"/>
  </si>
  <si>
    <t>DB Zone</t>
    <phoneticPr fontId="3" type="noConversion"/>
  </si>
  <si>
    <t>Meter type</t>
    <phoneticPr fontId="3" type="noConversion"/>
  </si>
  <si>
    <t>Effective from</t>
    <phoneticPr fontId="3" type="noConversion"/>
  </si>
  <si>
    <t>Solar (y/n)</t>
    <phoneticPr fontId="3" type="noConversion"/>
  </si>
  <si>
    <t>Restricted eligibility? (n/so/nso)</t>
    <phoneticPr fontId="3" type="noConversion"/>
  </si>
  <si>
    <t>Solar meter fee (c/day)</t>
  </si>
  <si>
    <t>Retailer</t>
  </si>
  <si>
    <t>Supply (c/day)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</si>
  <si>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</si>
  <si>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</si>
  <si>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Quarterly bill</t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</si>
  <si>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</si>
  <si>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</si>
  <si>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</si>
  <si>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</si>
  <si>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</si>
  <si>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</si>
  <si>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</si>
  <si>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</si>
  <si>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Annual bill incl guaranteed discounts (incl GST)</t>
    <phoneticPr fontId="3" type="noConversion"/>
  </si>
  <si>
    <t>Annual bill incl conditional discounts (incl GST)</t>
    <phoneticPr fontId="3" type="noConversion"/>
  </si>
  <si>
    <t xml:space="preserve">Two rate </t>
    <phoneticPr fontId="3" type="noConversion"/>
  </si>
  <si>
    <t>Insert quarterly consumption (kWh):</t>
    <phoneticPr fontId="3" type="noConversion"/>
  </si>
  <si>
    <t>Insert peak proportion (%):</t>
    <phoneticPr fontId="3" type="noConversion"/>
  </si>
  <si>
    <t>Insert off-peak proportion (%):</t>
    <phoneticPr fontId="3" type="noConversion"/>
  </si>
  <si>
    <t>NORTHERN TERRITORY, PWC</t>
    <phoneticPr fontId="3" type="noConversion"/>
  </si>
  <si>
    <t>Small Business Electricity Offers</t>
    <phoneticPr fontId="3" type="noConversion"/>
  </si>
  <si>
    <t>Off-peak</t>
    <phoneticPr fontId="3" type="noConversion"/>
  </si>
  <si>
    <t>Shoulder (c/kWh)</t>
    <phoneticPr fontId="3" type="noConversion"/>
  </si>
  <si>
    <t>Split week tariff: Shoulder - weekdays (c/kWh)</t>
    <phoneticPr fontId="3" type="noConversion"/>
  </si>
  <si>
    <t>Split week tariff: Shoulder - weekends (c/kWh)</t>
    <phoneticPr fontId="3" type="noConversion"/>
  </si>
  <si>
    <t>Seasonal: Peak season shoulder rate (c/kWh)</t>
    <phoneticPr fontId="3" type="noConversion"/>
  </si>
  <si>
    <t>Seasonal: Off peak season shoulder rate (c/kWh)</t>
    <phoneticPr fontId="3" type="noConversion"/>
  </si>
  <si>
    <t>Peak or single Capacity charge  (c/kVA/day)</t>
    <phoneticPr fontId="3" type="noConversion"/>
  </si>
  <si>
    <t>Shoulder Capacity charge  (c/kVA/day)</t>
    <phoneticPr fontId="3" type="noConversion"/>
  </si>
  <si>
    <t>Off-peak Capacity charge  (c/kVA/day)</t>
    <phoneticPr fontId="3" type="noConversion"/>
  </si>
  <si>
    <t>Time structure Code</t>
    <phoneticPr fontId="3" type="noConversion"/>
  </si>
  <si>
    <t>Seasonal? (y/n)</t>
    <phoneticPr fontId="3" type="noConversion"/>
  </si>
  <si>
    <t>Summer or winter peak (s/w)</t>
    <phoneticPr fontId="3" type="noConversion"/>
  </si>
  <si>
    <t>Number of peak months</t>
    <phoneticPr fontId="3" type="noConversion"/>
  </si>
  <si>
    <t>FIT (c/kWh)</t>
    <phoneticPr fontId="3" type="noConversion"/>
  </si>
  <si>
    <t>Green (y/n/o)</t>
    <phoneticPr fontId="3" type="noConversion"/>
  </si>
  <si>
    <t>block type</t>
  </si>
  <si>
    <t>PWC</t>
    <phoneticPr fontId="3" type="noConversion"/>
  </si>
  <si>
    <t>Two Rate</t>
    <phoneticPr fontId="3" type="noConversion"/>
  </si>
  <si>
    <t>NT-Two rate</t>
    <phoneticPr fontId="3" type="noConversion"/>
  </si>
  <si>
    <t>Single rate</t>
  </si>
  <si>
    <t>Insert quarterly consumption (kWh):</t>
  </si>
  <si>
    <t>Supply charge</t>
  </si>
  <si>
    <t>1st block</t>
  </si>
  <si>
    <t>2nd block</t>
  </si>
  <si>
    <t>3rd block</t>
  </si>
  <si>
    <t>4th block</t>
  </si>
  <si>
    <t>Peak balance</t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</si>
  <si>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</si>
  <si>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</si>
  <si>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</si>
  <si>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</si>
  <si>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</si>
  <si>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</si>
  <si>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Annual bill incl guaranteed discounts</t>
  </si>
  <si>
    <t>Annual bill incl conditional discounts</t>
  </si>
  <si>
    <t>Contract length (months)</t>
  </si>
  <si>
    <t>Exit fee (yes/no)</t>
  </si>
  <si>
    <t>Network area</t>
    <phoneticPr fontId="3" type="noConversion"/>
  </si>
  <si>
    <t>Retailer/Offer</t>
    <phoneticPr fontId="3" type="noConversion"/>
  </si>
  <si>
    <t>Incentive type</t>
    <phoneticPr fontId="3" type="noConversion"/>
  </si>
  <si>
    <t>Approx. incentive value ($)</t>
    <phoneticPr fontId="3" type="noConversion"/>
  </si>
  <si>
    <t>Dual fuel condition? (y/n)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</si>
  <si>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</si>
  <si>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Comments</t>
    <phoneticPr fontId="3" type="noConversion"/>
  </si>
  <si>
    <t>NT</t>
    <phoneticPr fontId="3" type="noConversion"/>
  </si>
  <si>
    <t>PWC</t>
    <phoneticPr fontId="3" type="noConversion"/>
  </si>
  <si>
    <t>Single</t>
    <phoneticPr fontId="3" type="noConversion"/>
  </si>
  <si>
    <t>y</t>
    <phoneticPr fontId="3" type="noConversion"/>
  </si>
  <si>
    <t>n</t>
    <phoneticPr fontId="3" type="noConversion"/>
  </si>
  <si>
    <t>Jacana Energy</t>
    <phoneticPr fontId="3" type="noConversion"/>
  </si>
  <si>
    <t xml:space="preserve">Regulated </t>
    <phoneticPr fontId="3" type="noConversion"/>
  </si>
  <si>
    <t>NT-Single</t>
    <phoneticPr fontId="3" type="noConversion"/>
  </si>
  <si>
    <t>net</t>
    <phoneticPr fontId="3" type="noConversion"/>
  </si>
  <si>
    <t>NT</t>
    <phoneticPr fontId="3" type="noConversion"/>
  </si>
  <si>
    <t>Name</t>
    <phoneticPr fontId="3" type="noConversion"/>
  </si>
  <si>
    <t>Single or peak rate (c/kWh)</t>
    <phoneticPr fontId="3" type="noConversion"/>
  </si>
  <si>
    <t>Peak 1st step (kWh)</t>
    <phoneticPr fontId="3" type="noConversion"/>
  </si>
  <si>
    <t>Peak 2nd rate (c/kWh)</t>
    <phoneticPr fontId="3" type="noConversion"/>
  </si>
  <si>
    <t>Peak 2nd step (kWh)</t>
    <phoneticPr fontId="3" type="noConversion"/>
  </si>
  <si>
    <t>Peak 3rd rate (c/kWh)</t>
    <phoneticPr fontId="3" type="noConversion"/>
  </si>
  <si>
    <t>Peak 3rd step (kWh)</t>
    <phoneticPr fontId="3" type="noConversion"/>
  </si>
  <si>
    <t>Peak 4th rate (c/kWh)</t>
    <phoneticPr fontId="3" type="noConversion"/>
  </si>
  <si>
    <t>Seasonal: peak/ off-peak rate (c/kWh)</t>
    <phoneticPr fontId="3" type="noConversion"/>
  </si>
  <si>
    <t>Off-peak rate (c/kWh)</t>
    <phoneticPr fontId="3" type="noConversion"/>
  </si>
  <si>
    <t>Off peak 1st step (kWh)</t>
    <phoneticPr fontId="3" type="noConversion"/>
  </si>
  <si>
    <t>Off peak 2nd rate (c/kWh)</t>
    <phoneticPr fontId="3" type="noConversion"/>
  </si>
  <si>
    <t>Off peak 2nd step (kWh)</t>
    <phoneticPr fontId="3" type="noConversion"/>
  </si>
  <si>
    <t>Off peak 3rd rate (c/kWh)</t>
    <phoneticPr fontId="3" type="noConversion"/>
  </si>
  <si>
    <t>Off peak 3rd step (kWh)</t>
    <phoneticPr fontId="3" type="noConversion"/>
  </si>
  <si>
    <t>Off peak 4th rate (c/kWh)</t>
    <phoneticPr fontId="3" type="noConversion"/>
  </si>
  <si>
    <t>Seasonal tariff with non-seasonal off-peak rate (c/kWh)</t>
    <phoneticPr fontId="3" type="noConversion"/>
  </si>
  <si>
    <t>Seasonal: Off-peak/ Off-peak rate (c/kWh)</t>
    <phoneticPr fontId="3" type="noConversion"/>
  </si>
  <si>
    <t>Cont' off peak</t>
    <phoneticPr fontId="3" type="noConversion"/>
  </si>
  <si>
    <t>Cont' off peak 1st step (kWh)</t>
    <phoneticPr fontId="3" type="noConversion"/>
  </si>
  <si>
    <t>Cont' off peak 2nd rate</t>
    <phoneticPr fontId="3" type="noConversion"/>
  </si>
  <si>
    <t>solar (net/gross)</t>
  </si>
  <si>
    <t>ID</t>
  </si>
  <si>
    <t>Timestamp</t>
    <phoneticPr fontId="3" type="noConversion"/>
  </si>
  <si>
    <t>October</t>
  </si>
  <si>
    <t>NT</t>
    <phoneticPr fontId="9" type="noConversion"/>
  </si>
  <si>
    <t>PWC</t>
    <phoneticPr fontId="9" type="noConversion"/>
  </si>
  <si>
    <t>Single</t>
    <phoneticPr fontId="9" type="noConversion"/>
  </si>
  <si>
    <t>y</t>
    <phoneticPr fontId="9" type="noConversion"/>
  </si>
  <si>
    <t>n</t>
    <phoneticPr fontId="9" type="noConversion"/>
  </si>
  <si>
    <t>Jacana Energy</t>
    <phoneticPr fontId="9" type="noConversion"/>
  </si>
  <si>
    <t xml:space="preserve">Regulated </t>
    <phoneticPr fontId="9" type="noConversion"/>
  </si>
  <si>
    <t>NT-Single</t>
    <phoneticPr fontId="9" type="noConversion"/>
  </si>
  <si>
    <t>net</t>
    <phoneticPr fontId="9" type="noConversion"/>
  </si>
  <si>
    <t>Two Rate</t>
    <phoneticPr fontId="9" type="noConversion"/>
  </si>
  <si>
    <t xml:space="preserve">Regulated </t>
    <phoneticPr fontId="9" type="noConversion"/>
  </si>
  <si>
    <t>NT-Two rate</t>
    <phoneticPr fontId="9" type="noConversion"/>
  </si>
  <si>
    <t>n</t>
    <phoneticPr fontId="9" type="noConversion"/>
  </si>
  <si>
    <t>net</t>
    <phoneticPr fontId="9" type="noConversion"/>
  </si>
  <si>
    <t>NT</t>
    <phoneticPr fontId="8" type="noConversion"/>
  </si>
  <si>
    <t>PWC</t>
    <phoneticPr fontId="8" type="noConversion"/>
  </si>
  <si>
    <t>Single</t>
    <phoneticPr fontId="8" type="noConversion"/>
  </si>
  <si>
    <t>y</t>
    <phoneticPr fontId="8" type="noConversion"/>
  </si>
  <si>
    <t>n</t>
    <phoneticPr fontId="8" type="noConversion"/>
  </si>
  <si>
    <t>Jacana Energy</t>
    <phoneticPr fontId="8" type="noConversion"/>
  </si>
  <si>
    <t xml:space="preserve">Regulated </t>
    <phoneticPr fontId="8" type="noConversion"/>
  </si>
  <si>
    <t>NT-Single</t>
    <phoneticPr fontId="8" type="noConversion"/>
  </si>
  <si>
    <t>net</t>
    <phoneticPr fontId="8" type="noConversion"/>
  </si>
  <si>
    <t>https://jacanaenergy.com.au/news_and_publications/publications/tariffs_and_pricing/Gazette_no_G26_28_June_2017.pdf</t>
  </si>
  <si>
    <t>Unchanged</t>
  </si>
  <si>
    <t>Two Rate</t>
    <phoneticPr fontId="8" type="noConversion"/>
  </si>
  <si>
    <t>NT-Two rate</t>
    <phoneticPr fontId="8" type="noConversion"/>
  </si>
  <si>
    <t>Price fix (months)</t>
  </si>
  <si>
    <t>Price fix (date)</t>
  </si>
  <si>
    <t>*Regulated electricity offers as of April 2016, April 2017, October 2017, April 2018 and October 2018</t>
  </si>
  <si>
    <t>https://www.jacanaenergy.com.au/news_and_publications/publications/tariffs_and_pricing/Tariff_and_Pricing.pdf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</si>
</sst>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</fonts>
  <fills count="2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4" borderId="0" xfId="0" applyFill="1" applyAlignment="1">
      <alignment horizontal="right" wrapText="1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center" wrapText="1"/>
    </xf>
    <xf numFmtId="0" fontId="0" fillId="4" borderId="10" xfId="0" applyFill="1" applyBorder="1" applyAlignment="1">
      <alignment wrapText="1"/>
    </xf>
    <xf numFmtId="0" fontId="0" fillId="5" borderId="3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10" xfId="0" applyFill="1" applyBorder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8" borderId="0" xfId="0" applyFill="1" applyBorder="1" applyAlignment="1">
      <alignment horizontal="right" wrapText="1"/>
    </xf>
    <xf numFmtId="0" fontId="0" fillId="9" borderId="9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10" borderId="0" xfId="0" applyFill="1" applyAlignment="1">
      <alignment horizontal="right" wrapText="1"/>
    </xf>
    <xf numFmtId="0" fontId="0" fillId="11" borderId="0" xfId="0" applyFill="1" applyAlignment="1">
      <alignment horizontal="right" wrapText="1"/>
    </xf>
    <xf numFmtId="0" fontId="0" fillId="12" borderId="3" xfId="0" applyFill="1" applyBorder="1" applyAlignment="1">
      <alignment horizontal="right" wrapText="1"/>
    </xf>
    <xf numFmtId="0" fontId="0" fillId="13" borderId="0" xfId="0" applyFill="1" applyBorder="1" applyAlignment="1">
      <alignment horizontal="center" wrapText="1"/>
    </xf>
    <xf numFmtId="0" fontId="0" fillId="13" borderId="10" xfId="0" applyFill="1" applyBorder="1" applyAlignment="1">
      <alignment horizontal="center" wrapText="1"/>
    </xf>
    <xf numFmtId="0" fontId="0" fillId="14" borderId="0" xfId="0" applyFill="1" applyBorder="1" applyAlignment="1">
      <alignment horizontal="center" wrapText="1"/>
    </xf>
    <xf numFmtId="0" fontId="0" fillId="14" borderId="10" xfId="0" applyFill="1" applyBorder="1" applyAlignment="1">
      <alignment horizontal="center" wrapText="1"/>
    </xf>
    <xf numFmtId="0" fontId="0" fillId="15" borderId="0" xfId="0" applyFill="1" applyBorder="1" applyAlignment="1">
      <alignment horizontal="center" wrapText="1"/>
    </xf>
    <xf numFmtId="0" fontId="0" fillId="15" borderId="10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10" borderId="0" xfId="0" applyFill="1" applyAlignment="1">
      <alignment horizontal="center" wrapText="1"/>
    </xf>
    <xf numFmtId="0" fontId="0" fillId="7" borderId="0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4" borderId="0" xfId="0" applyFill="1" applyBorder="1" applyAlignment="1">
      <alignment horizontal="left" wrapText="1"/>
    </xf>
    <xf numFmtId="0" fontId="0" fillId="4" borderId="0" xfId="0" applyFill="1" applyBorder="1" applyAlignment="1">
      <alignment horizontal="center" wrapText="1"/>
    </xf>
    <xf numFmtId="0" fontId="0" fillId="4" borderId="15" xfId="0" applyFill="1" applyBorder="1"/>
    <xf numFmtId="14" fontId="2" fillId="0" borderId="15" xfId="0" applyNumberFormat="1" applyFont="1" applyFill="1" applyBorder="1"/>
    <xf numFmtId="14" fontId="0" fillId="0" borderId="15" xfId="0" applyNumberFormat="1" applyFill="1" applyBorder="1" applyAlignment="1">
      <alignment horizontal="left"/>
    </xf>
    <xf numFmtId="0" fontId="0" fillId="0" borderId="15" xfId="0" applyFill="1" applyBorder="1"/>
    <xf numFmtId="14" fontId="0" fillId="0" borderId="15" xfId="0" applyNumberFormat="1" applyFill="1" applyBorder="1"/>
    <xf numFmtId="0" fontId="0" fillId="0" borderId="15" xfId="0" applyFill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4" fillId="3" borderId="13" xfId="0" applyFont="1" applyFill="1" applyBorder="1"/>
    <xf numFmtId="0" fontId="4" fillId="3" borderId="0" xfId="0" applyFont="1" applyFill="1" applyBorder="1"/>
    <xf numFmtId="0" fontId="4" fillId="3" borderId="8" xfId="0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7" fillId="3" borderId="0" xfId="0" applyFont="1" applyFill="1"/>
    <xf numFmtId="0" fontId="4" fillId="3" borderId="0" xfId="0" applyFont="1" applyFill="1"/>
    <xf numFmtId="0" fontId="9" fillId="3" borderId="0" xfId="0" applyFont="1" applyFill="1"/>
    <xf numFmtId="0" fontId="8" fillId="3" borderId="0" xfId="0" applyFont="1" applyFill="1"/>
    <xf numFmtId="0" fontId="8" fillId="3" borderId="12" xfId="0" applyFont="1" applyFill="1" applyBorder="1"/>
    <xf numFmtId="0" fontId="10" fillId="3" borderId="13" xfId="0" applyFont="1" applyFill="1" applyBorder="1"/>
    <xf numFmtId="0" fontId="9" fillId="3" borderId="13" xfId="0" applyFont="1" applyFill="1" applyBorder="1"/>
    <xf numFmtId="0" fontId="9" fillId="3" borderId="14" xfId="0" applyFont="1" applyFill="1" applyBorder="1"/>
    <xf numFmtId="0" fontId="9" fillId="3" borderId="0" xfId="0" applyFont="1" applyFill="1" applyBorder="1"/>
    <xf numFmtId="0" fontId="9" fillId="3" borderId="11" xfId="0" applyFont="1" applyFill="1" applyBorder="1"/>
    <xf numFmtId="0" fontId="5" fillId="3" borderId="0" xfId="0" applyFont="1" applyFill="1"/>
    <xf numFmtId="0" fontId="10" fillId="3" borderId="0" xfId="0" applyFont="1" applyFill="1"/>
    <xf numFmtId="0" fontId="0" fillId="3" borderId="0" xfId="0" applyFill="1"/>
    <xf numFmtId="0" fontId="10" fillId="3" borderId="0" xfId="0" applyFont="1" applyFill="1" applyBorder="1"/>
    <xf numFmtId="0" fontId="11" fillId="3" borderId="0" xfId="0" applyFont="1" applyFill="1" applyBorder="1"/>
    <xf numFmtId="0" fontId="4" fillId="3" borderId="0" xfId="0" applyFont="1" applyFill="1" applyProtection="1">
      <protection hidden="1"/>
    </xf>
    <xf numFmtId="0" fontId="9" fillId="3" borderId="1" xfId="0" applyFont="1" applyFill="1" applyBorder="1"/>
    <xf numFmtId="0" fontId="9" fillId="3" borderId="16" xfId="0" applyFont="1" applyFill="1" applyBorder="1"/>
    <xf numFmtId="0" fontId="1" fillId="5" borderId="12" xfId="0" applyFont="1" applyFill="1" applyBorder="1"/>
    <xf numFmtId="0" fontId="9" fillId="5" borderId="14" xfId="0" applyFont="1" applyFill="1" applyBorder="1"/>
    <xf numFmtId="0" fontId="4" fillId="6" borderId="0" xfId="0" applyFont="1" applyFill="1"/>
    <xf numFmtId="0" fontId="0" fillId="3" borderId="2" xfId="0" applyFill="1" applyBorder="1"/>
    <xf numFmtId="0" fontId="10" fillId="0" borderId="1" xfId="0" applyFont="1" applyFill="1" applyBorder="1"/>
    <xf numFmtId="0" fontId="9" fillId="3" borderId="12" xfId="0" applyFont="1" applyFill="1" applyBorder="1"/>
    <xf numFmtId="17" fontId="9" fillId="16" borderId="8" xfId="0" applyNumberFormat="1" applyFont="1" applyFill="1" applyBorder="1"/>
    <xf numFmtId="0" fontId="9" fillId="16" borderId="11" xfId="0" applyFont="1" applyFill="1" applyBorder="1"/>
    <xf numFmtId="17" fontId="9" fillId="17" borderId="2" xfId="0" applyNumberFormat="1" applyFont="1" applyFill="1" applyBorder="1"/>
    <xf numFmtId="0" fontId="9" fillId="17" borderId="16" xfId="0" applyFont="1" applyFill="1" applyBorder="1"/>
    <xf numFmtId="17" fontId="9" fillId="18" borderId="8" xfId="0" applyNumberFormat="1" applyFont="1" applyFill="1" applyBorder="1"/>
    <xf numFmtId="0" fontId="9" fillId="18" borderId="11" xfId="0" applyFont="1" applyFill="1" applyBorder="1"/>
    <xf numFmtId="0" fontId="0" fillId="0" borderId="0" xfId="0" applyBorder="1"/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5" fillId="2" borderId="0" xfId="0" applyFont="1" applyFill="1" applyProtection="1">
      <protection hidden="1"/>
    </xf>
    <xf numFmtId="0" fontId="4" fillId="2" borderId="1" xfId="0" applyFont="1" applyFill="1" applyBorder="1" applyProtection="1">
      <protection hidden="1"/>
    </xf>
    <xf numFmtId="0" fontId="6" fillId="3" borderId="12" xfId="0" applyFont="1" applyFill="1" applyBorder="1" applyProtection="1">
      <protection hidden="1"/>
    </xf>
    <xf numFmtId="0" fontId="4" fillId="3" borderId="13" xfId="0" applyFont="1" applyFill="1" applyBorder="1" applyProtection="1">
      <protection hidden="1"/>
    </xf>
    <xf numFmtId="0" fontId="4" fillId="3" borderId="14" xfId="0" applyFont="1" applyFill="1" applyBorder="1" applyProtection="1">
      <protection hidden="1"/>
    </xf>
    <xf numFmtId="0" fontId="4" fillId="3" borderId="8" xfId="0" applyFont="1" applyFill="1" applyBorder="1" applyProtection="1">
      <protection hidden="1"/>
    </xf>
    <xf numFmtId="0" fontId="4" fillId="3" borderId="0" xfId="0" applyFont="1" applyFill="1" applyBorder="1" applyProtection="1">
      <protection hidden="1"/>
    </xf>
    <xf numFmtId="0" fontId="4" fillId="3" borderId="11" xfId="0" applyFont="1" applyFill="1" applyBorder="1" applyProtection="1">
      <protection hidden="1"/>
    </xf>
    <xf numFmtId="0" fontId="4" fillId="2" borderId="0" xfId="0" applyFont="1" applyFill="1" applyAlignment="1" applyProtection="1">
      <alignment wrapText="1"/>
      <protection hidden="1"/>
    </xf>
    <xf numFmtId="0" fontId="4" fillId="0" borderId="2" xfId="0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4" fontId="4" fillId="3" borderId="6" xfId="0" applyNumberFormat="1" applyFont="1" applyFill="1" applyBorder="1" applyProtection="1">
      <protection hidden="1"/>
    </xf>
    <xf numFmtId="4" fontId="4" fillId="3" borderId="4" xfId="0" applyNumberFormat="1" applyFont="1" applyFill="1" applyBorder="1" applyProtection="1">
      <protection hidden="1"/>
    </xf>
    <xf numFmtId="4" fontId="4" fillId="3" borderId="5" xfId="0" applyNumberFormat="1" applyFont="1" applyFill="1" applyBorder="1" applyProtection="1">
      <protection hidden="1"/>
    </xf>
    <xf numFmtId="2" fontId="4" fillId="3" borderId="4" xfId="0" applyNumberFormat="1" applyFont="1" applyFill="1" applyBorder="1" applyAlignment="1" applyProtection="1">
      <alignment horizontal="right"/>
      <protection hidden="1"/>
    </xf>
    <xf numFmtId="3" fontId="4" fillId="3" borderId="4" xfId="0" applyNumberFormat="1" applyFont="1" applyFill="1" applyBorder="1" applyProtection="1">
      <protection hidden="1"/>
    </xf>
    <xf numFmtId="3" fontId="5" fillId="3" borderId="4" xfId="0" applyNumberFormat="1" applyFont="1" applyFill="1" applyBorder="1" applyProtection="1">
      <protection hidden="1"/>
    </xf>
    <xf numFmtId="0" fontId="4" fillId="3" borderId="4" xfId="0" applyFont="1" applyFill="1" applyBorder="1" applyProtection="1"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7" xfId="0" applyFont="1" applyFill="1" applyBorder="1" applyAlignment="1" applyProtection="1">
      <alignment horizontal="center"/>
      <protection hidden="1"/>
    </xf>
    <xf numFmtId="0" fontId="4" fillId="2" borderId="0" xfId="0" applyFont="1" applyFill="1" applyBorder="1" applyProtection="1">
      <protection hidden="1"/>
    </xf>
    <xf numFmtId="4" fontId="4" fillId="3" borderId="13" xfId="0" applyNumberFormat="1" applyFont="1" applyFill="1" applyBorder="1" applyProtection="1">
      <protection hidden="1"/>
    </xf>
    <xf numFmtId="3" fontId="5" fillId="3" borderId="13" xfId="0" applyNumberFormat="1" applyFont="1" applyFill="1" applyBorder="1" applyProtection="1">
      <protection hidden="1"/>
    </xf>
    <xf numFmtId="4" fontId="4" fillId="3" borderId="0" xfId="0" applyNumberFormat="1" applyFont="1" applyFill="1" applyBorder="1" applyProtection="1">
      <protection hidden="1"/>
    </xf>
    <xf numFmtId="3" fontId="5" fillId="3" borderId="0" xfId="0" applyNumberFormat="1" applyFont="1" applyFill="1" applyBorder="1" applyProtection="1">
      <protection hidden="1"/>
    </xf>
    <xf numFmtId="0" fontId="4" fillId="3" borderId="2" xfId="0" applyFont="1" applyFill="1" applyBorder="1" applyProtection="1">
      <protection hidden="1"/>
    </xf>
    <xf numFmtId="0" fontId="4" fillId="3" borderId="1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5" fillId="6" borderId="0" xfId="0" applyFont="1" applyFill="1" applyBorder="1" applyProtection="1">
      <protection locked="0"/>
    </xf>
    <xf numFmtId="9" fontId="5" fillId="6" borderId="0" xfId="0" applyNumberFormat="1" applyFont="1" applyFill="1" applyBorder="1" applyProtection="1">
      <protection locked="0"/>
    </xf>
    <xf numFmtId="0" fontId="4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5" fillId="16" borderId="0" xfId="0" applyFont="1" applyFill="1" applyProtection="1">
      <protection hidden="1"/>
    </xf>
    <xf numFmtId="0" fontId="4" fillId="16" borderId="1" xfId="0" applyFont="1" applyFill="1" applyBorder="1" applyProtection="1">
      <protection hidden="1"/>
    </xf>
    <xf numFmtId="0" fontId="4" fillId="16" borderId="0" xfId="0" applyFont="1" applyFill="1" applyAlignment="1" applyProtection="1">
      <alignment wrapText="1"/>
      <protection hidden="1"/>
    </xf>
    <xf numFmtId="0" fontId="4" fillId="16" borderId="0" xfId="0" applyFont="1" applyFill="1" applyBorder="1" applyProtection="1">
      <protection hidden="1"/>
    </xf>
    <xf numFmtId="0" fontId="0" fillId="16" borderId="0" xfId="0" applyFill="1" applyBorder="1" applyProtection="1">
      <protection hidden="1"/>
    </xf>
    <xf numFmtId="0" fontId="4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5" fillId="18" borderId="0" xfId="0" applyFont="1" applyFill="1" applyProtection="1">
      <protection hidden="1"/>
    </xf>
    <xf numFmtId="0" fontId="4" fillId="18" borderId="1" xfId="0" applyFont="1" applyFill="1" applyBorder="1" applyProtection="1">
      <protection hidden="1"/>
    </xf>
    <xf numFmtId="0" fontId="4" fillId="18" borderId="0" xfId="0" applyFont="1" applyFill="1" applyAlignment="1" applyProtection="1">
      <alignment wrapText="1"/>
      <protection hidden="1"/>
    </xf>
    <xf numFmtId="0" fontId="4" fillId="18" borderId="0" xfId="0" applyFont="1" applyFill="1" applyBorder="1" applyProtection="1">
      <protection hidden="1"/>
    </xf>
    <xf numFmtId="0" fontId="0" fillId="18" borderId="0" xfId="0" applyFill="1" applyBorder="1" applyProtection="1">
      <protection hidden="1"/>
    </xf>
    <xf numFmtId="0" fontId="4" fillId="19" borderId="0" xfId="0" applyFont="1" applyFill="1" applyProtection="1">
      <protection hidden="1"/>
    </xf>
    <xf numFmtId="0" fontId="0" fillId="19" borderId="0" xfId="0" applyFill="1" applyProtection="1">
      <protection hidden="1"/>
    </xf>
    <xf numFmtId="0" fontId="5" fillId="19" borderId="0" xfId="0" applyFont="1" applyFill="1" applyProtection="1">
      <protection hidden="1"/>
    </xf>
    <xf numFmtId="0" fontId="4" fillId="19" borderId="1" xfId="0" applyFont="1" applyFill="1" applyBorder="1" applyProtection="1">
      <protection hidden="1"/>
    </xf>
    <xf numFmtId="17" fontId="9" fillId="19" borderId="8" xfId="0" applyNumberFormat="1" applyFont="1" applyFill="1" applyBorder="1"/>
    <xf numFmtId="0" fontId="9" fillId="19" borderId="11" xfId="0" applyFont="1" applyFill="1" applyBorder="1"/>
    <xf numFmtId="0" fontId="0" fillId="0" borderId="0" xfId="0" applyFill="1" applyBorder="1" applyAlignment="1">
      <alignment horizontal="left"/>
    </xf>
    <xf numFmtId="0" fontId="4" fillId="0" borderId="17" xfId="0" applyFont="1" applyFill="1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4" fillId="19" borderId="0" xfId="0" applyFont="1" applyFill="1" applyAlignment="1" applyProtection="1">
      <alignment wrapText="1"/>
      <protection hidden="1"/>
    </xf>
    <xf numFmtId="0" fontId="4" fillId="19" borderId="0" xfId="0" applyFont="1" applyFill="1" applyBorder="1" applyProtection="1">
      <protection hidden="1"/>
    </xf>
    <xf numFmtId="0" fontId="0" fillId="19" borderId="0" xfId="0" applyFill="1" applyBorder="1" applyProtection="1">
      <protection hidden="1"/>
    </xf>
    <xf numFmtId="0" fontId="4" fillId="3" borderId="7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right"/>
      <protection hidden="1"/>
    </xf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" xfId="0" applyFont="1" applyFill="1" applyBorder="1" applyProtection="1">
      <protection hidden="1"/>
    </xf>
    <xf numFmtId="0" fontId="4" fillId="20" borderId="0" xfId="0" applyFont="1" applyFill="1" applyAlignment="1" applyProtection="1">
      <alignment wrapText="1"/>
      <protection hidden="1"/>
    </xf>
    <xf numFmtId="0" fontId="4" fillId="20" borderId="0" xfId="0" applyFont="1" applyFill="1" applyBorder="1" applyProtection="1">
      <protection hidden="1"/>
    </xf>
    <xf numFmtId="0" fontId="0" fillId="20" borderId="0" xfId="0" applyFill="1" applyBorder="1" applyProtection="1">
      <protection hidden="1"/>
    </xf>
    <xf numFmtId="0" fontId="6" fillId="5" borderId="15" xfId="0" applyFont="1" applyFill="1" applyBorder="1" applyAlignment="1" applyProtection="1">
      <alignment wrapText="1"/>
      <protection hidden="1"/>
    </xf>
    <xf numFmtId="0" fontId="5" fillId="5" borderId="15" xfId="0" applyFont="1" applyFill="1" applyBorder="1" applyAlignment="1" applyProtection="1">
      <alignment wrapText="1"/>
      <protection hidden="1"/>
    </xf>
    <xf numFmtId="0" fontId="4" fillId="5" borderId="15" xfId="0" applyFont="1" applyFill="1" applyBorder="1" applyAlignment="1" applyProtection="1">
      <alignment horizontal="center" wrapText="1"/>
      <protection hidden="1"/>
    </xf>
    <xf numFmtId="0" fontId="5" fillId="5" borderId="15" xfId="0" applyFont="1" applyFill="1" applyBorder="1" applyAlignment="1" applyProtection="1">
      <alignment horizontal="center" wrapText="1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6" fillId="5" borderId="19" xfId="0" applyFont="1" applyFill="1" applyBorder="1" applyAlignment="1" applyProtection="1">
      <alignment wrapText="1"/>
      <protection hidden="1"/>
    </xf>
    <xf numFmtId="0" fontId="6" fillId="5" borderId="20" xfId="0" applyFont="1" applyFill="1" applyBorder="1" applyAlignment="1" applyProtection="1">
      <alignment wrapText="1"/>
      <protection hidden="1"/>
    </xf>
    <xf numFmtId="0" fontId="6" fillId="5" borderId="21" xfId="0" applyFont="1" applyFill="1" applyBorder="1" applyAlignment="1" applyProtection="1">
      <alignment wrapText="1"/>
      <protection hidden="1"/>
    </xf>
    <xf numFmtId="17" fontId="9" fillId="20" borderId="8" xfId="0" applyNumberFormat="1" applyFont="1" applyFill="1" applyBorder="1"/>
    <xf numFmtId="0" fontId="9" fillId="20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7</xdr:col>
      <xdr:colOff>1104900</xdr:colOff>
      <xdr:row>80</xdr:row>
      <xdr:rowOff>118268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7772400" cy="8703468"/>
        </a:xfrm>
        <a:prstGeom prst="rect">
          <a:avLst/>
        </a:prstGeom>
      </xdr:spPr>
    </xdr:pic>
    <xdr:clientData/>
  </xdr:twoCellAnchor>
  <xdr:twoCellAnchor editAs="oneCell">
    <xdr:from>
      <xdr:col>6</xdr:col>
      <xdr:colOff>584200</xdr:colOff>
      <xdr:row>2</xdr:row>
      <xdr:rowOff>12700</xdr:rowOff>
    </xdr:from>
    <xdr:to>
      <xdr:col>8</xdr:col>
      <xdr:colOff>1281354</xdr:colOff>
      <xdr:row>8</xdr:row>
      <xdr:rowOff>76200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92900" y="3556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2"/>
  <sheetViews>
    <sheetView tabSelected="1" workbookViewId="0">
      <selection activeCell="H10" sqref="H10"/>
    </sheetView>
  </sheetViews>
  <sheetFormatPr baseColWidth="10" defaultRowHeight="13"/>
  <cols>
    <col min="1" max="3" width="10.83203125" style="44"/>
    <col min="4" max="4" width="23.33203125" style="44" customWidth="1"/>
    <col min="5" max="7" width="10.83203125" style="44"/>
    <col min="8" max="8" width="15.33203125" style="44" customWidth="1"/>
    <col min="9" max="9" width="19.33203125" style="44" customWidth="1"/>
    <col min="10" max="13" width="10.83203125" style="44"/>
    <col min="14" max="14" width="14.5" style="44" customWidth="1"/>
    <col min="15" max="16" width="10.83203125" style="44"/>
    <col min="17" max="17" width="17.1640625" style="44" customWidth="1"/>
    <col min="18" max="18" width="17.5" style="44" customWidth="1"/>
    <col min="19" max="16384" width="10.83203125" style="44"/>
  </cols>
  <sheetData>
    <row r="1" spans="1:18" ht="14">
      <c r="A1" s="42" t="s">
        <v>105</v>
      </c>
      <c r="B1" s="43"/>
      <c r="C1" s="43"/>
      <c r="D1" s="43"/>
      <c r="E1" s="43"/>
      <c r="F1" s="43"/>
      <c r="G1" s="43"/>
      <c r="H1" s="43"/>
    </row>
    <row r="2" spans="1:18" ht="15" thickBot="1">
      <c r="A2" s="45" t="s">
        <v>31</v>
      </c>
      <c r="B2" s="45"/>
      <c r="C2" s="45"/>
      <c r="D2" s="43"/>
      <c r="E2" s="43"/>
      <c r="F2" s="43"/>
      <c r="G2" s="43"/>
      <c r="H2" s="43"/>
    </row>
    <row r="3" spans="1:18" ht="14">
      <c r="A3" s="45" t="s">
        <v>18</v>
      </c>
      <c r="B3" s="45"/>
      <c r="C3" s="45"/>
      <c r="D3" s="43"/>
      <c r="E3" s="43"/>
      <c r="F3" s="43"/>
      <c r="G3" s="43"/>
      <c r="H3" s="43"/>
      <c r="J3" s="46" t="s">
        <v>32</v>
      </c>
      <c r="K3" s="37"/>
      <c r="L3" s="37"/>
      <c r="M3" s="37"/>
      <c r="N3" s="47"/>
      <c r="O3" s="47"/>
      <c r="P3" s="47"/>
      <c r="Q3" s="48"/>
      <c r="R3" s="49"/>
    </row>
    <row r="4" spans="1:18" ht="14">
      <c r="A4" s="43"/>
      <c r="B4" s="43"/>
      <c r="C4" s="43"/>
      <c r="D4" s="43"/>
      <c r="E4" s="43"/>
      <c r="F4" s="43"/>
      <c r="G4" s="43"/>
      <c r="H4" s="43"/>
      <c r="J4" s="39" t="s">
        <v>33</v>
      </c>
      <c r="K4" s="38"/>
      <c r="L4" s="38"/>
      <c r="M4" s="38"/>
      <c r="N4" s="38"/>
      <c r="O4" s="38"/>
      <c r="P4" s="38"/>
      <c r="Q4" s="50"/>
      <c r="R4" s="51"/>
    </row>
    <row r="5" spans="1:18" ht="14">
      <c r="A5" s="52" t="s">
        <v>0</v>
      </c>
      <c r="B5" s="43"/>
      <c r="C5" s="43"/>
      <c r="D5" s="43"/>
      <c r="E5" s="43"/>
      <c r="F5" s="53"/>
      <c r="G5" s="53"/>
      <c r="H5" s="53"/>
      <c r="I5" s="54"/>
      <c r="J5" s="39" t="s">
        <v>1</v>
      </c>
      <c r="K5" s="38"/>
      <c r="L5" s="38"/>
      <c r="M5" s="38"/>
      <c r="N5" s="38"/>
      <c r="O5" s="38"/>
      <c r="P5" s="38"/>
      <c r="Q5" s="50"/>
      <c r="R5" s="51"/>
    </row>
    <row r="6" spans="1:18" ht="14">
      <c r="A6" s="43" t="s">
        <v>44</v>
      </c>
      <c r="B6" s="43"/>
      <c r="C6" s="43"/>
      <c r="D6" s="43"/>
      <c r="E6" s="43"/>
      <c r="F6" s="53"/>
      <c r="G6" s="53"/>
      <c r="H6" s="53"/>
      <c r="I6" s="54"/>
      <c r="J6" s="39" t="s">
        <v>45</v>
      </c>
      <c r="K6" s="38"/>
      <c r="L6" s="38"/>
      <c r="M6" s="38"/>
      <c r="N6" s="38"/>
      <c r="O6" s="38"/>
      <c r="P6" s="38"/>
      <c r="Q6" s="50"/>
      <c r="R6" s="51"/>
    </row>
    <row r="7" spans="1:18" ht="14">
      <c r="A7" s="43" t="s">
        <v>19</v>
      </c>
      <c r="B7" s="43"/>
      <c r="C7" s="43"/>
      <c r="D7" s="43"/>
      <c r="E7" s="43"/>
      <c r="F7" s="53"/>
      <c r="G7" s="53"/>
      <c r="H7" s="53"/>
      <c r="I7" s="54"/>
      <c r="J7" s="39" t="s">
        <v>8</v>
      </c>
      <c r="K7" s="38"/>
      <c r="L7" s="38"/>
      <c r="M7" s="38"/>
      <c r="N7" s="55"/>
      <c r="O7" s="55"/>
      <c r="P7" s="55"/>
      <c r="Q7" s="50"/>
      <c r="R7" s="51"/>
    </row>
    <row r="8" spans="1:18" ht="14">
      <c r="A8" s="43"/>
      <c r="B8" s="43"/>
      <c r="C8" s="43"/>
      <c r="D8" s="43"/>
      <c r="E8" s="43"/>
      <c r="F8" s="53"/>
      <c r="G8" s="53"/>
      <c r="H8" s="56"/>
      <c r="I8" s="54"/>
      <c r="J8" s="39" t="s">
        <v>52</v>
      </c>
      <c r="K8" s="38"/>
      <c r="L8" s="38"/>
      <c r="M8" s="38"/>
      <c r="N8" s="55"/>
      <c r="O8" s="55"/>
      <c r="P8" s="55"/>
      <c r="Q8" s="50"/>
      <c r="R8" s="51"/>
    </row>
    <row r="9" spans="1:18" ht="14">
      <c r="A9" s="57"/>
      <c r="B9" s="43"/>
      <c r="C9" s="43"/>
      <c r="D9" s="43"/>
      <c r="E9" s="43"/>
      <c r="F9" s="53"/>
      <c r="G9" s="53"/>
      <c r="H9" s="53"/>
      <c r="I9" s="54"/>
      <c r="J9" s="39" t="s">
        <v>53</v>
      </c>
      <c r="K9" s="38"/>
      <c r="L9" s="38"/>
      <c r="M9" s="38"/>
      <c r="N9" s="55"/>
      <c r="O9" s="55"/>
      <c r="P9" s="55"/>
      <c r="Q9" s="50"/>
      <c r="R9" s="51"/>
    </row>
    <row r="10" spans="1:18" ht="15" thickBot="1">
      <c r="A10" s="52" t="s">
        <v>54</v>
      </c>
      <c r="B10" s="43"/>
      <c r="C10" s="43"/>
      <c r="D10" s="43"/>
      <c r="E10" s="43"/>
      <c r="F10" s="53"/>
      <c r="G10" s="53"/>
      <c r="H10" s="43"/>
      <c r="I10" s="54"/>
      <c r="J10" s="40" t="s">
        <v>24</v>
      </c>
      <c r="K10" s="41"/>
      <c r="L10" s="41"/>
      <c r="M10" s="41"/>
      <c r="N10" s="64"/>
      <c r="O10" s="64"/>
      <c r="P10" s="64"/>
      <c r="Q10" s="58"/>
      <c r="R10" s="59"/>
    </row>
    <row r="11" spans="1:18" ht="14">
      <c r="A11" s="43" t="s">
        <v>171</v>
      </c>
      <c r="B11" s="43"/>
      <c r="C11" s="43"/>
      <c r="D11" s="43"/>
      <c r="E11" s="43"/>
      <c r="F11" s="53"/>
      <c r="G11" s="53"/>
      <c r="H11" s="43"/>
      <c r="I11" s="54"/>
      <c r="J11" s="38"/>
      <c r="K11" s="38"/>
      <c r="L11" s="38"/>
      <c r="M11" s="38"/>
      <c r="N11" s="55"/>
      <c r="O11" s="55"/>
      <c r="P11" s="55"/>
      <c r="Q11" s="50"/>
      <c r="R11" s="50"/>
    </row>
    <row r="12" spans="1:18" ht="14">
      <c r="A12" s="43" t="s">
        <v>25</v>
      </c>
      <c r="B12" s="43"/>
      <c r="C12" s="43"/>
      <c r="D12" s="43"/>
      <c r="E12" s="43"/>
      <c r="F12" s="53"/>
      <c r="G12" s="53"/>
      <c r="H12" s="43"/>
      <c r="I12" s="54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14">
      <c r="E13" s="43"/>
      <c r="F13" s="53"/>
      <c r="G13" s="53"/>
      <c r="H13" s="43"/>
      <c r="I13" s="54"/>
    </row>
    <row r="14" spans="1:18" ht="15" thickBot="1">
      <c r="A14" s="43"/>
      <c r="B14" s="43"/>
      <c r="C14" s="43"/>
      <c r="D14" s="43"/>
      <c r="E14" s="43"/>
      <c r="F14" s="53"/>
      <c r="G14" s="53"/>
      <c r="H14" s="53"/>
      <c r="I14" s="54"/>
    </row>
    <row r="15" spans="1:18" ht="14">
      <c r="A15" s="43" t="s">
        <v>26</v>
      </c>
      <c r="B15" s="43"/>
      <c r="C15" s="43"/>
      <c r="D15" s="43"/>
      <c r="E15" s="43"/>
      <c r="F15" s="53"/>
      <c r="G15" s="53"/>
      <c r="H15" s="53"/>
      <c r="I15" s="54"/>
      <c r="J15" s="60" t="s">
        <v>22</v>
      </c>
      <c r="K15" s="61"/>
    </row>
    <row r="16" spans="1:18" ht="15" thickBot="1">
      <c r="A16" s="43" t="s">
        <v>27</v>
      </c>
      <c r="B16" s="43"/>
      <c r="C16" s="43"/>
      <c r="D16" s="43"/>
      <c r="E16" s="62"/>
      <c r="F16" s="53"/>
      <c r="G16" s="53"/>
      <c r="H16" s="53"/>
      <c r="I16" s="54"/>
      <c r="J16" s="63" t="s">
        <v>23</v>
      </c>
      <c r="K16" s="59"/>
    </row>
    <row r="17" spans="1:11" ht="15" thickBot="1">
      <c r="A17" s="53"/>
      <c r="B17" s="43"/>
      <c r="C17" s="43"/>
      <c r="D17" s="43"/>
      <c r="E17" s="43"/>
      <c r="F17" s="53"/>
      <c r="G17" s="53"/>
      <c r="H17" s="53"/>
      <c r="I17" s="54"/>
      <c r="J17" s="54"/>
      <c r="K17" s="54"/>
    </row>
    <row r="18" spans="1:11" ht="14">
      <c r="A18" s="43" t="s">
        <v>28</v>
      </c>
      <c r="B18" s="43"/>
      <c r="C18" s="43"/>
      <c r="D18" s="43"/>
      <c r="E18" s="43"/>
      <c r="F18" s="53"/>
      <c r="G18" s="53"/>
      <c r="H18" s="53"/>
      <c r="I18" s="54"/>
      <c r="J18" s="65" t="s">
        <v>11</v>
      </c>
      <c r="K18" s="49"/>
    </row>
    <row r="19" spans="1:11" ht="14">
      <c r="A19" s="43" t="s">
        <v>20</v>
      </c>
      <c r="B19" s="53"/>
      <c r="C19" s="53"/>
      <c r="D19" s="53"/>
      <c r="E19" s="53"/>
      <c r="F19" s="53"/>
      <c r="G19" s="53"/>
      <c r="H19" s="53"/>
      <c r="I19" s="54"/>
      <c r="J19" s="149" t="s">
        <v>141</v>
      </c>
      <c r="K19" s="150">
        <v>2018</v>
      </c>
    </row>
    <row r="20" spans="1:11" ht="14">
      <c r="A20" s="43" t="s">
        <v>29</v>
      </c>
      <c r="B20" s="43"/>
      <c r="C20" s="43"/>
      <c r="D20" s="43"/>
      <c r="E20" s="43"/>
      <c r="F20" s="53"/>
      <c r="G20" s="53"/>
      <c r="H20" s="53"/>
      <c r="I20" s="54"/>
      <c r="J20" s="124" t="s">
        <v>9</v>
      </c>
      <c r="K20" s="125">
        <v>2018</v>
      </c>
    </row>
    <row r="21" spans="1:11" ht="14">
      <c r="A21" s="43" t="s">
        <v>21</v>
      </c>
      <c r="B21" s="43"/>
      <c r="C21" s="43"/>
      <c r="D21" s="43"/>
      <c r="E21" s="43"/>
      <c r="F21" s="53"/>
      <c r="G21" s="53"/>
      <c r="H21" s="53"/>
      <c r="I21" s="54"/>
      <c r="J21" s="70" t="s">
        <v>141</v>
      </c>
      <c r="K21" s="71">
        <v>2017</v>
      </c>
    </row>
    <row r="22" spans="1:11" ht="14">
      <c r="A22" s="43"/>
      <c r="B22" s="43"/>
      <c r="C22" s="43"/>
      <c r="D22" s="43"/>
      <c r="E22" s="43"/>
      <c r="F22" s="53"/>
      <c r="G22" s="53"/>
      <c r="H22" s="53"/>
      <c r="I22" s="54"/>
      <c r="J22" s="66" t="s">
        <v>9</v>
      </c>
      <c r="K22" s="67">
        <v>2017</v>
      </c>
    </row>
    <row r="23" spans="1:11" ht="15" thickBot="1">
      <c r="A23" s="43"/>
      <c r="B23" s="53"/>
      <c r="C23" s="53"/>
      <c r="D23" s="53"/>
      <c r="E23" s="53"/>
      <c r="F23" s="53"/>
      <c r="G23" s="53"/>
      <c r="H23" s="53"/>
      <c r="I23" s="54"/>
      <c r="J23" s="68" t="s">
        <v>9</v>
      </c>
      <c r="K23" s="69">
        <v>2016</v>
      </c>
    </row>
    <row r="24" spans="1:11" ht="14">
      <c r="A24" s="43" t="s">
        <v>30</v>
      </c>
      <c r="B24" s="54"/>
      <c r="C24" s="54"/>
      <c r="D24" s="54"/>
      <c r="E24" s="54"/>
      <c r="F24" s="54"/>
      <c r="G24" s="54"/>
      <c r="H24" s="54"/>
      <c r="I24" s="54"/>
    </row>
    <row r="25" spans="1:11" ht="14">
      <c r="A25" s="43" t="s">
        <v>17</v>
      </c>
      <c r="B25" s="54"/>
      <c r="C25" s="54"/>
      <c r="D25" s="54"/>
      <c r="E25" s="54"/>
      <c r="F25" s="54"/>
      <c r="G25" s="54"/>
      <c r="H25" s="54"/>
      <c r="I25" s="54"/>
    </row>
    <row r="26" spans="1:11">
      <c r="B26" s="54"/>
      <c r="C26" s="54"/>
      <c r="D26" s="54"/>
      <c r="E26" s="54"/>
      <c r="F26" s="54"/>
      <c r="G26" s="54"/>
      <c r="H26" s="54"/>
      <c r="I26" s="54"/>
    </row>
    <row r="27" spans="1:11">
      <c r="E27" s="54"/>
      <c r="F27" s="54"/>
      <c r="G27" s="54"/>
      <c r="H27" s="54"/>
      <c r="I27" s="54"/>
    </row>
    <row r="28" spans="1:11">
      <c r="E28" s="54"/>
      <c r="F28" s="54"/>
      <c r="G28" s="54"/>
      <c r="H28" s="54"/>
      <c r="I28" s="54"/>
    </row>
    <row r="29" spans="1:11">
      <c r="E29" s="54"/>
      <c r="F29" s="54"/>
      <c r="G29" s="54"/>
      <c r="H29" s="54"/>
      <c r="I29" s="54"/>
    </row>
    <row r="30" spans="1:11">
      <c r="E30" s="54"/>
      <c r="F30" s="54"/>
      <c r="G30" s="54"/>
      <c r="H30" s="54"/>
      <c r="I30" s="54"/>
    </row>
    <row r="31" spans="1:11">
      <c r="E31" s="54"/>
      <c r="F31" s="54"/>
      <c r="G31" s="54"/>
      <c r="H31" s="54"/>
      <c r="I31" s="54"/>
    </row>
    <row r="32" spans="1:11">
      <c r="E32" s="54"/>
      <c r="F32" s="54"/>
      <c r="G32" s="54"/>
      <c r="H32" s="54"/>
      <c r="I32" s="54"/>
    </row>
    <row r="33" spans="5:9">
      <c r="E33" s="54"/>
      <c r="F33" s="54"/>
      <c r="G33" s="54"/>
      <c r="H33" s="54"/>
      <c r="I33" s="54"/>
    </row>
    <row r="34" spans="5:9">
      <c r="E34" s="54"/>
      <c r="F34" s="54"/>
      <c r="G34" s="54"/>
      <c r="H34" s="54"/>
      <c r="I34" s="54"/>
    </row>
    <row r="82" spans="1:1">
      <c r="A82" s="44" t="s">
        <v>10</v>
      </c>
    </row>
  </sheetData>
  <sheetProtection algorithmName="SHA-512" hashValue="qhLReGLOIPF2EVzm+1CXCZ8ub4n0JuPH+Ggc+XQQv5S3qlRNZueOIJOXGYpb1wZjmogRpz0RQdbNI/ttqKTpYQ==" saltValue="yiPbRhroJ+55uta+y7boJQ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R3"/>
  <sheetViews>
    <sheetView topLeftCell="L1" workbookViewId="0">
      <selection activeCell="N19" sqref="N19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0">
      <c r="A2" s="29">
        <v>786</v>
      </c>
      <c r="B2" s="30">
        <v>41013</v>
      </c>
      <c r="C2" s="31" t="s">
        <v>107</v>
      </c>
      <c r="D2" s="32" t="s">
        <v>108</v>
      </c>
      <c r="E2" s="32"/>
      <c r="F2" s="32" t="s">
        <v>109</v>
      </c>
      <c r="G2" s="33">
        <v>41274</v>
      </c>
      <c r="H2" s="34" t="s">
        <v>110</v>
      </c>
      <c r="I2" s="34" t="s">
        <v>111</v>
      </c>
      <c r="J2" s="34"/>
      <c r="K2" s="35" t="s">
        <v>112</v>
      </c>
      <c r="L2" s="35" t="s">
        <v>113</v>
      </c>
      <c r="M2" s="32">
        <v>71.47</v>
      </c>
      <c r="N2" s="32">
        <v>27.02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114</v>
      </c>
      <c r="AR2" s="36" t="s">
        <v>111</v>
      </c>
      <c r="AS2" s="36"/>
      <c r="AT2" s="36"/>
      <c r="AU2" s="36" t="s">
        <v>115</v>
      </c>
      <c r="AV2" s="36">
        <v>24.44</v>
      </c>
      <c r="AW2" s="36" t="s">
        <v>111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>
        <v>0</v>
      </c>
      <c r="BJ2" s="36" t="s">
        <v>111</v>
      </c>
      <c r="BK2" s="34"/>
      <c r="BL2" s="34" t="s">
        <v>111</v>
      </c>
      <c r="BM2" s="34"/>
      <c r="BN2" s="35"/>
      <c r="BO2" s="35"/>
      <c r="BP2" s="36"/>
      <c r="BQ2" s="36" t="s">
        <v>111</v>
      </c>
      <c r="BR2" s="35"/>
    </row>
    <row r="3" spans="1:70">
      <c r="A3" s="29">
        <v>787</v>
      </c>
      <c r="B3" s="30">
        <v>41013</v>
      </c>
      <c r="C3" s="31" t="s">
        <v>107</v>
      </c>
      <c r="D3" s="32" t="s">
        <v>108</v>
      </c>
      <c r="E3" s="32"/>
      <c r="F3" s="32" t="s">
        <v>80</v>
      </c>
      <c r="G3" s="33">
        <v>41274</v>
      </c>
      <c r="H3" s="34" t="s">
        <v>110</v>
      </c>
      <c r="I3" s="34" t="s">
        <v>111</v>
      </c>
      <c r="J3" s="34"/>
      <c r="K3" s="35" t="s">
        <v>112</v>
      </c>
      <c r="L3" s="35" t="s">
        <v>113</v>
      </c>
      <c r="M3" s="32">
        <v>71.47</v>
      </c>
      <c r="N3" s="32">
        <v>34.57</v>
      </c>
      <c r="O3" s="32"/>
      <c r="P3" s="32"/>
      <c r="Q3" s="32"/>
      <c r="R3" s="32"/>
      <c r="S3" s="32"/>
      <c r="T3" s="32"/>
      <c r="U3" s="32"/>
      <c r="V3" s="32"/>
      <c r="W3" s="32">
        <v>19.45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81</v>
      </c>
      <c r="AR3" s="36" t="s">
        <v>111</v>
      </c>
      <c r="AS3" s="36"/>
      <c r="AT3" s="36"/>
      <c r="AU3" s="36" t="s">
        <v>115</v>
      </c>
      <c r="AV3" s="36">
        <v>24.44</v>
      </c>
      <c r="AW3" s="36" t="s">
        <v>111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>
        <v>0</v>
      </c>
      <c r="BJ3" s="36" t="s">
        <v>111</v>
      </c>
      <c r="BK3" s="34"/>
      <c r="BL3" s="34" t="s">
        <v>111</v>
      </c>
      <c r="BM3" s="34"/>
      <c r="BN3" s="35"/>
      <c r="BO3" s="35"/>
      <c r="BP3" s="36"/>
      <c r="BQ3" s="36" t="s">
        <v>111</v>
      </c>
      <c r="BR3" s="35"/>
    </row>
  </sheetData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R3"/>
  <sheetViews>
    <sheetView workbookViewId="0">
      <selection activeCell="BS1" sqref="BS1:BT1048576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0">
      <c r="A2" s="29">
        <v>786</v>
      </c>
      <c r="B2" s="30">
        <v>41013</v>
      </c>
      <c r="C2" s="31" t="s">
        <v>107</v>
      </c>
      <c r="D2" s="32" t="s">
        <v>108</v>
      </c>
      <c r="E2" s="32"/>
      <c r="F2" s="32" t="s">
        <v>109</v>
      </c>
      <c r="G2" s="33">
        <v>40908</v>
      </c>
      <c r="H2" s="34" t="s">
        <v>110</v>
      </c>
      <c r="I2" s="34" t="s">
        <v>111</v>
      </c>
      <c r="J2" s="34"/>
      <c r="K2" s="35" t="s">
        <v>112</v>
      </c>
      <c r="L2" s="35" t="s">
        <v>113</v>
      </c>
      <c r="M2" s="32">
        <v>71.47</v>
      </c>
      <c r="N2" s="32">
        <v>27.02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114</v>
      </c>
      <c r="AR2" s="36" t="s">
        <v>111</v>
      </c>
      <c r="AS2" s="36"/>
      <c r="AT2" s="36"/>
      <c r="AU2" s="36" t="s">
        <v>115</v>
      </c>
      <c r="AV2" s="36">
        <v>24.44</v>
      </c>
      <c r="AW2" s="36" t="s">
        <v>111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>
        <v>0</v>
      </c>
      <c r="BJ2" s="36" t="s">
        <v>111</v>
      </c>
      <c r="BK2" s="34"/>
      <c r="BL2" s="34" t="s">
        <v>111</v>
      </c>
      <c r="BM2" s="34"/>
      <c r="BN2" s="35"/>
      <c r="BO2" s="35"/>
      <c r="BP2" s="36"/>
      <c r="BQ2" s="36" t="s">
        <v>111</v>
      </c>
      <c r="BR2" s="35"/>
    </row>
    <row r="3" spans="1:70">
      <c r="A3" s="29">
        <v>787</v>
      </c>
      <c r="B3" s="30">
        <v>41013</v>
      </c>
      <c r="C3" s="31" t="s">
        <v>116</v>
      </c>
      <c r="D3" s="32" t="s">
        <v>79</v>
      </c>
      <c r="E3" s="32"/>
      <c r="F3" s="32" t="s">
        <v>80</v>
      </c>
      <c r="G3" s="33">
        <v>40908</v>
      </c>
      <c r="H3" s="34" t="s">
        <v>110</v>
      </c>
      <c r="I3" s="34" t="s">
        <v>111</v>
      </c>
      <c r="J3" s="34"/>
      <c r="K3" s="35" t="s">
        <v>112</v>
      </c>
      <c r="L3" s="35" t="s">
        <v>113</v>
      </c>
      <c r="M3" s="32">
        <v>71.47</v>
      </c>
      <c r="N3" s="32">
        <v>34.57</v>
      </c>
      <c r="O3" s="32"/>
      <c r="P3" s="32"/>
      <c r="Q3" s="32"/>
      <c r="R3" s="32"/>
      <c r="S3" s="32"/>
      <c r="T3" s="32"/>
      <c r="U3" s="32"/>
      <c r="V3" s="32"/>
      <c r="W3" s="32">
        <v>19.45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81</v>
      </c>
      <c r="AR3" s="36" t="s">
        <v>111</v>
      </c>
      <c r="AS3" s="36"/>
      <c r="AT3" s="36"/>
      <c r="AU3" s="36" t="s">
        <v>115</v>
      </c>
      <c r="AV3" s="36">
        <v>24.44</v>
      </c>
      <c r="AW3" s="36" t="s">
        <v>111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>
        <v>0</v>
      </c>
      <c r="BJ3" s="36" t="s">
        <v>111</v>
      </c>
      <c r="BK3" s="34"/>
      <c r="BL3" s="34" t="s">
        <v>111</v>
      </c>
      <c r="BM3" s="34"/>
      <c r="BN3" s="35"/>
      <c r="BO3" s="35"/>
      <c r="BP3" s="36"/>
      <c r="BQ3" s="36" t="s">
        <v>111</v>
      </c>
      <c r="BR3" s="35"/>
    </row>
  </sheetData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5C6D-898D-BE4D-B114-1F052AFFAC96}">
  <sheetPr>
    <tabColor theme="0" tint="-0.34998626667073579"/>
  </sheetPr>
  <dimension ref="A1:AW20"/>
  <sheetViews>
    <sheetView workbookViewId="0">
      <selection activeCell="D27" sqref="D27"/>
    </sheetView>
  </sheetViews>
  <sheetFormatPr baseColWidth="10" defaultRowHeight="13"/>
  <cols>
    <col min="1" max="2" width="20.33203125" style="135" customWidth="1"/>
    <col min="3" max="20" width="12.1640625" style="135" customWidth="1"/>
    <col min="21" max="30" width="7.5" style="135" customWidth="1"/>
    <col min="31" max="16384" width="10.83203125" style="135"/>
  </cols>
  <sheetData>
    <row r="1" spans="1:49" ht="14">
      <c r="A1" s="134" t="s">
        <v>62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</row>
    <row r="2" spans="1:49" ht="14">
      <c r="A2" s="136" t="s">
        <v>61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</row>
    <row r="3" spans="1:49" ht="15" thickBot="1">
      <c r="A3" s="134"/>
      <c r="B3" s="134"/>
      <c r="C3" s="134"/>
      <c r="D3" s="134"/>
      <c r="E3" s="134"/>
      <c r="F3" s="134"/>
      <c r="G3" s="137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34"/>
      <c r="V4" s="134"/>
      <c r="W4" s="134"/>
      <c r="X4" s="134"/>
      <c r="Y4" s="134"/>
      <c r="Z4" s="134"/>
      <c r="AA4" s="134"/>
      <c r="AB4" s="134"/>
      <c r="AC4" s="134"/>
      <c r="AD4" s="134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34"/>
      <c r="V5" s="134"/>
      <c r="W5" s="134"/>
      <c r="X5" s="134"/>
      <c r="Y5" s="134"/>
      <c r="Z5" s="134"/>
      <c r="AA5" s="134"/>
      <c r="AB5" s="134"/>
      <c r="AC5" s="134"/>
      <c r="AD5" s="134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34"/>
      <c r="V6" s="134"/>
      <c r="W6" s="134"/>
      <c r="X6" s="134"/>
      <c r="Y6" s="134"/>
      <c r="Z6" s="134"/>
      <c r="AA6" s="134"/>
      <c r="AB6" s="134"/>
      <c r="AC6" s="134"/>
      <c r="AD6" s="134"/>
    </row>
    <row r="7" spans="1:49" ht="75">
      <c r="A7" s="141" t="s">
        <v>100</v>
      </c>
      <c r="B7" s="141" t="s">
        <v>101</v>
      </c>
      <c r="C7" s="141" t="s">
        <v>84</v>
      </c>
      <c r="D7" s="141" t="s">
        <v>85</v>
      </c>
      <c r="E7" s="141" t="s">
        <v>86</v>
      </c>
      <c r="F7" s="141" t="s">
        <v>87</v>
      </c>
      <c r="G7" s="141" t="s">
        <v>88</v>
      </c>
      <c r="H7" s="141" t="s">
        <v>89</v>
      </c>
      <c r="I7" s="141" t="s">
        <v>46</v>
      </c>
      <c r="J7" s="142" t="s">
        <v>47</v>
      </c>
      <c r="K7" s="143" t="s">
        <v>48</v>
      </c>
      <c r="L7" s="143" t="s">
        <v>49</v>
      </c>
      <c r="M7" s="143" t="s">
        <v>50</v>
      </c>
      <c r="N7" s="143" t="s">
        <v>51</v>
      </c>
      <c r="O7" s="144" t="s">
        <v>96</v>
      </c>
      <c r="P7" s="144" t="s">
        <v>97</v>
      </c>
      <c r="Q7" s="144" t="s">
        <v>55</v>
      </c>
      <c r="R7" s="144" t="s">
        <v>56</v>
      </c>
      <c r="S7" s="143" t="s">
        <v>98</v>
      </c>
      <c r="T7" s="145" t="s">
        <v>99</v>
      </c>
      <c r="U7" s="138"/>
      <c r="V7" s="138"/>
      <c r="W7" s="138"/>
      <c r="X7" s="138"/>
      <c r="Y7" s="138"/>
      <c r="Z7" s="138"/>
      <c r="AA7" s="138"/>
      <c r="AB7" s="138"/>
      <c r="AC7" s="138"/>
      <c r="AD7" s="138"/>
    </row>
    <row r="8" spans="1:49" ht="18" customHeight="1" thickBot="1">
      <c r="A8" s="127" t="str">
        <f>'NT Oct 2018'!K2</f>
        <v>Jacana Energy</v>
      </c>
      <c r="B8" s="128" t="str">
        <f>'NT Oct 2018'!L2</f>
        <v xml:space="preserve">Regulated </v>
      </c>
      <c r="C8" s="88">
        <f>91*'NT Oct 2018'!M2/100</f>
        <v>66.082543799999996</v>
      </c>
      <c r="D8" s="88">
        <f>C5*'NT Oct 2018'!N2/100</f>
        <v>1372.7270000000001</v>
      </c>
      <c r="E8" s="88">
        <v>0</v>
      </c>
      <c r="F8" s="88">
        <v>0</v>
      </c>
      <c r="G8" s="90">
        <v>0</v>
      </c>
      <c r="H8" s="88">
        <v>0</v>
      </c>
      <c r="I8" s="91">
        <f>SUM(C8:H8)</f>
        <v>1438.8095438</v>
      </c>
      <c r="J8" s="92">
        <f>I8*4</f>
        <v>5755.2381752000001</v>
      </c>
      <c r="K8" s="93">
        <v>0</v>
      </c>
      <c r="L8" s="93">
        <f>'NT Oct 2018'!AZ2</f>
        <v>0</v>
      </c>
      <c r="M8" s="93">
        <f>'NT Oct 2018'!BA2</f>
        <v>0</v>
      </c>
      <c r="N8" s="93">
        <f>'NT Oct 2018'!BB2</f>
        <v>0</v>
      </c>
      <c r="O8" s="92">
        <f>J8</f>
        <v>5755.2381752000001</v>
      </c>
      <c r="P8" s="92">
        <f>O8</f>
        <v>5755.2381752000001</v>
      </c>
      <c r="Q8" s="92">
        <f>O8*1.1</f>
        <v>6330.7619927200003</v>
      </c>
      <c r="R8" s="92">
        <f>P8*1.1</f>
        <v>6330.7619927200003</v>
      </c>
      <c r="S8" s="94">
        <f>'NT Oct 2018'!BI2</f>
        <v>0</v>
      </c>
      <c r="T8" s="95">
        <f>'NT Oct 2018'!BJ2</f>
        <v>0</v>
      </c>
      <c r="U8" s="138"/>
      <c r="V8" s="138"/>
      <c r="W8" s="138"/>
      <c r="X8" s="138"/>
      <c r="Y8" s="138"/>
      <c r="Z8" s="138"/>
      <c r="AA8" s="138"/>
      <c r="AB8" s="138"/>
      <c r="AC8" s="138"/>
      <c r="AD8" s="138"/>
    </row>
    <row r="9" spans="1:49" ht="14"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</row>
    <row r="10" spans="1:49" ht="15" thickBot="1">
      <c r="A10" s="139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7"/>
      <c r="U10" s="139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39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39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39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39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39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</row>
    <row r="16" spans="1:49" ht="75">
      <c r="A16" s="141" t="s">
        <v>100</v>
      </c>
      <c r="B16" s="141" t="s">
        <v>101</v>
      </c>
      <c r="C16" s="141" t="s">
        <v>84</v>
      </c>
      <c r="D16" s="141" t="s">
        <v>85</v>
      </c>
      <c r="E16" s="141" t="s">
        <v>86</v>
      </c>
      <c r="F16" s="141" t="s">
        <v>87</v>
      </c>
      <c r="G16" s="141" t="s">
        <v>89</v>
      </c>
      <c r="H16" s="141" t="s">
        <v>63</v>
      </c>
      <c r="I16" s="141" t="s">
        <v>46</v>
      </c>
      <c r="J16" s="142" t="s">
        <v>47</v>
      </c>
      <c r="K16" s="143" t="s">
        <v>48</v>
      </c>
      <c r="L16" s="143" t="s">
        <v>49</v>
      </c>
      <c r="M16" s="143" t="s">
        <v>50</v>
      </c>
      <c r="N16" s="143" t="s">
        <v>51</v>
      </c>
      <c r="O16" s="144" t="s">
        <v>96</v>
      </c>
      <c r="P16" s="144" t="s">
        <v>97</v>
      </c>
      <c r="Q16" s="144" t="s">
        <v>55</v>
      </c>
      <c r="R16" s="144" t="s">
        <v>56</v>
      </c>
      <c r="S16" s="143" t="s">
        <v>98</v>
      </c>
      <c r="T16" s="145" t="s">
        <v>99</v>
      </c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</row>
    <row r="17" spans="1:30" ht="18" customHeight="1" thickBot="1">
      <c r="A17" s="127" t="str">
        <f>'NT Oct 2018'!K3</f>
        <v>Jacana Energy</v>
      </c>
      <c r="B17" s="128" t="str">
        <f>'NT Oct 2018'!L3</f>
        <v xml:space="preserve">Regulated </v>
      </c>
      <c r="C17" s="88">
        <f>91*'NT Oct 2018'!M3/100</f>
        <v>66.082543799999996</v>
      </c>
      <c r="D17" s="88">
        <f>(C12*C13)*'NT Oct 2018'!N3/100</f>
        <v>1229.4544500000002</v>
      </c>
      <c r="E17" s="88">
        <v>0</v>
      </c>
      <c r="F17" s="88">
        <v>0</v>
      </c>
      <c r="G17" s="90">
        <v>0</v>
      </c>
      <c r="H17" s="88">
        <f>(C12*C14)*'NT Oct 2018'!W3/100</f>
        <v>296.5908</v>
      </c>
      <c r="I17" s="91">
        <f t="shared" ref="I17" si="0">SUM(C17:H17)</f>
        <v>1592.1277938000001</v>
      </c>
      <c r="J17" s="92">
        <f t="shared" ref="J17" si="1">I17*4</f>
        <v>6368.5111752000003</v>
      </c>
      <c r="K17" s="93">
        <v>0</v>
      </c>
      <c r="L17" s="93">
        <f>'NT Oct 2018'!AZ3</f>
        <v>0</v>
      </c>
      <c r="M17" s="93">
        <f>'NT Oct 2018'!BA3</f>
        <v>0</v>
      </c>
      <c r="N17" s="93">
        <f>'NT Oct 2018'!BB3</f>
        <v>0</v>
      </c>
      <c r="O17" s="92">
        <f>J17</f>
        <v>6368.5111752000003</v>
      </c>
      <c r="P17" s="92">
        <f>O17</f>
        <v>6368.5111752000003</v>
      </c>
      <c r="Q17" s="92">
        <f>O17*1.1</f>
        <v>7005.3622927200013</v>
      </c>
      <c r="R17" s="92">
        <f>P17*1.1</f>
        <v>7005.3622927200013</v>
      </c>
      <c r="S17" s="133">
        <f>'NT Oct 2018'!BI3</f>
        <v>0</v>
      </c>
      <c r="T17" s="132">
        <f>'NT Oct 2018'!BJ3</f>
        <v>0</v>
      </c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</row>
    <row r="18" spans="1:30" ht="14"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</row>
    <row r="19" spans="1:30" ht="14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8"/>
      <c r="W19" s="138"/>
      <c r="X19" s="138"/>
      <c r="Y19" s="138"/>
      <c r="Z19" s="138"/>
      <c r="AA19" s="138"/>
      <c r="AB19" s="138"/>
      <c r="AC19" s="138"/>
      <c r="AD19" s="138"/>
    </row>
    <row r="20" spans="1:30">
      <c r="T20" s="140"/>
    </row>
  </sheetData>
  <sheetProtection algorithmName="SHA-512" hashValue="7mK0ky8Q9SInnCJyimJX2yeYTI5sb9gQVQ+g1QLD2GIj1DpeZCpem63LBHX4BCqAiZgiQ4BzKFm2aYwCTU7EBw==" saltValue="0cd+GWpxfBygfVHI5lqytA==" spinCount="100000" sheet="1" objects="1" scenario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D1AFD-ED87-A94F-826A-96974C54EB2C}">
  <sheetPr>
    <tabColor theme="9"/>
  </sheetPr>
  <dimension ref="A1:DC1079"/>
  <sheetViews>
    <sheetView workbookViewId="0">
      <selection activeCell="D25" sqref="D25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121" customWidth="1"/>
    <col min="31" max="107" width="10.83203125" style="121"/>
    <col min="108" max="16384" width="10.83203125" style="75"/>
  </cols>
  <sheetData>
    <row r="1" spans="1:49" s="121" customFormat="1" ht="14">
      <c r="A1" s="120" t="s">
        <v>62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</row>
    <row r="2" spans="1:49" s="121" customFormat="1" ht="14">
      <c r="A2" s="122" t="s">
        <v>61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</row>
    <row r="3" spans="1:49" s="121" customFormat="1" ht="15" thickBot="1">
      <c r="A3" s="120"/>
      <c r="B3" s="120"/>
      <c r="C3" s="120"/>
      <c r="D3" s="120"/>
      <c r="E3" s="120"/>
      <c r="F3" s="120"/>
      <c r="G3" s="123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20"/>
      <c r="V4" s="120"/>
      <c r="W4" s="120"/>
      <c r="X4" s="120"/>
      <c r="Y4" s="120"/>
      <c r="Z4" s="120"/>
      <c r="AA4" s="120"/>
      <c r="AB4" s="120"/>
      <c r="AC4" s="120"/>
      <c r="AD4" s="120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20"/>
      <c r="V5" s="120"/>
      <c r="W5" s="120"/>
      <c r="X5" s="120"/>
      <c r="Y5" s="120"/>
      <c r="Z5" s="120"/>
      <c r="AA5" s="120"/>
      <c r="AB5" s="120"/>
      <c r="AC5" s="120"/>
      <c r="AD5" s="120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20"/>
      <c r="V6" s="120"/>
      <c r="W6" s="120"/>
      <c r="X6" s="120"/>
      <c r="Y6" s="120"/>
      <c r="Z6" s="120"/>
      <c r="AA6" s="120"/>
      <c r="AB6" s="120"/>
      <c r="AC6" s="120"/>
      <c r="AD6" s="120"/>
    </row>
    <row r="7" spans="1:49" ht="75">
      <c r="A7" s="141" t="s">
        <v>100</v>
      </c>
      <c r="B7" s="141" t="s">
        <v>101</v>
      </c>
      <c r="C7" s="141" t="s">
        <v>84</v>
      </c>
      <c r="D7" s="141" t="s">
        <v>85</v>
      </c>
      <c r="E7" s="141" t="s">
        <v>86</v>
      </c>
      <c r="F7" s="141" t="s">
        <v>87</v>
      </c>
      <c r="G7" s="141" t="s">
        <v>88</v>
      </c>
      <c r="H7" s="141" t="s">
        <v>89</v>
      </c>
      <c r="I7" s="141" t="s">
        <v>46</v>
      </c>
      <c r="J7" s="142" t="s">
        <v>47</v>
      </c>
      <c r="K7" s="143" t="s">
        <v>48</v>
      </c>
      <c r="L7" s="143" t="s">
        <v>49</v>
      </c>
      <c r="M7" s="143" t="s">
        <v>50</v>
      </c>
      <c r="N7" s="143" t="s">
        <v>51</v>
      </c>
      <c r="O7" s="144" t="s">
        <v>96</v>
      </c>
      <c r="P7" s="144" t="s">
        <v>97</v>
      </c>
      <c r="Q7" s="144" t="s">
        <v>55</v>
      </c>
      <c r="R7" s="144" t="s">
        <v>56</v>
      </c>
      <c r="S7" s="143" t="s">
        <v>98</v>
      </c>
      <c r="T7" s="145" t="s">
        <v>99</v>
      </c>
      <c r="U7" s="129"/>
      <c r="V7" s="129"/>
      <c r="W7" s="129"/>
      <c r="X7" s="129"/>
      <c r="Y7" s="129"/>
      <c r="Z7" s="129"/>
      <c r="AA7" s="129"/>
      <c r="AB7" s="129"/>
      <c r="AC7" s="129"/>
      <c r="AD7" s="129"/>
    </row>
    <row r="8" spans="1:49" ht="18" customHeight="1" thickBot="1">
      <c r="A8" s="127" t="str">
        <f>'NT Apr 2018'!K2</f>
        <v>Jacana Energy</v>
      </c>
      <c r="B8" s="128" t="str">
        <f>'NT Apr 2018'!L2</f>
        <v xml:space="preserve">Regulated </v>
      </c>
      <c r="C8" s="88">
        <f>91*'NT Apr 2018'!M2/100</f>
        <v>65.365299999999991</v>
      </c>
      <c r="D8" s="88">
        <f>C5*'NT Apr 2018'!N2/100</f>
        <v>1358.5</v>
      </c>
      <c r="E8" s="88">
        <v>0</v>
      </c>
      <c r="F8" s="88">
        <v>0</v>
      </c>
      <c r="G8" s="90">
        <v>0</v>
      </c>
      <c r="H8" s="88">
        <v>0</v>
      </c>
      <c r="I8" s="91">
        <f>SUM(C8:H8)</f>
        <v>1423.8652999999999</v>
      </c>
      <c r="J8" s="92">
        <f>I8*4</f>
        <v>5695.4611999999997</v>
      </c>
      <c r="K8" s="93">
        <v>0</v>
      </c>
      <c r="L8" s="93">
        <f>'NT Apr 2018'!AZ2</f>
        <v>0</v>
      </c>
      <c r="M8" s="93">
        <f>'NT Apr 2018'!BA2</f>
        <v>0</v>
      </c>
      <c r="N8" s="93">
        <f>'NT Apr 2018'!BB2</f>
        <v>0</v>
      </c>
      <c r="O8" s="92">
        <f>J8</f>
        <v>5695.4611999999997</v>
      </c>
      <c r="P8" s="92">
        <f>O8</f>
        <v>5695.4611999999997</v>
      </c>
      <c r="Q8" s="92">
        <f>O8*1.1</f>
        <v>6265.0073200000006</v>
      </c>
      <c r="R8" s="92">
        <f>P8*1.1</f>
        <v>6265.0073200000006</v>
      </c>
      <c r="S8" s="94">
        <f>'NT Apr 2018'!BI2</f>
        <v>0</v>
      </c>
      <c r="T8" s="95" t="str">
        <f>'NT Apr 2018'!BJ2</f>
        <v>n</v>
      </c>
      <c r="U8" s="129"/>
      <c r="V8" s="129"/>
      <c r="W8" s="129"/>
      <c r="X8" s="129"/>
      <c r="Y8" s="129"/>
      <c r="Z8" s="129"/>
      <c r="AA8" s="129"/>
      <c r="AB8" s="129"/>
      <c r="AC8" s="129"/>
      <c r="AD8" s="129"/>
    </row>
    <row r="9" spans="1:49" s="121" customFormat="1" ht="14"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</row>
    <row r="10" spans="1:49" s="121" customFormat="1" ht="15" thickBot="1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23"/>
      <c r="U10" s="130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30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30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30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30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30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</row>
    <row r="16" spans="1:49" ht="75">
      <c r="A16" s="141" t="s">
        <v>100</v>
      </c>
      <c r="B16" s="141" t="s">
        <v>101</v>
      </c>
      <c r="C16" s="141" t="s">
        <v>84</v>
      </c>
      <c r="D16" s="141" t="s">
        <v>85</v>
      </c>
      <c r="E16" s="141" t="s">
        <v>86</v>
      </c>
      <c r="F16" s="141" t="s">
        <v>87</v>
      </c>
      <c r="G16" s="141" t="s">
        <v>89</v>
      </c>
      <c r="H16" s="141" t="s">
        <v>63</v>
      </c>
      <c r="I16" s="141" t="s">
        <v>46</v>
      </c>
      <c r="J16" s="142" t="s">
        <v>47</v>
      </c>
      <c r="K16" s="143" t="s">
        <v>48</v>
      </c>
      <c r="L16" s="143" t="s">
        <v>49</v>
      </c>
      <c r="M16" s="143" t="s">
        <v>50</v>
      </c>
      <c r="N16" s="143" t="s">
        <v>51</v>
      </c>
      <c r="O16" s="144" t="s">
        <v>96</v>
      </c>
      <c r="P16" s="144" t="s">
        <v>97</v>
      </c>
      <c r="Q16" s="144" t="s">
        <v>55</v>
      </c>
      <c r="R16" s="144" t="s">
        <v>56</v>
      </c>
      <c r="S16" s="143" t="s">
        <v>98</v>
      </c>
      <c r="T16" s="145" t="s">
        <v>99</v>
      </c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</row>
    <row r="17" spans="1:30" ht="18" customHeight="1" thickBot="1">
      <c r="A17" s="127" t="str">
        <f>'NT Apr 2018'!K3</f>
        <v>Jacana Energy</v>
      </c>
      <c r="B17" s="128" t="str">
        <f>'NT Apr 2018'!L3</f>
        <v xml:space="preserve">Regulated </v>
      </c>
      <c r="C17" s="88">
        <f>91*'NT Apr 2018'!M3/100</f>
        <v>65.365299999999991</v>
      </c>
      <c r="D17" s="88">
        <f>(C12*C13)*'NT Apr 2018'!N3/100</f>
        <v>1216.25</v>
      </c>
      <c r="E17" s="88">
        <v>0</v>
      </c>
      <c r="F17" s="88">
        <v>0</v>
      </c>
      <c r="G17" s="90">
        <v>0</v>
      </c>
      <c r="H17" s="88">
        <f>(C12*C14)*'NT Apr 2018'!W3/100</f>
        <v>293.25</v>
      </c>
      <c r="I17" s="91">
        <f t="shared" ref="I17" si="0">SUM(C17:H17)</f>
        <v>1574.8652999999999</v>
      </c>
      <c r="J17" s="92">
        <f t="shared" ref="J17" si="1">I17*4</f>
        <v>6299.4611999999997</v>
      </c>
      <c r="K17" s="93">
        <v>0</v>
      </c>
      <c r="L17" s="93">
        <f>'NT Apr 2018'!AZ3</f>
        <v>0</v>
      </c>
      <c r="M17" s="93">
        <f>'NT Apr 2018'!BA3</f>
        <v>0</v>
      </c>
      <c r="N17" s="93">
        <f>'NT Apr 2018'!BB3</f>
        <v>0</v>
      </c>
      <c r="O17" s="92">
        <f>J17</f>
        <v>6299.4611999999997</v>
      </c>
      <c r="P17" s="92">
        <f>O17</f>
        <v>6299.4611999999997</v>
      </c>
      <c r="Q17" s="92">
        <f>O17*1.1</f>
        <v>6929.4073200000003</v>
      </c>
      <c r="R17" s="92">
        <f>P17*1.1</f>
        <v>6929.4073200000003</v>
      </c>
      <c r="S17" s="133">
        <f>'NT Apr 2018'!BI3</f>
        <v>0</v>
      </c>
      <c r="T17" s="132" t="str">
        <f>'NT Apr 2018'!BJ3</f>
        <v>n</v>
      </c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</row>
    <row r="18" spans="1:30" s="121" customFormat="1" ht="14"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</row>
    <row r="19" spans="1:30" s="121" customFormat="1" ht="14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29"/>
      <c r="W19" s="129"/>
      <c r="X19" s="129"/>
      <c r="Y19" s="129"/>
      <c r="Z19" s="129"/>
      <c r="AA19" s="129"/>
      <c r="AB19" s="129"/>
      <c r="AC19" s="129"/>
      <c r="AD19" s="129"/>
    </row>
    <row r="20" spans="1:30" s="121" customFormat="1">
      <c r="T20" s="131"/>
    </row>
    <row r="21" spans="1:30" s="121" customFormat="1"/>
    <row r="22" spans="1:30" s="121" customFormat="1"/>
    <row r="23" spans="1:30" s="121" customFormat="1"/>
    <row r="24" spans="1:30" s="121" customFormat="1"/>
    <row r="25" spans="1:30" s="121" customFormat="1"/>
    <row r="26" spans="1:30" s="121" customFormat="1"/>
    <row r="27" spans="1:30" s="121" customFormat="1"/>
    <row r="28" spans="1:30" s="121" customFormat="1"/>
    <row r="29" spans="1:30" s="121" customFormat="1"/>
    <row r="30" spans="1:30" s="121" customFormat="1"/>
    <row r="31" spans="1:30" s="121" customFormat="1"/>
    <row r="32" spans="1:30" s="121" customFormat="1"/>
    <row r="33" s="121" customFormat="1"/>
    <row r="34" s="121" customFormat="1"/>
    <row r="35" s="121" customFormat="1"/>
    <row r="36" s="121" customFormat="1"/>
    <row r="37" s="121" customFormat="1"/>
    <row r="38" s="121" customFormat="1"/>
    <row r="39" s="121" customFormat="1"/>
    <row r="40" s="121" customFormat="1"/>
    <row r="41" s="121" customFormat="1"/>
    <row r="42" s="121" customFormat="1"/>
    <row r="43" s="121" customFormat="1"/>
    <row r="44" s="121" customFormat="1"/>
    <row r="45" s="121" customFormat="1"/>
    <row r="46" s="121" customFormat="1"/>
    <row r="47" s="121" customFormat="1"/>
    <row r="48" s="121" customFormat="1"/>
    <row r="49" s="121" customFormat="1"/>
    <row r="50" s="121" customFormat="1"/>
    <row r="51" s="121" customFormat="1"/>
    <row r="52" s="121" customFormat="1"/>
    <row r="53" s="121" customFormat="1"/>
    <row r="54" s="121" customFormat="1"/>
    <row r="55" s="121" customFormat="1"/>
    <row r="56" s="121" customFormat="1"/>
    <row r="57" s="121" customFormat="1"/>
    <row r="58" s="121" customFormat="1"/>
    <row r="59" s="121" customFormat="1"/>
    <row r="60" s="121" customFormat="1"/>
    <row r="61" s="121" customFormat="1"/>
    <row r="62" s="121" customFormat="1"/>
    <row r="63" s="121" customFormat="1"/>
    <row r="64" s="121" customFormat="1"/>
    <row r="65" s="121" customFormat="1"/>
    <row r="66" s="121" customFormat="1"/>
    <row r="67" s="121" customFormat="1"/>
    <row r="68" s="121" customFormat="1"/>
    <row r="69" s="121" customFormat="1"/>
    <row r="70" s="121" customFormat="1"/>
    <row r="71" s="121" customFormat="1"/>
    <row r="72" s="121" customFormat="1"/>
    <row r="73" s="121" customFormat="1"/>
    <row r="74" s="121" customFormat="1"/>
    <row r="75" s="121" customFormat="1"/>
    <row r="76" s="121" customFormat="1"/>
    <row r="77" s="121" customFormat="1"/>
    <row r="78" s="121" customFormat="1"/>
    <row r="79" s="121" customFormat="1"/>
    <row r="80" s="121" customFormat="1"/>
    <row r="81" s="121" customFormat="1"/>
    <row r="82" s="121" customFormat="1"/>
    <row r="83" s="121" customFormat="1"/>
    <row r="84" s="121" customFormat="1"/>
    <row r="85" s="121" customFormat="1"/>
    <row r="86" s="121" customFormat="1"/>
    <row r="87" s="121" customFormat="1"/>
    <row r="88" s="121" customFormat="1"/>
    <row r="89" s="121" customFormat="1"/>
    <row r="90" s="121" customFormat="1"/>
    <row r="91" s="121" customFormat="1"/>
    <row r="92" s="121" customFormat="1"/>
    <row r="93" s="121" customFormat="1"/>
    <row r="94" s="121" customFormat="1"/>
    <row r="95" s="121" customFormat="1"/>
    <row r="96" s="121" customFormat="1"/>
    <row r="97" s="121" customFormat="1"/>
    <row r="98" s="121" customFormat="1"/>
    <row r="99" s="121" customFormat="1"/>
    <row r="100" s="121" customFormat="1"/>
    <row r="101" s="121" customFormat="1"/>
    <row r="102" s="121" customFormat="1"/>
    <row r="103" s="121" customFormat="1"/>
    <row r="104" s="121" customFormat="1"/>
    <row r="105" s="121" customFormat="1"/>
    <row r="106" s="121" customFormat="1"/>
    <row r="107" s="121" customFormat="1"/>
    <row r="108" s="121" customFormat="1"/>
    <row r="109" s="121" customFormat="1"/>
    <row r="110" s="121" customFormat="1"/>
    <row r="111" s="121" customFormat="1"/>
    <row r="112" s="121" customFormat="1"/>
    <row r="113" s="121" customFormat="1"/>
    <row r="114" s="121" customFormat="1"/>
    <row r="115" s="121" customFormat="1"/>
    <row r="116" s="121" customFormat="1"/>
    <row r="117" s="121" customFormat="1"/>
    <row r="118" s="121" customFormat="1"/>
    <row r="119" s="121" customFormat="1"/>
    <row r="120" s="121" customFormat="1"/>
    <row r="121" s="121" customFormat="1"/>
    <row r="122" s="121" customFormat="1"/>
    <row r="123" s="121" customFormat="1"/>
    <row r="124" s="121" customFormat="1"/>
    <row r="125" s="121" customFormat="1"/>
    <row r="126" s="121" customFormat="1"/>
    <row r="127" s="121" customFormat="1"/>
    <row r="128" s="121" customFormat="1"/>
    <row r="129" s="121" customFormat="1"/>
    <row r="130" s="121" customFormat="1"/>
    <row r="131" s="121" customFormat="1"/>
    <row r="132" s="121" customFormat="1"/>
    <row r="133" s="121" customFormat="1"/>
    <row r="134" s="121" customFormat="1"/>
    <row r="135" s="121" customFormat="1"/>
    <row r="136" s="121" customFormat="1"/>
    <row r="137" s="121" customFormat="1"/>
    <row r="138" s="121" customFormat="1"/>
    <row r="139" s="121" customFormat="1"/>
    <row r="140" s="121" customFormat="1"/>
    <row r="141" s="121" customFormat="1"/>
    <row r="142" s="121" customFormat="1"/>
    <row r="143" s="121" customFormat="1"/>
    <row r="144" s="121" customFormat="1"/>
    <row r="145" s="121" customFormat="1"/>
    <row r="146" s="121" customFormat="1"/>
    <row r="147" s="121" customFormat="1"/>
    <row r="148" s="121" customFormat="1"/>
    <row r="149" s="121" customFormat="1"/>
    <row r="150" s="121" customFormat="1"/>
    <row r="151" s="121" customFormat="1"/>
    <row r="152" s="121" customFormat="1"/>
    <row r="153" s="121" customFormat="1"/>
    <row r="154" s="121" customFormat="1"/>
    <row r="155" s="121" customFormat="1"/>
    <row r="156" s="121" customFormat="1"/>
    <row r="157" s="121" customFormat="1"/>
    <row r="158" s="121" customFormat="1"/>
    <row r="159" s="121" customFormat="1"/>
    <row r="160" s="121" customFormat="1"/>
    <row r="161" s="121" customFormat="1"/>
    <row r="162" s="121" customFormat="1"/>
    <row r="163" s="121" customFormat="1"/>
    <row r="164" s="121" customFormat="1"/>
    <row r="165" s="121" customFormat="1"/>
    <row r="166" s="121" customFormat="1"/>
    <row r="167" s="121" customFormat="1"/>
    <row r="168" s="121" customFormat="1"/>
    <row r="169" s="121" customFormat="1"/>
    <row r="170" s="121" customFormat="1"/>
    <row r="171" s="121" customFormat="1"/>
    <row r="172" s="121" customFormat="1"/>
    <row r="173" s="121" customFormat="1"/>
    <row r="174" s="121" customFormat="1"/>
    <row r="175" s="121" customFormat="1"/>
    <row r="176" s="121" customFormat="1"/>
    <row r="177" s="121" customFormat="1"/>
    <row r="178" s="121" customFormat="1"/>
    <row r="179" s="121" customFormat="1"/>
    <row r="180" s="121" customFormat="1"/>
    <row r="181" s="121" customFormat="1"/>
    <row r="182" s="121" customFormat="1"/>
    <row r="183" s="121" customFormat="1"/>
    <row r="184" s="121" customFormat="1"/>
    <row r="185" s="121" customFormat="1"/>
    <row r="186" s="121" customFormat="1"/>
    <row r="187" s="121" customFormat="1"/>
    <row r="188" s="121" customFormat="1"/>
    <row r="189" s="121" customFormat="1"/>
    <row r="190" s="121" customFormat="1"/>
    <row r="191" s="121" customFormat="1"/>
    <row r="192" s="121" customFormat="1"/>
    <row r="193" s="121" customFormat="1"/>
    <row r="194" s="121" customFormat="1"/>
    <row r="195" s="121" customFormat="1"/>
    <row r="196" s="121" customFormat="1"/>
    <row r="197" s="121" customFormat="1"/>
    <row r="198" s="121" customFormat="1"/>
    <row r="199" s="121" customFormat="1"/>
    <row r="200" s="121" customFormat="1"/>
    <row r="201" s="121" customFormat="1"/>
    <row r="202" s="121" customFormat="1"/>
    <row r="203" s="121" customFormat="1"/>
    <row r="204" s="121" customFormat="1"/>
    <row r="205" s="121" customFormat="1"/>
    <row r="206" s="121" customFormat="1"/>
    <row r="207" s="121" customFormat="1"/>
    <row r="208" s="121" customFormat="1"/>
    <row r="209" s="121" customFormat="1"/>
    <row r="210" s="121" customFormat="1"/>
    <row r="211" s="121" customFormat="1"/>
    <row r="212" s="121" customFormat="1"/>
    <row r="213" s="121" customFormat="1"/>
    <row r="214" s="121" customFormat="1"/>
    <row r="215" s="121" customFormat="1"/>
    <row r="216" s="121" customFormat="1"/>
    <row r="217" s="121" customFormat="1"/>
    <row r="218" s="121" customFormat="1"/>
    <row r="219" s="121" customFormat="1"/>
    <row r="220" s="121" customFormat="1"/>
    <row r="221" s="121" customFormat="1"/>
    <row r="222" s="121" customFormat="1"/>
    <row r="223" s="121" customFormat="1"/>
    <row r="224" s="121" customFormat="1"/>
    <row r="225" s="121" customFormat="1"/>
    <row r="226" s="121" customFormat="1"/>
    <row r="227" s="121" customFormat="1"/>
    <row r="228" s="121" customFormat="1"/>
    <row r="229" s="121" customFormat="1"/>
    <row r="230" s="121" customFormat="1"/>
    <row r="231" s="121" customFormat="1"/>
    <row r="232" s="121" customFormat="1"/>
    <row r="233" s="121" customFormat="1"/>
    <row r="234" s="121" customFormat="1"/>
    <row r="235" s="121" customFormat="1"/>
    <row r="236" s="121" customFormat="1"/>
    <row r="237" s="121" customFormat="1"/>
    <row r="238" s="121" customFormat="1"/>
    <row r="239" s="121" customFormat="1"/>
    <row r="240" s="121" customFormat="1"/>
    <row r="241" s="121" customFormat="1"/>
    <row r="242" s="121" customFormat="1"/>
    <row r="243" s="121" customFormat="1"/>
    <row r="244" s="121" customFormat="1"/>
    <row r="245" s="121" customFormat="1"/>
    <row r="246" s="121" customFormat="1"/>
    <row r="247" s="121" customFormat="1"/>
    <row r="248" s="121" customFormat="1"/>
    <row r="249" s="121" customFormat="1"/>
    <row r="250" s="121" customFormat="1"/>
    <row r="251" s="121" customFormat="1"/>
    <row r="252" s="121" customFormat="1"/>
    <row r="253" s="121" customFormat="1"/>
    <row r="254" s="121" customFormat="1"/>
    <row r="255" s="121" customFormat="1"/>
    <row r="256" s="121" customFormat="1"/>
    <row r="257" s="121" customFormat="1"/>
    <row r="258" s="121" customFormat="1"/>
    <row r="259" s="121" customFormat="1"/>
    <row r="260" s="121" customFormat="1"/>
    <row r="261" s="121" customFormat="1"/>
    <row r="262" s="121" customFormat="1"/>
    <row r="263" s="121" customFormat="1"/>
    <row r="264" s="121" customFormat="1"/>
    <row r="265" s="121" customFormat="1"/>
    <row r="266" s="121" customFormat="1"/>
    <row r="267" s="121" customFormat="1"/>
    <row r="268" s="121" customFormat="1"/>
    <row r="269" s="121" customFormat="1"/>
    <row r="270" s="121" customFormat="1"/>
    <row r="271" s="121" customFormat="1"/>
    <row r="272" s="121" customFormat="1"/>
    <row r="273" s="121" customFormat="1"/>
    <row r="274" s="121" customFormat="1"/>
    <row r="275" s="121" customFormat="1"/>
    <row r="276" s="121" customFormat="1"/>
    <row r="277" s="121" customFormat="1"/>
    <row r="278" s="121" customFormat="1"/>
    <row r="279" s="121" customFormat="1"/>
    <row r="280" s="121" customFormat="1"/>
    <row r="281" s="121" customFormat="1"/>
    <row r="282" s="121" customFormat="1"/>
    <row r="283" s="121" customFormat="1"/>
    <row r="284" s="121" customFormat="1"/>
    <row r="285" s="121" customFormat="1"/>
    <row r="286" s="121" customFormat="1"/>
    <row r="287" s="121" customFormat="1"/>
    <row r="288" s="121" customFormat="1"/>
    <row r="289" s="121" customFormat="1"/>
    <row r="290" s="121" customFormat="1"/>
    <row r="291" s="121" customFormat="1"/>
    <row r="292" s="121" customFormat="1"/>
    <row r="293" s="121" customFormat="1"/>
    <row r="294" s="121" customFormat="1"/>
    <row r="295" s="121" customFormat="1"/>
    <row r="296" s="121" customFormat="1"/>
    <row r="297" s="121" customFormat="1"/>
    <row r="298" s="121" customFormat="1"/>
    <row r="299" s="121" customFormat="1"/>
    <row r="300" s="121" customFormat="1"/>
    <row r="301" s="121" customFormat="1"/>
    <row r="302" s="121" customFormat="1"/>
    <row r="303" s="121" customFormat="1"/>
    <row r="304" s="121" customFormat="1"/>
    <row r="305" s="121" customFormat="1"/>
    <row r="306" s="121" customFormat="1"/>
    <row r="307" s="121" customFormat="1"/>
    <row r="308" s="121" customFormat="1"/>
    <row r="309" s="121" customFormat="1"/>
    <row r="310" s="121" customFormat="1"/>
    <row r="311" s="121" customFormat="1"/>
    <row r="312" s="121" customFormat="1"/>
    <row r="313" s="121" customFormat="1"/>
    <row r="314" s="121" customFormat="1"/>
    <row r="315" s="121" customFormat="1"/>
    <row r="316" s="121" customFormat="1"/>
    <row r="317" s="121" customFormat="1"/>
    <row r="318" s="121" customFormat="1"/>
    <row r="319" s="121" customFormat="1"/>
    <row r="320" s="121" customFormat="1"/>
    <row r="321" s="121" customFormat="1"/>
    <row r="322" s="121" customFormat="1"/>
    <row r="323" s="121" customFormat="1"/>
    <row r="324" s="121" customFormat="1"/>
    <row r="325" s="121" customFormat="1"/>
    <row r="326" s="121" customFormat="1"/>
    <row r="327" s="121" customFormat="1"/>
    <row r="328" s="121" customFormat="1"/>
    <row r="329" s="121" customFormat="1"/>
    <row r="330" s="121" customFormat="1"/>
    <row r="331" s="121" customFormat="1"/>
    <row r="332" s="121" customFormat="1"/>
    <row r="333" s="121" customFormat="1"/>
    <row r="334" s="121" customFormat="1"/>
    <row r="335" s="121" customFormat="1"/>
    <row r="336" s="121" customFormat="1"/>
    <row r="337" s="121" customFormat="1"/>
    <row r="338" s="121" customFormat="1"/>
    <row r="339" s="121" customFormat="1"/>
    <row r="340" s="121" customFormat="1"/>
    <row r="341" s="121" customFormat="1"/>
    <row r="342" s="121" customFormat="1"/>
    <row r="343" s="121" customFormat="1"/>
    <row r="344" s="121" customFormat="1"/>
    <row r="345" s="121" customFormat="1"/>
    <row r="346" s="121" customFormat="1"/>
    <row r="347" s="121" customFormat="1"/>
    <row r="348" s="121" customFormat="1"/>
    <row r="349" s="121" customFormat="1"/>
    <row r="350" s="121" customFormat="1"/>
    <row r="351" s="121" customFormat="1"/>
    <row r="352" s="121" customFormat="1"/>
    <row r="353" s="121" customFormat="1"/>
    <row r="354" s="121" customFormat="1"/>
    <row r="355" s="121" customFormat="1"/>
    <row r="356" s="121" customFormat="1"/>
    <row r="357" s="121" customFormat="1"/>
    <row r="358" s="121" customFormat="1"/>
    <row r="359" s="121" customFormat="1"/>
    <row r="360" s="121" customFormat="1"/>
    <row r="361" s="121" customFormat="1"/>
    <row r="362" s="121" customFormat="1"/>
    <row r="363" s="121" customFormat="1"/>
    <row r="364" s="121" customFormat="1"/>
    <row r="365" s="121" customFormat="1"/>
    <row r="366" s="121" customFormat="1"/>
    <row r="367" s="121" customFormat="1"/>
    <row r="368" s="121" customFormat="1"/>
    <row r="369" s="121" customFormat="1"/>
    <row r="370" s="121" customFormat="1"/>
    <row r="371" s="121" customFormat="1"/>
    <row r="372" s="121" customFormat="1"/>
    <row r="373" s="121" customFormat="1"/>
    <row r="374" s="121" customFormat="1"/>
    <row r="375" s="121" customFormat="1"/>
    <row r="376" s="121" customFormat="1"/>
    <row r="377" s="121" customFormat="1"/>
    <row r="378" s="121" customFormat="1"/>
    <row r="379" s="121" customFormat="1"/>
    <row r="380" s="121" customFormat="1"/>
    <row r="381" s="121" customFormat="1"/>
    <row r="382" s="121" customFormat="1"/>
    <row r="383" s="121" customFormat="1"/>
    <row r="384" s="121" customFormat="1"/>
    <row r="385" s="121" customFormat="1"/>
    <row r="386" s="121" customFormat="1"/>
    <row r="387" s="121" customFormat="1"/>
    <row r="388" s="121" customFormat="1"/>
    <row r="389" s="121" customFormat="1"/>
    <row r="390" s="121" customFormat="1"/>
    <row r="391" s="121" customFormat="1"/>
    <row r="392" s="121" customFormat="1"/>
    <row r="393" s="121" customFormat="1"/>
    <row r="394" s="121" customFormat="1"/>
    <row r="395" s="121" customFormat="1"/>
    <row r="396" s="121" customFormat="1"/>
    <row r="397" s="121" customFormat="1"/>
    <row r="398" s="121" customFormat="1"/>
    <row r="399" s="121" customFormat="1"/>
    <row r="400" s="121" customFormat="1"/>
    <row r="401" s="121" customFormat="1"/>
    <row r="402" s="121" customFormat="1"/>
    <row r="403" s="121" customFormat="1"/>
    <row r="404" s="121" customFormat="1"/>
    <row r="405" s="121" customFormat="1"/>
    <row r="406" s="121" customFormat="1"/>
    <row r="407" s="121" customFormat="1"/>
    <row r="408" s="121" customFormat="1"/>
    <row r="409" s="121" customFormat="1"/>
    <row r="410" s="121" customFormat="1"/>
    <row r="411" s="121" customFormat="1"/>
    <row r="412" s="121" customFormat="1"/>
    <row r="413" s="121" customFormat="1"/>
    <row r="414" s="121" customFormat="1"/>
    <row r="415" s="121" customFormat="1"/>
    <row r="416" s="121" customFormat="1"/>
    <row r="417" s="121" customFormat="1"/>
    <row r="418" s="121" customFormat="1"/>
    <row r="419" s="121" customFormat="1"/>
    <row r="420" s="121" customFormat="1"/>
    <row r="421" s="121" customFormat="1"/>
    <row r="422" s="121" customFormat="1"/>
    <row r="423" s="121" customFormat="1"/>
    <row r="424" s="121" customFormat="1"/>
    <row r="425" s="121" customFormat="1"/>
    <row r="426" s="121" customFormat="1"/>
    <row r="427" s="121" customFormat="1"/>
    <row r="428" s="121" customFormat="1"/>
    <row r="429" s="121" customFormat="1"/>
    <row r="430" s="121" customFormat="1"/>
    <row r="431" s="121" customFormat="1"/>
    <row r="432" s="121" customFormat="1"/>
    <row r="433" s="121" customFormat="1"/>
    <row r="434" s="121" customFormat="1"/>
    <row r="435" s="121" customFormat="1"/>
    <row r="436" s="121" customFormat="1"/>
    <row r="437" s="121" customFormat="1"/>
    <row r="438" s="121" customFormat="1"/>
    <row r="439" s="121" customFormat="1"/>
    <row r="440" s="121" customFormat="1"/>
    <row r="441" s="121" customFormat="1"/>
    <row r="442" s="121" customFormat="1"/>
    <row r="443" s="121" customFormat="1"/>
    <row r="444" s="121" customFormat="1"/>
    <row r="445" s="121" customFormat="1"/>
    <row r="446" s="121" customFormat="1"/>
    <row r="447" s="121" customFormat="1"/>
    <row r="448" s="121" customFormat="1"/>
    <row r="449" s="121" customFormat="1"/>
    <row r="450" s="121" customFormat="1"/>
    <row r="451" s="121" customFormat="1"/>
    <row r="452" s="121" customFormat="1"/>
    <row r="453" s="121" customFormat="1"/>
    <row r="454" s="121" customFormat="1"/>
    <row r="455" s="121" customFormat="1"/>
    <row r="456" s="121" customFormat="1"/>
    <row r="457" s="121" customFormat="1"/>
    <row r="458" s="121" customFormat="1"/>
    <row r="459" s="121" customFormat="1"/>
    <row r="460" s="121" customFormat="1"/>
    <row r="461" s="121" customFormat="1"/>
    <row r="462" s="121" customFormat="1"/>
    <row r="463" s="121" customFormat="1"/>
    <row r="464" s="121" customFormat="1"/>
    <row r="465" s="121" customFormat="1"/>
    <row r="466" s="121" customFormat="1"/>
    <row r="467" s="121" customFormat="1"/>
    <row r="468" s="121" customFormat="1"/>
    <row r="469" s="121" customFormat="1"/>
    <row r="470" s="121" customFormat="1"/>
    <row r="471" s="121" customFormat="1"/>
    <row r="472" s="121" customFormat="1"/>
    <row r="473" s="121" customFormat="1"/>
    <row r="474" s="121" customFormat="1"/>
    <row r="475" s="121" customFormat="1"/>
    <row r="476" s="121" customFormat="1"/>
    <row r="477" s="121" customFormat="1"/>
    <row r="478" s="121" customFormat="1"/>
    <row r="479" s="121" customFormat="1"/>
    <row r="480" s="121" customFormat="1"/>
    <row r="481" s="121" customFormat="1"/>
    <row r="482" s="121" customFormat="1"/>
    <row r="483" s="121" customFormat="1"/>
    <row r="484" s="121" customFormat="1"/>
    <row r="485" s="121" customFormat="1"/>
    <row r="486" s="121" customFormat="1"/>
    <row r="487" s="121" customFormat="1"/>
    <row r="488" s="121" customFormat="1"/>
    <row r="489" s="121" customFormat="1"/>
    <row r="490" s="121" customFormat="1"/>
    <row r="491" s="121" customFormat="1"/>
    <row r="492" s="121" customFormat="1"/>
    <row r="493" s="121" customFormat="1"/>
    <row r="494" s="121" customFormat="1"/>
    <row r="495" s="121" customFormat="1"/>
    <row r="496" s="121" customFormat="1"/>
    <row r="497" s="121" customFormat="1"/>
    <row r="498" s="121" customFormat="1"/>
    <row r="499" s="121" customFormat="1"/>
    <row r="500" s="121" customFormat="1"/>
    <row r="501" s="121" customFormat="1"/>
    <row r="502" s="121" customFormat="1"/>
    <row r="503" s="121" customFormat="1"/>
    <row r="504" s="121" customFormat="1"/>
    <row r="505" s="121" customFormat="1"/>
    <row r="506" s="121" customFormat="1"/>
    <row r="507" s="121" customFormat="1"/>
    <row r="508" s="121" customFormat="1"/>
    <row r="509" s="121" customFormat="1"/>
    <row r="510" s="121" customFormat="1"/>
    <row r="511" s="121" customFormat="1"/>
    <row r="512" s="121" customFormat="1"/>
    <row r="513" s="121" customFormat="1"/>
    <row r="514" s="121" customFormat="1"/>
    <row r="515" s="121" customFormat="1"/>
    <row r="516" s="121" customFormat="1"/>
    <row r="517" s="121" customFormat="1"/>
    <row r="518" s="121" customFormat="1"/>
    <row r="519" s="121" customFormat="1"/>
    <row r="520" s="121" customFormat="1"/>
    <row r="521" s="121" customFormat="1"/>
    <row r="522" s="121" customFormat="1"/>
    <row r="523" s="121" customFormat="1"/>
    <row r="524" s="121" customFormat="1"/>
    <row r="525" s="121" customFormat="1"/>
    <row r="526" s="121" customFormat="1"/>
    <row r="527" s="121" customFormat="1"/>
    <row r="528" s="121" customFormat="1"/>
    <row r="529" s="121" customFormat="1"/>
    <row r="530" s="121" customFormat="1"/>
    <row r="531" s="121" customFormat="1"/>
    <row r="532" s="121" customFormat="1"/>
    <row r="533" s="121" customFormat="1"/>
    <row r="534" s="121" customFormat="1"/>
    <row r="535" s="121" customFormat="1"/>
    <row r="536" s="121" customFormat="1"/>
    <row r="537" s="121" customFormat="1"/>
    <row r="538" s="121" customFormat="1"/>
    <row r="539" s="121" customFormat="1"/>
    <row r="540" s="121" customFormat="1"/>
    <row r="541" s="121" customFormat="1"/>
    <row r="542" s="121" customFormat="1"/>
    <row r="543" s="121" customFormat="1"/>
    <row r="544" s="121" customFormat="1"/>
    <row r="545" s="121" customFormat="1"/>
    <row r="546" s="121" customFormat="1"/>
    <row r="547" s="121" customFormat="1"/>
    <row r="548" s="121" customFormat="1"/>
    <row r="549" s="121" customFormat="1"/>
    <row r="550" s="121" customFormat="1"/>
    <row r="551" s="121" customFormat="1"/>
    <row r="552" s="121" customFormat="1"/>
    <row r="553" s="121" customFormat="1"/>
    <row r="554" s="121" customFormat="1"/>
    <row r="555" s="121" customFormat="1"/>
    <row r="556" s="121" customFormat="1"/>
    <row r="557" s="121" customFormat="1"/>
    <row r="558" s="121" customFormat="1"/>
    <row r="559" s="121" customFormat="1"/>
    <row r="560" s="121" customFormat="1"/>
    <row r="561" s="121" customFormat="1"/>
    <row r="562" s="121" customFormat="1"/>
    <row r="563" s="121" customFormat="1"/>
    <row r="564" s="121" customFormat="1"/>
    <row r="565" s="121" customFormat="1"/>
    <row r="566" s="121" customFormat="1"/>
    <row r="567" s="121" customFormat="1"/>
    <row r="568" s="121" customFormat="1"/>
    <row r="569" s="121" customFormat="1"/>
    <row r="570" s="121" customFormat="1"/>
    <row r="571" s="121" customFormat="1"/>
    <row r="572" s="121" customFormat="1"/>
    <row r="573" s="121" customFormat="1"/>
    <row r="574" s="121" customFormat="1"/>
    <row r="575" s="121" customFormat="1"/>
    <row r="576" s="121" customFormat="1"/>
    <row r="577" s="121" customFormat="1"/>
    <row r="578" s="121" customFormat="1"/>
    <row r="579" s="121" customFormat="1"/>
    <row r="580" s="121" customFormat="1"/>
    <row r="581" s="121" customFormat="1"/>
    <row r="582" s="121" customFormat="1"/>
    <row r="583" s="121" customFormat="1"/>
    <row r="584" s="121" customFormat="1"/>
    <row r="585" s="121" customFormat="1"/>
    <row r="586" s="121" customFormat="1"/>
    <row r="587" s="121" customFormat="1"/>
    <row r="588" s="121" customFormat="1"/>
    <row r="589" s="121" customFormat="1"/>
    <row r="590" s="121" customFormat="1"/>
    <row r="591" s="121" customFormat="1"/>
    <row r="592" s="121" customFormat="1"/>
    <row r="593" s="121" customFormat="1"/>
    <row r="594" s="121" customFormat="1"/>
    <row r="595" s="121" customFormat="1"/>
    <row r="596" s="121" customFormat="1"/>
    <row r="597" s="121" customFormat="1"/>
    <row r="598" s="121" customFormat="1"/>
    <row r="599" s="121" customFormat="1"/>
    <row r="600" s="121" customFormat="1"/>
    <row r="601" s="121" customFormat="1"/>
    <row r="602" s="121" customFormat="1"/>
    <row r="603" s="121" customFormat="1"/>
    <row r="604" s="121" customFormat="1"/>
    <row r="605" s="121" customFormat="1"/>
    <row r="606" s="121" customFormat="1"/>
    <row r="607" s="121" customFormat="1"/>
    <row r="608" s="121" customFormat="1"/>
    <row r="609" s="121" customFormat="1"/>
    <row r="610" s="121" customFormat="1"/>
    <row r="611" s="121" customFormat="1"/>
    <row r="612" s="121" customFormat="1"/>
    <row r="613" s="121" customFormat="1"/>
    <row r="614" s="121" customFormat="1"/>
    <row r="615" s="121" customFormat="1"/>
    <row r="616" s="121" customFormat="1"/>
    <row r="617" s="121" customFormat="1"/>
    <row r="618" s="121" customFormat="1"/>
    <row r="619" s="121" customFormat="1"/>
    <row r="620" s="121" customFormat="1"/>
    <row r="621" s="121" customFormat="1"/>
    <row r="622" s="121" customFormat="1"/>
    <row r="623" s="121" customFormat="1"/>
    <row r="624" s="121" customFormat="1"/>
    <row r="625" s="121" customFormat="1"/>
    <row r="626" s="121" customFormat="1"/>
    <row r="627" s="121" customFormat="1"/>
    <row r="628" s="121" customFormat="1"/>
    <row r="629" s="121" customFormat="1"/>
    <row r="630" s="121" customFormat="1"/>
    <row r="631" s="121" customFormat="1"/>
    <row r="632" s="121" customFormat="1"/>
    <row r="633" s="121" customFormat="1"/>
    <row r="634" s="121" customFormat="1"/>
    <row r="635" s="121" customFormat="1"/>
    <row r="636" s="121" customFormat="1"/>
    <row r="637" s="121" customFormat="1"/>
    <row r="638" s="121" customFormat="1"/>
    <row r="639" s="121" customFormat="1"/>
    <row r="640" s="121" customFormat="1"/>
    <row r="641" s="121" customFormat="1"/>
    <row r="642" s="121" customFormat="1"/>
    <row r="643" s="121" customFormat="1"/>
    <row r="644" s="121" customFormat="1"/>
    <row r="645" s="121" customFormat="1"/>
    <row r="646" s="121" customFormat="1"/>
    <row r="647" s="121" customFormat="1"/>
    <row r="648" s="121" customFormat="1"/>
    <row r="649" s="121" customFormat="1"/>
    <row r="650" s="121" customFormat="1"/>
    <row r="651" s="121" customFormat="1"/>
    <row r="652" s="121" customFormat="1"/>
    <row r="653" s="121" customFormat="1"/>
    <row r="654" s="121" customFormat="1"/>
    <row r="655" s="121" customFormat="1"/>
    <row r="656" s="121" customFormat="1"/>
    <row r="657" s="121" customFormat="1"/>
    <row r="658" s="121" customFormat="1"/>
    <row r="659" s="121" customFormat="1"/>
    <row r="660" s="121" customFormat="1"/>
    <row r="661" s="121" customFormat="1"/>
    <row r="662" s="121" customFormat="1"/>
    <row r="663" s="121" customFormat="1"/>
    <row r="664" s="121" customFormat="1"/>
    <row r="665" s="121" customFormat="1"/>
    <row r="666" s="121" customFormat="1"/>
    <row r="667" s="121" customFormat="1"/>
    <row r="668" s="121" customFormat="1"/>
    <row r="669" s="121" customFormat="1"/>
    <row r="670" s="121" customFormat="1"/>
    <row r="671" s="121" customFormat="1"/>
    <row r="672" s="121" customFormat="1"/>
    <row r="673" s="121" customFormat="1"/>
    <row r="674" s="121" customFormat="1"/>
    <row r="675" s="121" customFormat="1"/>
    <row r="676" s="121" customFormat="1"/>
    <row r="677" s="121" customFormat="1"/>
    <row r="678" s="121" customFormat="1"/>
    <row r="679" s="121" customFormat="1"/>
    <row r="680" s="121" customFormat="1"/>
    <row r="681" s="121" customFormat="1"/>
    <row r="682" s="121" customFormat="1"/>
    <row r="683" s="121" customFormat="1"/>
    <row r="684" s="121" customFormat="1"/>
    <row r="685" s="121" customFormat="1"/>
    <row r="686" s="121" customFormat="1"/>
    <row r="687" s="121" customFormat="1"/>
    <row r="688" s="121" customFormat="1"/>
    <row r="689" s="121" customFormat="1"/>
    <row r="690" s="121" customFormat="1"/>
    <row r="691" s="121" customFormat="1"/>
    <row r="692" s="121" customFormat="1"/>
    <row r="693" s="121" customFormat="1"/>
    <row r="694" s="121" customFormat="1"/>
    <row r="695" s="121" customFormat="1"/>
    <row r="696" s="121" customFormat="1"/>
    <row r="697" s="121" customFormat="1"/>
    <row r="698" s="121" customFormat="1"/>
    <row r="699" s="121" customFormat="1"/>
    <row r="700" s="121" customFormat="1"/>
    <row r="701" s="121" customFormat="1"/>
    <row r="702" s="121" customFormat="1"/>
    <row r="703" s="121" customFormat="1"/>
    <row r="704" s="121" customFormat="1"/>
    <row r="705" s="121" customFormat="1"/>
    <row r="706" s="121" customFormat="1"/>
    <row r="707" s="121" customFormat="1"/>
    <row r="708" s="121" customFormat="1"/>
    <row r="709" s="121" customFormat="1"/>
    <row r="710" s="121" customFormat="1"/>
    <row r="711" s="121" customFormat="1"/>
    <row r="712" s="121" customFormat="1"/>
    <row r="713" s="121" customFormat="1"/>
    <row r="714" s="121" customFormat="1"/>
    <row r="715" s="121" customFormat="1"/>
    <row r="716" s="121" customFormat="1"/>
    <row r="717" s="121" customFormat="1"/>
    <row r="718" s="121" customFormat="1"/>
    <row r="719" s="121" customFormat="1"/>
    <row r="720" s="121" customFormat="1"/>
    <row r="721" s="121" customFormat="1"/>
    <row r="722" s="121" customFormat="1"/>
    <row r="723" s="121" customFormat="1"/>
    <row r="724" s="121" customFormat="1"/>
    <row r="725" s="121" customFormat="1"/>
    <row r="726" s="121" customFormat="1"/>
    <row r="727" s="121" customFormat="1"/>
    <row r="728" s="121" customFormat="1"/>
    <row r="729" s="121" customFormat="1"/>
    <row r="730" s="121" customFormat="1"/>
    <row r="731" s="121" customFormat="1"/>
    <row r="732" s="121" customFormat="1"/>
    <row r="733" s="121" customFormat="1"/>
    <row r="734" s="121" customFormat="1"/>
    <row r="735" s="121" customFormat="1"/>
    <row r="736" s="121" customFormat="1"/>
    <row r="737" s="121" customFormat="1"/>
    <row r="738" s="121" customFormat="1"/>
    <row r="739" s="121" customFormat="1"/>
    <row r="740" s="121" customFormat="1"/>
    <row r="741" s="121" customFormat="1"/>
    <row r="742" s="121" customFormat="1"/>
    <row r="743" s="121" customFormat="1"/>
    <row r="744" s="121" customFormat="1"/>
    <row r="745" s="121" customFormat="1"/>
    <row r="746" s="121" customFormat="1"/>
    <row r="747" s="121" customFormat="1"/>
    <row r="748" s="121" customFormat="1"/>
    <row r="749" s="121" customFormat="1"/>
    <row r="750" s="121" customFormat="1"/>
    <row r="751" s="121" customFormat="1"/>
    <row r="752" s="121" customFormat="1"/>
    <row r="753" s="121" customFormat="1"/>
    <row r="754" s="121" customFormat="1"/>
    <row r="755" s="121" customFormat="1"/>
    <row r="756" s="121" customFormat="1"/>
    <row r="757" s="121" customFormat="1"/>
    <row r="758" s="121" customFormat="1"/>
    <row r="759" s="121" customFormat="1"/>
    <row r="760" s="121" customFormat="1"/>
    <row r="761" s="121" customFormat="1"/>
    <row r="762" s="121" customFormat="1"/>
    <row r="763" s="121" customFormat="1"/>
    <row r="764" s="121" customFormat="1"/>
    <row r="765" s="121" customFormat="1"/>
    <row r="766" s="121" customFormat="1"/>
    <row r="767" s="121" customFormat="1"/>
    <row r="768" s="121" customFormat="1"/>
    <row r="769" s="121" customFormat="1"/>
    <row r="770" s="121" customFormat="1"/>
    <row r="771" s="121" customFormat="1"/>
    <row r="772" s="121" customFormat="1"/>
    <row r="773" s="121" customFormat="1"/>
    <row r="774" s="121" customFormat="1"/>
    <row r="775" s="121" customFormat="1"/>
    <row r="776" s="121" customFormat="1"/>
    <row r="777" s="121" customFormat="1"/>
    <row r="778" s="121" customFormat="1"/>
    <row r="779" s="121" customFormat="1"/>
    <row r="780" s="121" customFormat="1"/>
    <row r="781" s="121" customFormat="1"/>
    <row r="782" s="121" customFormat="1"/>
    <row r="783" s="121" customFormat="1"/>
    <row r="784" s="121" customFormat="1"/>
    <row r="785" s="121" customFormat="1"/>
    <row r="786" s="121" customFormat="1"/>
    <row r="787" s="121" customFormat="1"/>
    <row r="788" s="121" customFormat="1"/>
    <row r="789" s="121" customFormat="1"/>
    <row r="790" s="121" customFormat="1"/>
    <row r="791" s="121" customFormat="1"/>
    <row r="792" s="121" customFormat="1"/>
    <row r="793" s="121" customFormat="1"/>
    <row r="794" s="121" customFormat="1"/>
    <row r="795" s="121" customFormat="1"/>
    <row r="796" s="121" customFormat="1"/>
    <row r="797" s="121" customFormat="1"/>
    <row r="798" s="121" customFormat="1"/>
    <row r="799" s="121" customFormat="1"/>
    <row r="800" s="121" customFormat="1"/>
    <row r="801" s="121" customFormat="1"/>
    <row r="802" s="121" customFormat="1"/>
    <row r="803" s="121" customFormat="1"/>
    <row r="804" s="121" customFormat="1"/>
    <row r="805" s="121" customFormat="1"/>
    <row r="806" s="121" customFormat="1"/>
    <row r="807" s="121" customFormat="1"/>
    <row r="808" s="121" customFormat="1"/>
    <row r="809" s="121" customFormat="1"/>
    <row r="810" s="121" customFormat="1"/>
    <row r="811" s="121" customFormat="1"/>
    <row r="812" s="121" customFormat="1"/>
    <row r="813" s="121" customFormat="1"/>
    <row r="814" s="121" customFormat="1"/>
    <row r="815" s="121" customFormat="1"/>
    <row r="816" s="121" customFormat="1"/>
    <row r="817" s="121" customFormat="1"/>
    <row r="818" s="121" customFormat="1"/>
    <row r="819" s="121" customFormat="1"/>
    <row r="820" s="121" customFormat="1"/>
    <row r="821" s="121" customFormat="1"/>
    <row r="822" s="121" customFormat="1"/>
    <row r="823" s="121" customFormat="1"/>
    <row r="824" s="121" customFormat="1"/>
    <row r="825" s="121" customFormat="1"/>
    <row r="826" s="121" customFormat="1"/>
    <row r="827" s="121" customFormat="1"/>
    <row r="828" s="121" customFormat="1"/>
    <row r="829" s="121" customFormat="1"/>
    <row r="830" s="121" customFormat="1"/>
    <row r="831" s="121" customFormat="1"/>
    <row r="832" s="121" customFormat="1"/>
    <row r="833" s="121" customFormat="1"/>
    <row r="834" s="121" customFormat="1"/>
    <row r="835" s="121" customFormat="1"/>
    <row r="836" s="121" customFormat="1"/>
    <row r="837" s="121" customFormat="1"/>
    <row r="838" s="121" customFormat="1"/>
    <row r="839" s="121" customFormat="1"/>
    <row r="840" s="121" customFormat="1"/>
    <row r="841" s="121" customFormat="1"/>
    <row r="842" s="121" customFormat="1"/>
    <row r="843" s="121" customFormat="1"/>
    <row r="844" s="121" customFormat="1"/>
    <row r="845" s="121" customFormat="1"/>
    <row r="846" s="121" customFormat="1"/>
    <row r="847" s="121" customFormat="1"/>
    <row r="848" s="121" customFormat="1"/>
    <row r="849" s="121" customFormat="1"/>
    <row r="850" s="121" customFormat="1"/>
    <row r="851" s="121" customFormat="1"/>
    <row r="852" s="121" customFormat="1"/>
    <row r="853" s="121" customFormat="1"/>
    <row r="854" s="121" customFormat="1"/>
    <row r="855" s="121" customFormat="1"/>
    <row r="856" s="121" customFormat="1"/>
    <row r="857" s="121" customFormat="1"/>
    <row r="858" s="121" customFormat="1"/>
    <row r="859" s="121" customFormat="1"/>
    <row r="860" s="121" customFormat="1"/>
    <row r="861" s="121" customFormat="1"/>
    <row r="862" s="121" customFormat="1"/>
    <row r="863" s="121" customFormat="1"/>
    <row r="864" s="121" customFormat="1"/>
    <row r="865" s="121" customFormat="1"/>
    <row r="866" s="121" customFormat="1"/>
    <row r="867" s="121" customFormat="1"/>
    <row r="868" s="121" customFormat="1"/>
    <row r="869" s="121" customFormat="1"/>
    <row r="870" s="121" customFormat="1"/>
    <row r="871" s="121" customFormat="1"/>
    <row r="872" s="121" customFormat="1"/>
    <row r="873" s="121" customFormat="1"/>
    <row r="874" s="121" customFormat="1"/>
    <row r="875" s="121" customFormat="1"/>
    <row r="876" s="121" customFormat="1"/>
    <row r="877" s="121" customFormat="1"/>
    <row r="878" s="121" customFormat="1"/>
    <row r="879" s="121" customFormat="1"/>
    <row r="880" s="121" customFormat="1"/>
    <row r="881" s="121" customFormat="1"/>
    <row r="882" s="121" customFormat="1"/>
    <row r="883" s="121" customFormat="1"/>
    <row r="884" s="121" customFormat="1"/>
    <row r="885" s="121" customFormat="1"/>
    <row r="886" s="121" customFormat="1"/>
    <row r="887" s="121" customFormat="1"/>
    <row r="888" s="121" customFormat="1"/>
    <row r="889" s="121" customFormat="1"/>
    <row r="890" s="121" customFormat="1"/>
    <row r="891" s="121" customFormat="1"/>
    <row r="892" s="121" customFormat="1"/>
    <row r="893" s="121" customFormat="1"/>
    <row r="894" s="121" customFormat="1"/>
    <row r="895" s="121" customFormat="1"/>
    <row r="896" s="121" customFormat="1"/>
    <row r="897" s="121" customFormat="1"/>
    <row r="898" s="121" customFormat="1"/>
    <row r="899" s="121" customFormat="1"/>
    <row r="900" s="121" customFormat="1"/>
    <row r="901" s="121" customFormat="1"/>
    <row r="902" s="121" customFormat="1"/>
    <row r="903" s="121" customFormat="1"/>
    <row r="904" s="121" customFormat="1"/>
    <row r="905" s="121" customFormat="1"/>
    <row r="906" s="121" customFormat="1"/>
    <row r="907" s="121" customFormat="1"/>
    <row r="908" s="121" customFormat="1"/>
    <row r="909" s="121" customFormat="1"/>
    <row r="910" s="121" customFormat="1"/>
    <row r="911" s="121" customFormat="1"/>
    <row r="912" s="121" customFormat="1"/>
    <row r="913" s="121" customFormat="1"/>
    <row r="914" s="121" customFormat="1"/>
    <row r="915" s="121" customFormat="1"/>
    <row r="916" s="121" customFormat="1"/>
    <row r="917" s="121" customFormat="1"/>
    <row r="918" s="121" customFormat="1"/>
    <row r="919" s="121" customFormat="1"/>
    <row r="920" s="121" customFormat="1"/>
    <row r="921" s="121" customFormat="1"/>
    <row r="922" s="121" customFormat="1"/>
    <row r="923" s="121" customFormat="1"/>
    <row r="924" s="121" customFormat="1"/>
    <row r="925" s="121" customFormat="1"/>
    <row r="926" s="121" customFormat="1"/>
    <row r="927" s="121" customFormat="1"/>
    <row r="928" s="121" customFormat="1"/>
    <row r="929" s="121" customFormat="1"/>
    <row r="930" s="121" customFormat="1"/>
    <row r="931" s="121" customFormat="1"/>
    <row r="932" s="121" customFormat="1"/>
    <row r="933" s="121" customFormat="1"/>
    <row r="934" s="121" customFormat="1"/>
    <row r="935" s="121" customFormat="1"/>
    <row r="936" s="121" customFormat="1"/>
    <row r="937" s="121" customFormat="1"/>
    <row r="938" s="121" customFormat="1"/>
    <row r="939" s="121" customFormat="1"/>
    <row r="940" s="121" customFormat="1"/>
    <row r="941" s="121" customFormat="1"/>
    <row r="942" s="121" customFormat="1"/>
    <row r="943" s="121" customFormat="1"/>
    <row r="944" s="121" customFormat="1"/>
    <row r="945" s="121" customFormat="1"/>
    <row r="946" s="121" customFormat="1"/>
    <row r="947" s="121" customFormat="1"/>
    <row r="948" s="121" customFormat="1"/>
    <row r="949" s="121" customFormat="1"/>
    <row r="950" s="121" customFormat="1"/>
    <row r="951" s="121" customFormat="1"/>
    <row r="952" s="121" customFormat="1"/>
    <row r="953" s="121" customFormat="1"/>
    <row r="954" s="121" customFormat="1"/>
    <row r="955" s="121" customFormat="1"/>
    <row r="956" s="121" customFormat="1"/>
    <row r="957" s="121" customFormat="1"/>
    <row r="958" s="121" customFormat="1"/>
    <row r="959" s="121" customFormat="1"/>
    <row r="960" s="121" customFormat="1"/>
    <row r="961" s="121" customFormat="1"/>
    <row r="962" s="121" customFormat="1"/>
    <row r="963" s="121" customFormat="1"/>
    <row r="964" s="121" customFormat="1"/>
    <row r="965" s="121" customFormat="1"/>
    <row r="966" s="121" customFormat="1"/>
    <row r="967" s="121" customFormat="1"/>
    <row r="968" s="121" customFormat="1"/>
    <row r="969" s="121" customFormat="1"/>
    <row r="970" s="121" customFormat="1"/>
    <row r="971" s="121" customFormat="1"/>
    <row r="972" s="121" customFormat="1"/>
    <row r="973" s="121" customFormat="1"/>
    <row r="974" s="121" customFormat="1"/>
    <row r="975" s="121" customFormat="1"/>
    <row r="976" s="121" customFormat="1"/>
    <row r="977" s="121" customFormat="1"/>
    <row r="978" s="121" customFormat="1"/>
    <row r="979" s="121" customFormat="1"/>
    <row r="980" s="121" customFormat="1"/>
    <row r="981" s="121" customFormat="1"/>
    <row r="982" s="121" customFormat="1"/>
    <row r="983" s="121" customFormat="1"/>
    <row r="984" s="121" customFormat="1"/>
    <row r="985" s="121" customFormat="1"/>
    <row r="986" s="121" customFormat="1"/>
    <row r="987" s="121" customFormat="1"/>
    <row r="988" s="121" customFormat="1"/>
    <row r="989" s="121" customFormat="1"/>
    <row r="990" s="121" customFormat="1"/>
    <row r="991" s="121" customFormat="1"/>
    <row r="992" s="121" customFormat="1"/>
    <row r="993" s="121" customFormat="1"/>
    <row r="994" s="121" customFormat="1"/>
    <row r="995" s="121" customFormat="1"/>
    <row r="996" s="121" customFormat="1"/>
    <row r="997" s="121" customFormat="1"/>
    <row r="998" s="121" customFormat="1"/>
    <row r="999" s="121" customFormat="1"/>
    <row r="1000" s="121" customFormat="1"/>
    <row r="1001" s="121" customFormat="1"/>
    <row r="1002" s="121" customFormat="1"/>
    <row r="1003" s="121" customFormat="1"/>
    <row r="1004" s="121" customFormat="1"/>
    <row r="1005" s="121" customFormat="1"/>
    <row r="1006" s="121" customFormat="1"/>
    <row r="1007" s="121" customFormat="1"/>
    <row r="1008" s="121" customFormat="1"/>
    <row r="1009" s="121" customFormat="1"/>
    <row r="1010" s="121" customFormat="1"/>
    <row r="1011" s="121" customFormat="1"/>
    <row r="1012" s="121" customFormat="1"/>
    <row r="1013" s="121" customFormat="1"/>
    <row r="1014" s="121" customFormat="1"/>
    <row r="1015" s="121" customFormat="1"/>
    <row r="1016" s="121" customFormat="1"/>
    <row r="1017" s="121" customFormat="1"/>
    <row r="1018" s="121" customFormat="1"/>
    <row r="1019" s="121" customFormat="1"/>
    <row r="1020" s="121" customFormat="1"/>
    <row r="1021" s="121" customFormat="1"/>
    <row r="1022" s="121" customFormat="1"/>
    <row r="1023" s="121" customFormat="1"/>
    <row r="1024" s="121" customFormat="1"/>
    <row r="1025" s="121" customFormat="1"/>
    <row r="1026" s="121" customFormat="1"/>
    <row r="1027" s="121" customFormat="1"/>
    <row r="1028" s="121" customFormat="1"/>
    <row r="1029" s="121" customFormat="1"/>
    <row r="1030" s="121" customFormat="1"/>
    <row r="1031" s="121" customFormat="1"/>
    <row r="1032" s="121" customFormat="1"/>
    <row r="1033" s="121" customFormat="1"/>
    <row r="1034" s="121" customFormat="1"/>
    <row r="1035" s="121" customFormat="1"/>
    <row r="1036" s="121" customFormat="1"/>
    <row r="1037" s="121" customFormat="1"/>
    <row r="1038" s="121" customFormat="1"/>
    <row r="1039" s="121" customFormat="1"/>
    <row r="1040" s="121" customFormat="1"/>
    <row r="1041" s="121" customFormat="1"/>
    <row r="1042" s="121" customFormat="1"/>
    <row r="1043" s="121" customFormat="1"/>
    <row r="1044" s="121" customFormat="1"/>
    <row r="1045" s="121" customFormat="1"/>
    <row r="1046" s="121" customFormat="1"/>
    <row r="1047" s="121" customFormat="1"/>
    <row r="1048" s="121" customFormat="1"/>
    <row r="1049" s="121" customFormat="1"/>
    <row r="1050" s="121" customFormat="1"/>
    <row r="1051" s="121" customFormat="1"/>
    <row r="1052" s="121" customFormat="1"/>
    <row r="1053" s="121" customFormat="1"/>
    <row r="1054" s="121" customFormat="1"/>
    <row r="1055" s="121" customFormat="1"/>
    <row r="1056" s="121" customFormat="1"/>
    <row r="1057" s="121" customFormat="1"/>
    <row r="1058" s="121" customFormat="1"/>
    <row r="1059" s="121" customFormat="1"/>
    <row r="1060" s="121" customFormat="1"/>
    <row r="1061" s="121" customFormat="1"/>
    <row r="1062" s="121" customFormat="1"/>
    <row r="1063" s="121" customFormat="1"/>
    <row r="1064" s="121" customFormat="1"/>
    <row r="1065" s="121" customFormat="1"/>
    <row r="1066" s="121" customFormat="1"/>
    <row r="1067" s="121" customFormat="1"/>
    <row r="1068" s="121" customFormat="1"/>
    <row r="1069" s="121" customFormat="1"/>
    <row r="1070" s="121" customFormat="1"/>
    <row r="1071" s="121" customFormat="1"/>
    <row r="1072" s="121" customFormat="1"/>
    <row r="1073" s="121" customFormat="1"/>
    <row r="1074" s="121" customFormat="1"/>
    <row r="1075" s="121" customFormat="1"/>
    <row r="1076" s="121" customFormat="1"/>
    <row r="1077" s="121" customFormat="1"/>
    <row r="1078" s="121" customFormat="1"/>
    <row r="1079" s="121" customFormat="1"/>
  </sheetData>
  <sheetProtection algorithmName="SHA-512" hashValue="612RAyKwKnMrfQAC9+UtRv168CJt2yGZGEX6GbRML+auHBGN42x0bydOMTTPTPEIz0m4YR4wSmep9SBzXAFNLQ==" saltValue="NtBJWmpDGCSZdlXIqsu26w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AW260"/>
  <sheetViews>
    <sheetView workbookViewId="0">
      <selection activeCell="E32" sqref="E32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114" customWidth="1"/>
    <col min="31" max="49" width="10.83203125" style="114"/>
    <col min="50" max="16384" width="10.83203125" style="75"/>
  </cols>
  <sheetData>
    <row r="1" spans="1:49" s="114" customFormat="1" ht="14">
      <c r="A1" s="113" t="s">
        <v>62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</row>
    <row r="2" spans="1:49" s="114" customFormat="1" ht="14">
      <c r="A2" s="115" t="s">
        <v>61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</row>
    <row r="3" spans="1:49" s="114" customFormat="1" ht="15" thickBot="1">
      <c r="A3" s="113"/>
      <c r="B3" s="113"/>
      <c r="C3" s="113"/>
      <c r="D3" s="113"/>
      <c r="E3" s="113"/>
      <c r="F3" s="113"/>
      <c r="G3" s="116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13"/>
      <c r="V4" s="113"/>
      <c r="W4" s="113"/>
      <c r="X4" s="113"/>
      <c r="Y4" s="113"/>
      <c r="Z4" s="113"/>
      <c r="AA4" s="113"/>
      <c r="AB4" s="113"/>
      <c r="AC4" s="113"/>
      <c r="AD4" s="113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13"/>
      <c r="V5" s="113"/>
      <c r="W5" s="113"/>
      <c r="X5" s="113"/>
      <c r="Y5" s="113"/>
      <c r="Z5" s="113"/>
      <c r="AA5" s="113"/>
      <c r="AB5" s="113"/>
      <c r="AC5" s="113"/>
      <c r="AD5" s="113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13"/>
      <c r="V6" s="113"/>
      <c r="W6" s="113"/>
      <c r="X6" s="113"/>
      <c r="Y6" s="113"/>
      <c r="Z6" s="113"/>
      <c r="AA6" s="113"/>
      <c r="AB6" s="113"/>
      <c r="AC6" s="113"/>
      <c r="AD6" s="113"/>
    </row>
    <row r="7" spans="1:49" ht="75">
      <c r="A7" s="146" t="s">
        <v>100</v>
      </c>
      <c r="B7" s="147" t="s">
        <v>101</v>
      </c>
      <c r="C7" s="141" t="s">
        <v>84</v>
      </c>
      <c r="D7" s="141" t="s">
        <v>85</v>
      </c>
      <c r="E7" s="141" t="s">
        <v>86</v>
      </c>
      <c r="F7" s="146" t="s">
        <v>87</v>
      </c>
      <c r="G7" s="141" t="s">
        <v>88</v>
      </c>
      <c r="H7" s="148" t="s">
        <v>89</v>
      </c>
      <c r="I7" s="141" t="s">
        <v>46</v>
      </c>
      <c r="J7" s="142" t="s">
        <v>47</v>
      </c>
      <c r="K7" s="143" t="s">
        <v>48</v>
      </c>
      <c r="L7" s="143" t="s">
        <v>49</v>
      </c>
      <c r="M7" s="143" t="s">
        <v>50</v>
      </c>
      <c r="N7" s="143" t="s">
        <v>51</v>
      </c>
      <c r="O7" s="144" t="s">
        <v>96</v>
      </c>
      <c r="P7" s="144" t="s">
        <v>97</v>
      </c>
      <c r="Q7" s="144" t="s">
        <v>55</v>
      </c>
      <c r="R7" s="144" t="s">
        <v>56</v>
      </c>
      <c r="S7" s="143" t="s">
        <v>98</v>
      </c>
      <c r="T7" s="145" t="s">
        <v>99</v>
      </c>
      <c r="U7" s="117"/>
      <c r="V7" s="117"/>
      <c r="W7" s="117"/>
      <c r="X7" s="117"/>
      <c r="Y7" s="117"/>
      <c r="Z7" s="117"/>
      <c r="AA7" s="117"/>
      <c r="AB7" s="117"/>
      <c r="AC7" s="117"/>
      <c r="AD7" s="117"/>
    </row>
    <row r="8" spans="1:49" ht="18" customHeight="1" thickBot="1">
      <c r="A8" s="85" t="str">
        <f>'NT Oct 2017'!K2</f>
        <v>Jacana Energy</v>
      </c>
      <c r="B8" s="86" t="str">
        <f>'NT Oct 2017'!L2</f>
        <v xml:space="preserve">Regulated </v>
      </c>
      <c r="C8" s="87">
        <f>91*'NT Oct 2017'!M2/100</f>
        <v>65.365299999999991</v>
      </c>
      <c r="D8" s="88">
        <f>C5*'NT Oct 2017'!N2/100</f>
        <v>1358.5</v>
      </c>
      <c r="E8" s="88">
        <v>0</v>
      </c>
      <c r="F8" s="89">
        <v>0</v>
      </c>
      <c r="G8" s="90">
        <v>0</v>
      </c>
      <c r="H8" s="87">
        <v>0</v>
      </c>
      <c r="I8" s="91">
        <f>SUM(C8:H8)</f>
        <v>1423.8652999999999</v>
      </c>
      <c r="J8" s="92">
        <f>I8*4</f>
        <v>5695.4611999999997</v>
      </c>
      <c r="K8" s="93">
        <v>0</v>
      </c>
      <c r="L8" s="93">
        <f>'NT Oct 2017'!AZ2</f>
        <v>0</v>
      </c>
      <c r="M8" s="93">
        <f>'NT Oct 2017'!BA2</f>
        <v>0</v>
      </c>
      <c r="N8" s="93">
        <f>'NT Oct 2017'!BB2</f>
        <v>0</v>
      </c>
      <c r="O8" s="92">
        <f>J8</f>
        <v>5695.4611999999997</v>
      </c>
      <c r="P8" s="92">
        <f>O8</f>
        <v>5695.4611999999997</v>
      </c>
      <c r="Q8" s="92">
        <f>O8*1.1</f>
        <v>6265.0073200000006</v>
      </c>
      <c r="R8" s="92">
        <f>P8*1.1</f>
        <v>6265.0073200000006</v>
      </c>
      <c r="S8" s="94">
        <f>'NT Oct 2017'!BI2</f>
        <v>0</v>
      </c>
      <c r="T8" s="95">
        <f>'NT Oct 2017'!BJ2</f>
        <v>0</v>
      </c>
      <c r="U8" s="117"/>
      <c r="V8" s="117"/>
      <c r="W8" s="117"/>
      <c r="X8" s="117"/>
      <c r="Y8" s="117"/>
      <c r="Z8" s="117"/>
      <c r="AA8" s="117"/>
      <c r="AB8" s="117"/>
      <c r="AC8" s="117"/>
      <c r="AD8" s="117"/>
    </row>
    <row r="9" spans="1:49" s="114" customFormat="1" ht="14"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</row>
    <row r="10" spans="1:49" s="114" customFormat="1" ht="15" thickBot="1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6"/>
      <c r="U10" s="118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18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18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18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18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18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</row>
    <row r="16" spans="1:49" ht="75">
      <c r="A16" s="146" t="s">
        <v>100</v>
      </c>
      <c r="B16" s="147" t="s">
        <v>101</v>
      </c>
      <c r="C16" s="141" t="s">
        <v>84</v>
      </c>
      <c r="D16" s="141" t="s">
        <v>85</v>
      </c>
      <c r="E16" s="141" t="s">
        <v>86</v>
      </c>
      <c r="F16" s="146" t="s">
        <v>87</v>
      </c>
      <c r="G16" s="148" t="s">
        <v>89</v>
      </c>
      <c r="H16" s="148" t="s">
        <v>63</v>
      </c>
      <c r="I16" s="141" t="s">
        <v>46</v>
      </c>
      <c r="J16" s="142" t="s">
        <v>47</v>
      </c>
      <c r="K16" s="143" t="s">
        <v>48</v>
      </c>
      <c r="L16" s="143" t="s">
        <v>49</v>
      </c>
      <c r="M16" s="143" t="s">
        <v>50</v>
      </c>
      <c r="N16" s="143" t="s">
        <v>51</v>
      </c>
      <c r="O16" s="144" t="s">
        <v>96</v>
      </c>
      <c r="P16" s="144" t="s">
        <v>97</v>
      </c>
      <c r="Q16" s="144" t="s">
        <v>55</v>
      </c>
      <c r="R16" s="144" t="s">
        <v>56</v>
      </c>
      <c r="S16" s="143" t="s">
        <v>98</v>
      </c>
      <c r="T16" s="145" t="s">
        <v>99</v>
      </c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</row>
    <row r="17" spans="1:30" ht="18" customHeight="1" thickBot="1">
      <c r="A17" s="101" t="str">
        <f>'NT Oct 2017'!K3</f>
        <v>Jacana Energy</v>
      </c>
      <c r="B17" s="102" t="str">
        <f>'NT Oct 2017'!L3</f>
        <v xml:space="preserve">Regulated </v>
      </c>
      <c r="C17" s="87">
        <f>91*'NT Oct 2017'!M3/100</f>
        <v>65.365299999999991</v>
      </c>
      <c r="D17" s="88">
        <f>(C12*C13)*'NT Oct 2017'!N3/100</f>
        <v>1216.25</v>
      </c>
      <c r="E17" s="88">
        <v>0</v>
      </c>
      <c r="F17" s="89">
        <v>0</v>
      </c>
      <c r="G17" s="90">
        <v>0</v>
      </c>
      <c r="H17" s="87">
        <f>(C12*C14)*'NT Oct 2017'!W3/100</f>
        <v>293.25</v>
      </c>
      <c r="I17" s="91">
        <f t="shared" ref="I17" si="0">SUM(C17:H17)</f>
        <v>1574.8652999999999</v>
      </c>
      <c r="J17" s="92">
        <f t="shared" ref="J17" si="1">I17*4</f>
        <v>6299.4611999999997</v>
      </c>
      <c r="K17" s="93">
        <v>0</v>
      </c>
      <c r="L17" s="93">
        <f>'NT Oct 2017'!AZ3</f>
        <v>0</v>
      </c>
      <c r="M17" s="93">
        <f>'NT Oct 2017'!BA3</f>
        <v>0</v>
      </c>
      <c r="N17" s="93">
        <f>'NT Oct 2017'!BB3</f>
        <v>0</v>
      </c>
      <c r="O17" s="92">
        <f>J17</f>
        <v>6299.4611999999997</v>
      </c>
      <c r="P17" s="92">
        <f>O17</f>
        <v>6299.4611999999997</v>
      </c>
      <c r="Q17" s="92">
        <f>O17*1.1</f>
        <v>6929.4073200000003</v>
      </c>
      <c r="R17" s="92">
        <f>P17*1.1</f>
        <v>6929.4073200000003</v>
      </c>
      <c r="S17" s="94">
        <f>'NT Oct 2017'!BI3</f>
        <v>0</v>
      </c>
      <c r="T17" s="95">
        <f>'NT Oct 2017'!BJ3</f>
        <v>0</v>
      </c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</row>
    <row r="18" spans="1:30" s="114" customFormat="1" ht="14"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</row>
    <row r="19" spans="1:30" s="114" customFormat="1" ht="14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7"/>
      <c r="W19" s="117"/>
      <c r="X19" s="117"/>
      <c r="Y19" s="117"/>
      <c r="Z19" s="117"/>
      <c r="AA19" s="117"/>
      <c r="AB19" s="117"/>
      <c r="AC19" s="117"/>
      <c r="AD19" s="117"/>
    </row>
    <row r="20" spans="1:30" s="114" customFormat="1">
      <c r="T20" s="119"/>
    </row>
    <row r="21" spans="1:30" s="114" customFormat="1"/>
    <row r="22" spans="1:30" s="114" customFormat="1"/>
    <row r="23" spans="1:30" s="114" customFormat="1"/>
    <row r="24" spans="1:30" s="114" customFormat="1"/>
    <row r="25" spans="1:30" s="114" customFormat="1"/>
    <row r="26" spans="1:30" s="114" customFormat="1"/>
    <row r="27" spans="1:30" s="114" customFormat="1"/>
    <row r="28" spans="1:30" s="114" customFormat="1"/>
    <row r="29" spans="1:30" s="114" customFormat="1"/>
    <row r="30" spans="1:30" s="114" customFormat="1"/>
    <row r="31" spans="1:30" s="114" customFormat="1"/>
    <row r="32" spans="1:30" s="114" customFormat="1"/>
    <row r="33" s="114" customFormat="1"/>
    <row r="34" s="114" customFormat="1"/>
    <row r="35" s="114" customFormat="1"/>
    <row r="36" s="114" customFormat="1"/>
    <row r="37" s="114" customFormat="1"/>
    <row r="38" s="114" customFormat="1"/>
    <row r="39" s="114" customFormat="1"/>
    <row r="40" s="114" customFormat="1"/>
    <row r="41" s="114" customFormat="1"/>
    <row r="42" s="114" customFormat="1"/>
    <row r="43" s="114" customFormat="1"/>
    <row r="44" s="114" customFormat="1"/>
    <row r="45" s="114" customFormat="1"/>
    <row r="46" s="114" customFormat="1"/>
    <row r="47" s="114" customFormat="1"/>
    <row r="48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</sheetData>
  <sheetProtection algorithmName="SHA-512" hashValue="ENUUmKkl0ZVhtxZTb2K8jOzX9GzNW9RLY/1eYYmB6VQs9A+LTkZuAzrrF5TA9uGTZnVGF4hmVD/miQeILqsTBw==" saltValue="ysEmiql6S7yd9TPPT2N6ow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AW205"/>
  <sheetViews>
    <sheetView workbookViewId="0">
      <selection activeCell="F25" sqref="F25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107" customWidth="1"/>
    <col min="31" max="49" width="10.83203125" style="107"/>
    <col min="50" max="16384" width="10.83203125" style="75"/>
  </cols>
  <sheetData>
    <row r="1" spans="1:49" s="107" customFormat="1" ht="14">
      <c r="A1" s="106" t="s">
        <v>62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</row>
    <row r="2" spans="1:49" s="107" customFormat="1" ht="14">
      <c r="A2" s="108" t="s">
        <v>61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spans="1:49" s="107" customFormat="1" ht="15" thickBot="1">
      <c r="A3" s="106"/>
      <c r="B3" s="106"/>
      <c r="C3" s="106"/>
      <c r="D3" s="106"/>
      <c r="E3" s="106"/>
      <c r="F3" s="106"/>
      <c r="G3" s="109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106"/>
      <c r="V4" s="106"/>
      <c r="W4" s="106"/>
      <c r="X4" s="106"/>
      <c r="Y4" s="106"/>
      <c r="Z4" s="106"/>
      <c r="AA4" s="106"/>
      <c r="AB4" s="106"/>
      <c r="AC4" s="106"/>
      <c r="AD4" s="106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106"/>
      <c r="V5" s="106"/>
      <c r="W5" s="106"/>
      <c r="X5" s="106"/>
      <c r="Y5" s="106"/>
      <c r="Z5" s="106"/>
      <c r="AA5" s="106"/>
      <c r="AB5" s="106"/>
      <c r="AC5" s="106"/>
      <c r="AD5" s="106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106"/>
      <c r="V6" s="106"/>
      <c r="W6" s="106"/>
      <c r="X6" s="106"/>
      <c r="Y6" s="106"/>
      <c r="Z6" s="106"/>
      <c r="AA6" s="106"/>
      <c r="AB6" s="106"/>
      <c r="AC6" s="106"/>
      <c r="AD6" s="106"/>
    </row>
    <row r="7" spans="1:49" ht="75">
      <c r="A7" s="146" t="s">
        <v>100</v>
      </c>
      <c r="B7" s="147" t="s">
        <v>101</v>
      </c>
      <c r="C7" s="141" t="s">
        <v>84</v>
      </c>
      <c r="D7" s="141" t="s">
        <v>85</v>
      </c>
      <c r="E7" s="141" t="s">
        <v>86</v>
      </c>
      <c r="F7" s="146" t="s">
        <v>87</v>
      </c>
      <c r="G7" s="141" t="s">
        <v>88</v>
      </c>
      <c r="H7" s="148" t="s">
        <v>89</v>
      </c>
      <c r="I7" s="141" t="s">
        <v>46</v>
      </c>
      <c r="J7" s="142" t="s">
        <v>47</v>
      </c>
      <c r="K7" s="143" t="s">
        <v>48</v>
      </c>
      <c r="L7" s="143" t="s">
        <v>49</v>
      </c>
      <c r="M7" s="143" t="s">
        <v>50</v>
      </c>
      <c r="N7" s="143" t="s">
        <v>51</v>
      </c>
      <c r="O7" s="144" t="s">
        <v>96</v>
      </c>
      <c r="P7" s="144" t="s">
        <v>97</v>
      </c>
      <c r="Q7" s="144" t="s">
        <v>55</v>
      </c>
      <c r="R7" s="144" t="s">
        <v>56</v>
      </c>
      <c r="S7" s="143" t="s">
        <v>98</v>
      </c>
      <c r="T7" s="145" t="s">
        <v>99</v>
      </c>
      <c r="U7" s="110"/>
      <c r="V7" s="110"/>
      <c r="W7" s="110"/>
      <c r="X7" s="110"/>
      <c r="Y7" s="110"/>
      <c r="Z7" s="110"/>
      <c r="AA7" s="110"/>
      <c r="AB7" s="110"/>
      <c r="AC7" s="110"/>
      <c r="AD7" s="110"/>
    </row>
    <row r="8" spans="1:49" ht="18" customHeight="1" thickBot="1">
      <c r="A8" s="85" t="str">
        <f>'NT Apr 2017'!K2</f>
        <v>Jacana Energy</v>
      </c>
      <c r="B8" s="86" t="str">
        <f>'NT Apr 2017'!L2</f>
        <v xml:space="preserve">Regulated </v>
      </c>
      <c r="C8" s="87">
        <f>91*'NT Apr 2017'!M2/100</f>
        <v>65.037700000000001</v>
      </c>
      <c r="D8" s="88">
        <f>C5*'NT Apr 2017'!N2/100</f>
        <v>1351</v>
      </c>
      <c r="E8" s="88">
        <v>0</v>
      </c>
      <c r="F8" s="89">
        <v>0</v>
      </c>
      <c r="G8" s="90">
        <v>0</v>
      </c>
      <c r="H8" s="87">
        <v>0</v>
      </c>
      <c r="I8" s="91">
        <f>SUM(C8:H8)</f>
        <v>1416.0377000000001</v>
      </c>
      <c r="J8" s="92">
        <f>I8*4</f>
        <v>5664.1508000000003</v>
      </c>
      <c r="K8" s="93">
        <v>0</v>
      </c>
      <c r="L8" s="93">
        <f>'NT Apr 2017'!AZ2</f>
        <v>0</v>
      </c>
      <c r="M8" s="93">
        <f>'NT Apr 2017'!BA2</f>
        <v>0</v>
      </c>
      <c r="N8" s="93">
        <f>'NT Apr 2017'!BB2</f>
        <v>0</v>
      </c>
      <c r="O8" s="92">
        <f>J8</f>
        <v>5664.1508000000003</v>
      </c>
      <c r="P8" s="92">
        <f>O8</f>
        <v>5664.1508000000003</v>
      </c>
      <c r="Q8" s="92">
        <f>O8*1.1</f>
        <v>6230.565880000001</v>
      </c>
      <c r="R8" s="92">
        <f>P8*1.1</f>
        <v>6230.565880000001</v>
      </c>
      <c r="S8" s="94">
        <f>'NT Apr 2017'!BI2</f>
        <v>0</v>
      </c>
      <c r="T8" s="95" t="str">
        <f>'NT Apr 2017'!BJ2</f>
        <v>n</v>
      </c>
      <c r="U8" s="110"/>
      <c r="V8" s="110"/>
      <c r="W8" s="110"/>
      <c r="X8" s="110"/>
      <c r="Y8" s="110"/>
      <c r="Z8" s="110"/>
      <c r="AA8" s="110"/>
      <c r="AB8" s="110"/>
      <c r="AC8" s="110"/>
      <c r="AD8" s="110"/>
    </row>
    <row r="9" spans="1:49" s="107" customFormat="1" ht="14"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</row>
    <row r="10" spans="1:49" s="107" customFormat="1" ht="15" thickBot="1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09"/>
      <c r="U10" s="111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111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111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111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111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111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</row>
    <row r="16" spans="1:49" ht="75">
      <c r="A16" s="146" t="s">
        <v>100</v>
      </c>
      <c r="B16" s="147" t="s">
        <v>101</v>
      </c>
      <c r="C16" s="141" t="s">
        <v>84</v>
      </c>
      <c r="D16" s="141" t="s">
        <v>85</v>
      </c>
      <c r="E16" s="141" t="s">
        <v>86</v>
      </c>
      <c r="F16" s="146" t="s">
        <v>87</v>
      </c>
      <c r="G16" s="141" t="s">
        <v>89</v>
      </c>
      <c r="H16" s="148" t="s">
        <v>63</v>
      </c>
      <c r="I16" s="141" t="s">
        <v>46</v>
      </c>
      <c r="J16" s="142" t="s">
        <v>47</v>
      </c>
      <c r="K16" s="143" t="s">
        <v>48</v>
      </c>
      <c r="L16" s="143" t="s">
        <v>49</v>
      </c>
      <c r="M16" s="143" t="s">
        <v>50</v>
      </c>
      <c r="N16" s="143" t="s">
        <v>51</v>
      </c>
      <c r="O16" s="144" t="s">
        <v>96</v>
      </c>
      <c r="P16" s="144" t="s">
        <v>97</v>
      </c>
      <c r="Q16" s="144" t="s">
        <v>55</v>
      </c>
      <c r="R16" s="144" t="s">
        <v>56</v>
      </c>
      <c r="S16" s="143" t="s">
        <v>98</v>
      </c>
      <c r="T16" s="145" t="s">
        <v>99</v>
      </c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ht="18" customHeight="1" thickBot="1">
      <c r="A17" s="101" t="str">
        <f>'NT Apr 2017'!K3</f>
        <v>Jacana Energy</v>
      </c>
      <c r="B17" s="102" t="str">
        <f>'NT Apr 2017'!L3</f>
        <v xml:space="preserve">Regulated </v>
      </c>
      <c r="C17" s="87">
        <f>91*'NT Apr 2017'!M3/100</f>
        <v>65.037700000000001</v>
      </c>
      <c r="D17" s="88">
        <f>(C12*C13)*'NT Apr 2017'!N3/100</f>
        <v>1209.95</v>
      </c>
      <c r="E17" s="88">
        <v>0</v>
      </c>
      <c r="F17" s="89">
        <v>0</v>
      </c>
      <c r="G17" s="90">
        <v>0</v>
      </c>
      <c r="H17" s="87">
        <f>(C12*C14)*'NT Apr 2017'!W3/100</f>
        <v>291.75</v>
      </c>
      <c r="I17" s="91">
        <f t="shared" ref="I17" si="0">SUM(C17:H17)</f>
        <v>1566.7377000000001</v>
      </c>
      <c r="J17" s="92">
        <f t="shared" ref="J17" si="1">I17*4</f>
        <v>6266.9508000000005</v>
      </c>
      <c r="K17" s="93">
        <v>0</v>
      </c>
      <c r="L17" s="93">
        <f>'NT Apr 2017'!AZ3</f>
        <v>0</v>
      </c>
      <c r="M17" s="93">
        <f>'NT Apr 2017'!BA3</f>
        <v>0</v>
      </c>
      <c r="N17" s="93">
        <f>'NT Apr 2017'!BB3</f>
        <v>0</v>
      </c>
      <c r="O17" s="92">
        <f>J17</f>
        <v>6266.9508000000005</v>
      </c>
      <c r="P17" s="92">
        <f>O17</f>
        <v>6266.9508000000005</v>
      </c>
      <c r="Q17" s="92">
        <f>O17*1.1</f>
        <v>6893.6458800000009</v>
      </c>
      <c r="R17" s="92">
        <f>P17*1.1</f>
        <v>6893.6458800000009</v>
      </c>
      <c r="S17" s="94">
        <f>'NT Apr 2017'!BI3</f>
        <v>0</v>
      </c>
      <c r="T17" s="95" t="str">
        <f>'NT Apr 2017'!BJ3</f>
        <v>n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</row>
    <row r="18" spans="1:30" s="107" customFormat="1" ht="14"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s="107" customFormat="1" ht="14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0"/>
      <c r="W19" s="110"/>
      <c r="X19" s="110"/>
      <c r="Y19" s="110"/>
      <c r="Z19" s="110"/>
      <c r="AA19" s="110"/>
      <c r="AB19" s="110"/>
      <c r="AC19" s="110"/>
      <c r="AD19" s="110"/>
    </row>
    <row r="20" spans="1:30" s="107" customFormat="1">
      <c r="T20" s="112"/>
    </row>
    <row r="21" spans="1:30" s="107" customFormat="1"/>
    <row r="22" spans="1:30" s="107" customFormat="1"/>
    <row r="23" spans="1:30" s="107" customFormat="1"/>
    <row r="24" spans="1:30" s="107" customFormat="1"/>
    <row r="25" spans="1:30" s="107" customFormat="1"/>
    <row r="26" spans="1:30" s="107" customFormat="1"/>
    <row r="27" spans="1:30" s="107" customFormat="1"/>
    <row r="28" spans="1:30" s="107" customFormat="1"/>
    <row r="29" spans="1:30" s="107" customFormat="1"/>
    <row r="30" spans="1:30" s="107" customFormat="1"/>
    <row r="31" spans="1:30" s="107" customFormat="1"/>
    <row r="32" spans="1:30" s="107" customFormat="1"/>
    <row r="33" s="107" customFormat="1"/>
    <row r="34" s="107" customFormat="1"/>
    <row r="35" s="107" customFormat="1"/>
    <row r="36" s="107" customFormat="1"/>
    <row r="37" s="107" customFormat="1"/>
    <row r="38" s="107" customFormat="1"/>
    <row r="39" s="107" customFormat="1"/>
    <row r="40" s="107" customFormat="1"/>
    <row r="41" s="107" customFormat="1"/>
    <row r="42" s="107" customFormat="1"/>
    <row r="43" s="107" customFormat="1"/>
    <row r="44" s="107" customFormat="1"/>
    <row r="45" s="107" customFormat="1"/>
    <row r="46" s="107" customFormat="1"/>
    <row r="47" s="107" customFormat="1"/>
    <row r="48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</sheetData>
  <sheetProtection algorithmName="SHA-512" hashValue="iNILZWCZE0oNXYaqVNt6UoGu/1wZgPkAs/d/mRjAhBsb5bS3W83UJ/+ypLzHnq1bus66p0rf3eK+Wuol8LEsBQ==" saltValue="WkScKg5X0W0SjUZJuPqavQ==" spinCount="100000" sheet="1" objects="1" scenarios="1"/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W124"/>
  <sheetViews>
    <sheetView workbookViewId="0">
      <selection activeCell="D17" sqref="D17"/>
    </sheetView>
  </sheetViews>
  <sheetFormatPr baseColWidth="10" defaultRowHeight="13"/>
  <cols>
    <col min="1" max="2" width="20.33203125" style="75" customWidth="1"/>
    <col min="3" max="14" width="12.1640625" style="75" customWidth="1"/>
    <col min="15" max="16" width="12.1640625" style="75" hidden="1" customWidth="1"/>
    <col min="17" max="20" width="12.1640625" style="75" customWidth="1"/>
    <col min="21" max="30" width="7.5" style="75" customWidth="1"/>
    <col min="31" max="49" width="10.83203125" style="74"/>
    <col min="50" max="16384" width="10.83203125" style="75"/>
  </cols>
  <sheetData>
    <row r="1" spans="1:49" ht="14">
      <c r="A1" s="73" t="s">
        <v>62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</row>
    <row r="2" spans="1:49" ht="14">
      <c r="A2" s="76" t="s">
        <v>61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</row>
    <row r="3" spans="1:49" ht="15" thickBot="1">
      <c r="A3" s="73"/>
      <c r="B3" s="73"/>
      <c r="C3" s="73"/>
      <c r="D3" s="73"/>
      <c r="E3" s="73"/>
      <c r="F3" s="73"/>
      <c r="G3" s="77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</row>
    <row r="4" spans="1:49" ht="14">
      <c r="A4" s="78" t="s">
        <v>82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80"/>
      <c r="U4" s="73"/>
      <c r="V4" s="73"/>
      <c r="W4" s="73"/>
      <c r="X4" s="73"/>
      <c r="Y4" s="73"/>
      <c r="Z4" s="73"/>
      <c r="AA4" s="73"/>
      <c r="AB4" s="73"/>
      <c r="AC4" s="73"/>
      <c r="AD4" s="73"/>
    </row>
    <row r="5" spans="1:49" ht="14">
      <c r="A5" s="81" t="s">
        <v>83</v>
      </c>
      <c r="B5" s="82"/>
      <c r="C5" s="104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49" ht="14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3"/>
      <c r="U6" s="73"/>
      <c r="V6" s="73"/>
      <c r="W6" s="73"/>
      <c r="X6" s="73"/>
      <c r="Y6" s="73"/>
      <c r="Z6" s="73"/>
      <c r="AA6" s="73"/>
      <c r="AB6" s="73"/>
      <c r="AC6" s="73"/>
      <c r="AD6" s="73"/>
    </row>
    <row r="7" spans="1:49" ht="75">
      <c r="A7" s="146" t="s">
        <v>100</v>
      </c>
      <c r="B7" s="147" t="s">
        <v>101</v>
      </c>
      <c r="C7" s="141" t="s">
        <v>84</v>
      </c>
      <c r="D7" s="141" t="s">
        <v>85</v>
      </c>
      <c r="E7" s="141" t="s">
        <v>86</v>
      </c>
      <c r="F7" s="146" t="s">
        <v>87</v>
      </c>
      <c r="G7" s="141" t="s">
        <v>88</v>
      </c>
      <c r="H7" s="148" t="s">
        <v>89</v>
      </c>
      <c r="I7" s="141" t="s">
        <v>46</v>
      </c>
      <c r="J7" s="142" t="s">
        <v>47</v>
      </c>
      <c r="K7" s="143" t="s">
        <v>48</v>
      </c>
      <c r="L7" s="143" t="s">
        <v>49</v>
      </c>
      <c r="M7" s="143" t="s">
        <v>50</v>
      </c>
      <c r="N7" s="143" t="s">
        <v>51</v>
      </c>
      <c r="O7" s="144" t="s">
        <v>96</v>
      </c>
      <c r="P7" s="144" t="s">
        <v>97</v>
      </c>
      <c r="Q7" s="144" t="s">
        <v>55</v>
      </c>
      <c r="R7" s="144" t="s">
        <v>56</v>
      </c>
      <c r="S7" s="143" t="s">
        <v>98</v>
      </c>
      <c r="T7" s="145" t="s">
        <v>99</v>
      </c>
      <c r="U7" s="84"/>
      <c r="V7" s="84"/>
      <c r="W7" s="84"/>
      <c r="X7" s="84"/>
      <c r="Y7" s="84"/>
      <c r="Z7" s="84"/>
      <c r="AA7" s="84"/>
      <c r="AB7" s="84"/>
      <c r="AC7" s="84"/>
      <c r="AD7" s="84"/>
    </row>
    <row r="8" spans="1:49" ht="18" customHeight="1" thickBot="1">
      <c r="A8" s="85" t="str">
        <f>'NT Apr 2016'!K2</f>
        <v>Jacana Energy</v>
      </c>
      <c r="B8" s="86" t="str">
        <f>'NT Apr 2016'!L2</f>
        <v xml:space="preserve">Regulated </v>
      </c>
      <c r="C8" s="87">
        <f>91*'NT Apr 2016'!M2/100</f>
        <v>65.037700000000001</v>
      </c>
      <c r="D8" s="88">
        <f>C5*'NT Apr 2016'!N2/100</f>
        <v>1351</v>
      </c>
      <c r="E8" s="88">
        <v>0</v>
      </c>
      <c r="F8" s="89">
        <v>0</v>
      </c>
      <c r="G8" s="90">
        <v>0</v>
      </c>
      <c r="H8" s="87">
        <v>0</v>
      </c>
      <c r="I8" s="91">
        <f>SUM(C8:H8)</f>
        <v>1416.0377000000001</v>
      </c>
      <c r="J8" s="92">
        <f>I8*4</f>
        <v>5664.1508000000003</v>
      </c>
      <c r="K8" s="93">
        <v>0</v>
      </c>
      <c r="L8" s="93">
        <f>'NT Apr 2016'!AZ2</f>
        <v>0</v>
      </c>
      <c r="M8" s="93">
        <f>'NT Apr 2016'!BA2</f>
        <v>0</v>
      </c>
      <c r="N8" s="93">
        <f>'NT Apr 2016'!BB2</f>
        <v>0</v>
      </c>
      <c r="O8" s="92">
        <f>J8</f>
        <v>5664.1508000000003</v>
      </c>
      <c r="P8" s="92">
        <f>O8</f>
        <v>5664.1508000000003</v>
      </c>
      <c r="Q8" s="92">
        <f>O8*1.1</f>
        <v>6230.565880000001</v>
      </c>
      <c r="R8" s="92">
        <f>P8*1.1</f>
        <v>6230.565880000001</v>
      </c>
      <c r="S8" s="94">
        <f>'NT Apr 2016'!BI2</f>
        <v>0</v>
      </c>
      <c r="T8" s="95" t="str">
        <f>'NT Apr 2016'!BJ2</f>
        <v>n</v>
      </c>
      <c r="U8" s="84"/>
      <c r="V8" s="84"/>
      <c r="W8" s="84"/>
      <c r="X8" s="84"/>
      <c r="Y8" s="84"/>
      <c r="Z8" s="84"/>
      <c r="AA8" s="84"/>
      <c r="AB8" s="84"/>
      <c r="AC8" s="84"/>
      <c r="AD8" s="84"/>
    </row>
    <row r="9" spans="1:49" ht="14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</row>
    <row r="10" spans="1:49" ht="15" thickBot="1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77"/>
      <c r="U10" s="96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</row>
    <row r="11" spans="1:49" ht="14">
      <c r="A11" s="78" t="s">
        <v>57</v>
      </c>
      <c r="B11" s="79"/>
      <c r="C11" s="79"/>
      <c r="D11" s="97"/>
      <c r="E11" s="97"/>
      <c r="F11" s="97"/>
      <c r="G11" s="97"/>
      <c r="H11" s="97"/>
      <c r="I11" s="9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96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</row>
    <row r="12" spans="1:49" ht="14">
      <c r="A12" s="81" t="s">
        <v>58</v>
      </c>
      <c r="B12" s="82"/>
      <c r="C12" s="104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3"/>
      <c r="U12" s="96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</row>
    <row r="13" spans="1:49" ht="14">
      <c r="A13" s="81" t="s">
        <v>59</v>
      </c>
      <c r="B13" s="82"/>
      <c r="C13" s="105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3"/>
      <c r="U13" s="96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</row>
    <row r="14" spans="1:49" ht="14">
      <c r="A14" s="81" t="s">
        <v>60</v>
      </c>
      <c r="B14" s="82"/>
      <c r="C14" s="105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3"/>
      <c r="U14" s="96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</row>
    <row r="15" spans="1:49" ht="14">
      <c r="A15" s="81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3"/>
      <c r="U15" s="96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</row>
    <row r="16" spans="1:49" ht="75">
      <c r="A16" s="146" t="s">
        <v>100</v>
      </c>
      <c r="B16" s="147" t="s">
        <v>101</v>
      </c>
      <c r="C16" s="141" t="s">
        <v>84</v>
      </c>
      <c r="D16" s="141" t="s">
        <v>85</v>
      </c>
      <c r="E16" s="141" t="s">
        <v>86</v>
      </c>
      <c r="F16" s="146" t="s">
        <v>87</v>
      </c>
      <c r="G16" s="148" t="s">
        <v>89</v>
      </c>
      <c r="H16" s="148" t="s">
        <v>63</v>
      </c>
      <c r="I16" s="141" t="s">
        <v>46</v>
      </c>
      <c r="J16" s="142" t="s">
        <v>47</v>
      </c>
      <c r="K16" s="143" t="s">
        <v>48</v>
      </c>
      <c r="L16" s="143" t="s">
        <v>49</v>
      </c>
      <c r="M16" s="143" t="s">
        <v>50</v>
      </c>
      <c r="N16" s="143" t="s">
        <v>51</v>
      </c>
      <c r="O16" s="144" t="s">
        <v>96</v>
      </c>
      <c r="P16" s="144" t="s">
        <v>97</v>
      </c>
      <c r="Q16" s="144" t="s">
        <v>55</v>
      </c>
      <c r="R16" s="144" t="s">
        <v>56</v>
      </c>
      <c r="S16" s="143" t="s">
        <v>98</v>
      </c>
      <c r="T16" s="145" t="s">
        <v>99</v>
      </c>
      <c r="U16" s="84"/>
      <c r="V16" s="84"/>
      <c r="W16" s="84"/>
      <c r="X16" s="84"/>
      <c r="Y16" s="84"/>
      <c r="Z16" s="84"/>
      <c r="AA16" s="84"/>
      <c r="AB16" s="84"/>
      <c r="AC16" s="84"/>
      <c r="AD16" s="84"/>
    </row>
    <row r="17" spans="1:30" ht="18" customHeight="1" thickBot="1">
      <c r="A17" s="101" t="str">
        <f>'NT Apr 2016'!K3</f>
        <v>Jacana Energy</v>
      </c>
      <c r="B17" s="102" t="str">
        <f>'NT Apr 2016'!L3</f>
        <v xml:space="preserve">Regulated </v>
      </c>
      <c r="C17" s="87">
        <f>91*'NT Apr 2016'!M3/100</f>
        <v>65.037700000000001</v>
      </c>
      <c r="D17" s="88">
        <f>(C12*C13)*'NT Apr 2016'!N3/100</f>
        <v>1209.95</v>
      </c>
      <c r="E17" s="88">
        <v>0</v>
      </c>
      <c r="F17" s="89">
        <v>0</v>
      </c>
      <c r="G17" s="90">
        <v>0</v>
      </c>
      <c r="H17" s="87">
        <f>(C12*C14)*'NT Apr 2016'!W3/100</f>
        <v>291.75</v>
      </c>
      <c r="I17" s="91">
        <f t="shared" ref="I17" si="0">SUM(C17:H17)</f>
        <v>1566.7377000000001</v>
      </c>
      <c r="J17" s="92">
        <f t="shared" ref="J17" si="1">I17*4</f>
        <v>6266.9508000000005</v>
      </c>
      <c r="K17" s="93">
        <v>0</v>
      </c>
      <c r="L17" s="93">
        <f>'NT Apr 2016'!AZ3</f>
        <v>0</v>
      </c>
      <c r="M17" s="93">
        <f>'NT Apr 2016'!BA3</f>
        <v>0</v>
      </c>
      <c r="N17" s="93">
        <f>'NT Apr 2016'!BB3</f>
        <v>0</v>
      </c>
      <c r="O17" s="92">
        <f>J17</f>
        <v>6266.9508000000005</v>
      </c>
      <c r="P17" s="92">
        <f>O17</f>
        <v>6266.9508000000005</v>
      </c>
      <c r="Q17" s="92">
        <f>O17*1.1</f>
        <v>6893.6458800000009</v>
      </c>
      <c r="R17" s="92">
        <f>P17*1.1</f>
        <v>6893.6458800000009</v>
      </c>
      <c r="S17" s="94">
        <f>'NT Apr 2016'!BI3</f>
        <v>0</v>
      </c>
      <c r="T17" s="95" t="str">
        <f>'NT Apr 2016'!BJ3</f>
        <v>n</v>
      </c>
      <c r="U17" s="84"/>
      <c r="V17" s="84"/>
      <c r="W17" s="84"/>
      <c r="X17" s="84"/>
      <c r="Y17" s="84"/>
      <c r="Z17" s="84"/>
      <c r="AA17" s="84"/>
      <c r="AB17" s="84"/>
      <c r="AC17" s="84"/>
      <c r="AD17" s="84"/>
    </row>
    <row r="18" spans="1:30" ht="14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</row>
    <row r="19" spans="1:30" ht="14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s="74" customFormat="1">
      <c r="T20" s="103"/>
    </row>
    <row r="21" spans="1:30" s="74" customFormat="1"/>
    <row r="22" spans="1:30" s="74" customFormat="1"/>
    <row r="23" spans="1:30" s="74" customFormat="1"/>
    <row r="24" spans="1:30" s="74" customFormat="1"/>
    <row r="25" spans="1:30" s="74" customFormat="1"/>
    <row r="26" spans="1:30" s="74" customFormat="1"/>
    <row r="27" spans="1:30" s="74" customFormat="1"/>
    <row r="28" spans="1:30" s="74" customFormat="1"/>
    <row r="29" spans="1:30" s="74" customFormat="1"/>
    <row r="30" spans="1:30" s="74" customFormat="1"/>
    <row r="31" spans="1:30" s="74" customFormat="1"/>
    <row r="32" spans="1:30" s="74" customFormat="1"/>
    <row r="33" s="74" customFormat="1"/>
    <row r="34" s="74" customFormat="1"/>
    <row r="35" s="74" customFormat="1"/>
    <row r="36" s="74" customFormat="1"/>
    <row r="37" s="74" customFormat="1"/>
    <row r="38" s="74" customFormat="1"/>
    <row r="39" s="74" customFormat="1"/>
    <row r="40" s="74" customFormat="1"/>
    <row r="41" s="74" customFormat="1"/>
    <row r="42" s="74" customFormat="1"/>
    <row r="43" s="74" customFormat="1"/>
    <row r="44" s="74" customFormat="1"/>
    <row r="45" s="74" customFormat="1"/>
    <row r="46" s="74" customFormat="1"/>
    <row r="47" s="74" customFormat="1"/>
    <row r="48" s="74" customFormat="1"/>
    <row r="49" s="74" customFormat="1"/>
    <row r="50" s="74" customFormat="1"/>
    <row r="51" s="74" customFormat="1"/>
    <row r="52" s="74" customFormat="1"/>
    <row r="53" s="74" customFormat="1"/>
    <row r="54" s="74" customFormat="1"/>
    <row r="55" s="74" customFormat="1"/>
    <row r="56" s="74" customFormat="1"/>
    <row r="57" s="74" customFormat="1"/>
    <row r="58" s="74" customFormat="1"/>
    <row r="59" s="74" customFormat="1"/>
    <row r="60" s="74" customFormat="1"/>
    <row r="61" s="74" customFormat="1"/>
    <row r="62" s="74" customFormat="1"/>
    <row r="63" s="74" customFormat="1"/>
    <row r="64" s="74" customFormat="1"/>
    <row r="65" s="74" customFormat="1"/>
    <row r="66" s="74" customFormat="1"/>
    <row r="67" s="74" customFormat="1"/>
    <row r="68" s="74" customFormat="1"/>
    <row r="69" s="74" customFormat="1"/>
    <row r="70" s="74" customFormat="1"/>
    <row r="71" s="74" customFormat="1"/>
    <row r="72" s="74" customFormat="1"/>
    <row r="73" s="74" customFormat="1"/>
    <row r="74" s="74" customFormat="1"/>
    <row r="75" s="74" customFormat="1"/>
    <row r="76" s="74" customFormat="1"/>
    <row r="77" s="74" customFormat="1"/>
    <row r="78" s="74" customFormat="1"/>
    <row r="79" s="74" customFormat="1"/>
    <row r="80" s="74" customFormat="1"/>
    <row r="81" s="74" customFormat="1"/>
    <row r="82" s="74" customFormat="1"/>
    <row r="83" s="74" customFormat="1"/>
    <row r="84" s="74" customFormat="1"/>
    <row r="85" s="74" customFormat="1"/>
    <row r="86" s="74" customFormat="1"/>
    <row r="87" s="74" customFormat="1"/>
    <row r="88" s="74" customFormat="1"/>
    <row r="89" s="74" customFormat="1"/>
    <row r="90" s="74" customFormat="1"/>
    <row r="91" s="74" customFormat="1"/>
    <row r="92" s="74" customFormat="1"/>
    <row r="93" s="74" customFormat="1"/>
    <row r="94" s="74" customFormat="1"/>
    <row r="95" s="74" customFormat="1"/>
    <row r="96" s="74" customFormat="1"/>
    <row r="97" s="74" customFormat="1"/>
    <row r="98" s="74" customFormat="1"/>
    <row r="99" s="74" customFormat="1"/>
    <row r="100" s="74" customFormat="1"/>
    <row r="101" s="74" customFormat="1"/>
    <row r="102" s="74" customFormat="1"/>
    <row r="103" s="74" customFormat="1"/>
    <row r="104" s="74" customFormat="1"/>
    <row r="105" s="74" customFormat="1"/>
    <row r="106" s="74" customFormat="1"/>
    <row r="107" s="74" customFormat="1"/>
    <row r="108" s="74" customFormat="1"/>
    <row r="109" s="74" customFormat="1"/>
    <row r="110" s="74" customFormat="1"/>
    <row r="111" s="74" customFormat="1"/>
    <row r="112" s="74" customFormat="1"/>
    <row r="113" s="74" customFormat="1"/>
    <row r="114" s="74" customFormat="1"/>
    <row r="115" s="74" customFormat="1"/>
    <row r="116" s="74" customFormat="1"/>
    <row r="117" s="74" customFormat="1"/>
    <row r="118" s="74" customFormat="1"/>
    <row r="119" s="74" customFormat="1"/>
    <row r="120" s="74" customFormat="1"/>
    <row r="121" s="74" customFormat="1"/>
    <row r="122" s="74" customFormat="1"/>
    <row r="123" s="74" customFormat="1"/>
    <row r="124" s="74" customFormat="1"/>
  </sheetData>
  <sheetProtection algorithmName="SHA-512" hashValue="8vrv0j0WQgDqfW6ykVm18By+zGNV6S68Fxu15/Fin1NSkdX73mUWxs2ZscmqtpZKF9dmtaXUP4Zav0p9xWjMxQ==" saltValue="CyTCNRHPnm/hsVT+bTJ6qA==" spinCount="100000" sheet="1" objects="1" scenarios="1"/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89A1-37DF-EB41-A229-EFF2BA4376B3}">
  <dimension ref="A1:BW3"/>
  <sheetViews>
    <sheetView workbookViewId="0">
      <selection activeCell="G11" sqref="G11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5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5">
      <c r="A2" s="29">
        <v>786</v>
      </c>
      <c r="B2" s="30">
        <v>41927</v>
      </c>
      <c r="C2" s="31" t="s">
        <v>156</v>
      </c>
      <c r="D2" s="32" t="s">
        <v>157</v>
      </c>
      <c r="E2" s="32"/>
      <c r="F2" s="32" t="s">
        <v>158</v>
      </c>
      <c r="G2" s="33">
        <v>41820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72.618179999999995</v>
      </c>
      <c r="N2" s="32">
        <v>27.454540000000001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5" t="s">
        <v>163</v>
      </c>
      <c r="AS2" s="36" t="s">
        <v>160</v>
      </c>
      <c r="AT2" s="36"/>
      <c r="AU2" s="36"/>
      <c r="AV2" s="36" t="s">
        <v>164</v>
      </c>
      <c r="AW2" s="36">
        <v>27.454540000000001</v>
      </c>
      <c r="AX2" s="36" t="s">
        <v>160</v>
      </c>
      <c r="AY2" s="35"/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4">
        <v>0</v>
      </c>
      <c r="BI2" s="34">
        <v>0</v>
      </c>
      <c r="BJ2" s="36"/>
      <c r="BK2" s="36" t="s">
        <v>160</v>
      </c>
      <c r="BL2" s="34"/>
      <c r="BM2" s="34" t="s">
        <v>160</v>
      </c>
      <c r="BN2" s="34"/>
      <c r="BO2" s="34"/>
      <c r="BP2" s="34"/>
      <c r="BQ2" s="35"/>
      <c r="BR2" s="35"/>
      <c r="BS2" s="36"/>
      <c r="BT2" s="36" t="s">
        <v>160</v>
      </c>
      <c r="BU2" s="35"/>
      <c r="BV2" t="s">
        <v>172</v>
      </c>
      <c r="BW2" s="126" t="s">
        <v>166</v>
      </c>
    </row>
    <row r="3" spans="1:75">
      <c r="A3" s="29">
        <v>787</v>
      </c>
      <c r="B3" s="30">
        <v>41927</v>
      </c>
      <c r="C3" s="31" t="s">
        <v>156</v>
      </c>
      <c r="D3" s="32" t="s">
        <v>157</v>
      </c>
      <c r="E3" s="32"/>
      <c r="F3" s="32" t="s">
        <v>167</v>
      </c>
      <c r="G3" s="33">
        <v>41820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72.618179999999995</v>
      </c>
      <c r="N3" s="32">
        <v>35.127270000000003</v>
      </c>
      <c r="O3" s="32"/>
      <c r="P3" s="32"/>
      <c r="Q3" s="32"/>
      <c r="R3" s="32"/>
      <c r="S3" s="32"/>
      <c r="T3" s="32"/>
      <c r="U3" s="32"/>
      <c r="V3" s="32"/>
      <c r="W3" s="32">
        <v>19.77272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168</v>
      </c>
      <c r="AS3" s="36" t="s">
        <v>160</v>
      </c>
      <c r="AT3" s="36"/>
      <c r="AU3" s="36"/>
      <c r="AV3" s="36" t="s">
        <v>164</v>
      </c>
      <c r="AW3" s="36">
        <v>27.454540000000001</v>
      </c>
      <c r="AX3" s="36" t="s">
        <v>160</v>
      </c>
      <c r="AY3" s="35"/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4">
        <v>0</v>
      </c>
      <c r="BI3" s="34">
        <v>0</v>
      </c>
      <c r="BJ3" s="36"/>
      <c r="BK3" s="36" t="s">
        <v>160</v>
      </c>
      <c r="BL3" s="34"/>
      <c r="BM3" s="34" t="s">
        <v>160</v>
      </c>
      <c r="BN3" s="34"/>
      <c r="BO3" s="34"/>
      <c r="BP3" s="34"/>
      <c r="BQ3" s="35"/>
      <c r="BR3" s="35"/>
      <c r="BS3" s="36"/>
      <c r="BT3" s="36" t="s">
        <v>160</v>
      </c>
      <c r="BU3" s="35"/>
      <c r="BV3" t="s">
        <v>172</v>
      </c>
      <c r="BW3" s="126" t="s">
        <v>166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CA0D-2B6F-FE4A-91B7-D856621A53C8}">
  <dimension ref="A1:BV3"/>
  <sheetViews>
    <sheetView workbookViewId="0">
      <selection activeCell="G11" sqref="G11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4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4" t="s">
        <v>169</v>
      </c>
      <c r="BO1" s="4" t="s">
        <v>170</v>
      </c>
      <c r="BP1" s="27" t="s">
        <v>16</v>
      </c>
      <c r="BQ1" s="27" t="s">
        <v>102</v>
      </c>
      <c r="BR1" s="28" t="s">
        <v>103</v>
      </c>
      <c r="BS1" s="28" t="s">
        <v>104</v>
      </c>
      <c r="BT1" s="27" t="s">
        <v>106</v>
      </c>
    </row>
    <row r="2" spans="1:74">
      <c r="A2" s="29">
        <v>786</v>
      </c>
      <c r="B2" s="30">
        <v>41741</v>
      </c>
      <c r="C2" s="31" t="s">
        <v>156</v>
      </c>
      <c r="D2" s="32" t="s">
        <v>157</v>
      </c>
      <c r="E2" s="32"/>
      <c r="F2" s="32" t="s">
        <v>158</v>
      </c>
      <c r="G2" s="33">
        <v>41626</v>
      </c>
      <c r="H2" s="34" t="s">
        <v>159</v>
      </c>
      <c r="I2" s="34" t="s">
        <v>160</v>
      </c>
      <c r="J2" s="34"/>
      <c r="K2" s="35" t="s">
        <v>161</v>
      </c>
      <c r="L2" s="35" t="s">
        <v>162</v>
      </c>
      <c r="M2" s="32">
        <v>71.83</v>
      </c>
      <c r="N2" s="32">
        <v>27.17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5" t="s">
        <v>163</v>
      </c>
      <c r="AR2" s="36" t="s">
        <v>160</v>
      </c>
      <c r="AS2" s="36"/>
      <c r="AT2" s="36"/>
      <c r="AU2" s="36" t="s">
        <v>164</v>
      </c>
      <c r="AV2" s="36">
        <v>29.87</v>
      </c>
      <c r="AW2" s="36" t="s">
        <v>160</v>
      </c>
      <c r="AX2" s="35"/>
      <c r="AY2" s="36">
        <v>0</v>
      </c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4">
        <v>0</v>
      </c>
      <c r="BH2" s="34">
        <v>0</v>
      </c>
      <c r="BI2" s="36"/>
      <c r="BJ2" s="36" t="s">
        <v>160</v>
      </c>
      <c r="BK2" s="34"/>
      <c r="BL2" s="34" t="s">
        <v>160</v>
      </c>
      <c r="BM2" s="34"/>
      <c r="BN2" s="34"/>
      <c r="BO2" s="34"/>
      <c r="BP2" s="35"/>
      <c r="BQ2" s="35"/>
      <c r="BR2" s="36"/>
      <c r="BS2" s="36" t="s">
        <v>160</v>
      </c>
      <c r="BT2" s="35"/>
      <c r="BU2" t="s">
        <v>165</v>
      </c>
      <c r="BV2" s="126" t="s">
        <v>166</v>
      </c>
    </row>
    <row r="3" spans="1:74">
      <c r="A3" s="29">
        <v>787</v>
      </c>
      <c r="B3" s="30">
        <v>41741</v>
      </c>
      <c r="C3" s="31" t="s">
        <v>156</v>
      </c>
      <c r="D3" s="32" t="s">
        <v>157</v>
      </c>
      <c r="E3" s="32"/>
      <c r="F3" s="32" t="s">
        <v>167</v>
      </c>
      <c r="G3" s="33">
        <v>41626</v>
      </c>
      <c r="H3" s="34" t="s">
        <v>159</v>
      </c>
      <c r="I3" s="34" t="s">
        <v>160</v>
      </c>
      <c r="J3" s="34"/>
      <c r="K3" s="35" t="s">
        <v>161</v>
      </c>
      <c r="L3" s="35" t="s">
        <v>162</v>
      </c>
      <c r="M3" s="32">
        <v>71.83</v>
      </c>
      <c r="N3" s="32">
        <v>34.75</v>
      </c>
      <c r="O3" s="32"/>
      <c r="P3" s="32"/>
      <c r="Q3" s="32"/>
      <c r="R3" s="32"/>
      <c r="S3" s="32"/>
      <c r="T3" s="32"/>
      <c r="U3" s="32"/>
      <c r="V3" s="32"/>
      <c r="W3" s="32">
        <v>19.55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 t="s">
        <v>168</v>
      </c>
      <c r="AR3" s="36" t="s">
        <v>160</v>
      </c>
      <c r="AS3" s="36"/>
      <c r="AT3" s="36"/>
      <c r="AU3" s="36" t="s">
        <v>164</v>
      </c>
      <c r="AV3" s="36">
        <v>29.87</v>
      </c>
      <c r="AW3" s="36" t="s">
        <v>160</v>
      </c>
      <c r="AX3" s="35"/>
      <c r="AY3" s="36">
        <v>0</v>
      </c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4">
        <v>0</v>
      </c>
      <c r="BH3" s="34">
        <v>0</v>
      </c>
      <c r="BI3" s="36"/>
      <c r="BJ3" s="36" t="s">
        <v>160</v>
      </c>
      <c r="BK3" s="34"/>
      <c r="BL3" s="34" t="s">
        <v>160</v>
      </c>
      <c r="BM3" s="34"/>
      <c r="BN3" s="34"/>
      <c r="BO3" s="34"/>
      <c r="BP3" s="35"/>
      <c r="BQ3" s="35"/>
      <c r="BR3" s="36"/>
      <c r="BS3" s="36" t="s">
        <v>160</v>
      </c>
      <c r="BT3" s="35"/>
      <c r="BU3" t="s">
        <v>165</v>
      </c>
      <c r="BV3" s="126" t="s">
        <v>166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S3"/>
  <sheetViews>
    <sheetView workbookViewId="0">
      <selection activeCell="G11" sqref="G11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1" ht="112">
      <c r="A1" s="1" t="s">
        <v>139</v>
      </c>
      <c r="B1" s="1" t="s">
        <v>140</v>
      </c>
      <c r="C1" s="2" t="s">
        <v>34</v>
      </c>
      <c r="D1" s="3" t="s">
        <v>35</v>
      </c>
      <c r="E1" s="3" t="s">
        <v>36</v>
      </c>
      <c r="F1" s="3" t="s">
        <v>37</v>
      </c>
      <c r="G1" s="1" t="s">
        <v>38</v>
      </c>
      <c r="H1" s="4" t="s">
        <v>39</v>
      </c>
      <c r="I1" s="4" t="s">
        <v>40</v>
      </c>
      <c r="J1" s="4" t="s">
        <v>41</v>
      </c>
      <c r="K1" s="3" t="s">
        <v>42</v>
      </c>
      <c r="L1" s="5" t="s">
        <v>117</v>
      </c>
      <c r="M1" s="6" t="s">
        <v>43</v>
      </c>
      <c r="N1" s="7" t="s">
        <v>118</v>
      </c>
      <c r="O1" s="7" t="s">
        <v>78</v>
      </c>
      <c r="P1" s="7" t="s">
        <v>119</v>
      </c>
      <c r="Q1" s="7" t="s">
        <v>120</v>
      </c>
      <c r="R1" s="7" t="s">
        <v>121</v>
      </c>
      <c r="S1" s="7" t="s">
        <v>122</v>
      </c>
      <c r="T1" s="7" t="s">
        <v>123</v>
      </c>
      <c r="U1" s="7" t="s">
        <v>124</v>
      </c>
      <c r="V1" s="8" t="s">
        <v>125</v>
      </c>
      <c r="W1" s="9" t="s">
        <v>126</v>
      </c>
      <c r="X1" s="9" t="s">
        <v>127</v>
      </c>
      <c r="Y1" s="9" t="s">
        <v>128</v>
      </c>
      <c r="Z1" s="9" t="s">
        <v>129</v>
      </c>
      <c r="AA1" s="9" t="s">
        <v>130</v>
      </c>
      <c r="AB1" s="9" t="s">
        <v>131</v>
      </c>
      <c r="AC1" s="9" t="s">
        <v>132</v>
      </c>
      <c r="AD1" s="10" t="s">
        <v>133</v>
      </c>
      <c r="AE1" s="10" t="s">
        <v>134</v>
      </c>
      <c r="AF1" s="11" t="s">
        <v>135</v>
      </c>
      <c r="AG1" s="12" t="s">
        <v>136</v>
      </c>
      <c r="AH1" s="12" t="s">
        <v>137</v>
      </c>
      <c r="AI1" s="13" t="s">
        <v>64</v>
      </c>
      <c r="AJ1" s="13" t="s">
        <v>65</v>
      </c>
      <c r="AK1" s="13" t="s">
        <v>66</v>
      </c>
      <c r="AL1" s="13" t="s">
        <v>67</v>
      </c>
      <c r="AM1" s="13" t="s">
        <v>68</v>
      </c>
      <c r="AN1" s="14" t="s">
        <v>69</v>
      </c>
      <c r="AO1" s="14" t="s">
        <v>70</v>
      </c>
      <c r="AP1" s="14" t="s">
        <v>71</v>
      </c>
      <c r="AQ1" s="15" t="s">
        <v>72</v>
      </c>
      <c r="AR1" s="16" t="s">
        <v>73</v>
      </c>
      <c r="AS1" s="16" t="s">
        <v>74</v>
      </c>
      <c r="AT1" s="17" t="s">
        <v>75</v>
      </c>
      <c r="AU1" s="18" t="s">
        <v>138</v>
      </c>
      <c r="AV1" s="19" t="s">
        <v>76</v>
      </c>
      <c r="AW1" s="20" t="s">
        <v>77</v>
      </c>
      <c r="AX1" s="21" t="s">
        <v>2</v>
      </c>
      <c r="AY1" s="22" t="s">
        <v>3</v>
      </c>
      <c r="AZ1" s="23" t="s">
        <v>4</v>
      </c>
      <c r="BA1" s="24" t="s">
        <v>5</v>
      </c>
      <c r="BB1" s="23" t="s">
        <v>6</v>
      </c>
      <c r="BC1" s="24" t="s">
        <v>7</v>
      </c>
      <c r="BD1" s="25" t="s">
        <v>90</v>
      </c>
      <c r="BE1" s="22" t="s">
        <v>91</v>
      </c>
      <c r="BF1" s="26" t="s">
        <v>92</v>
      </c>
      <c r="BG1" s="22" t="s">
        <v>93</v>
      </c>
      <c r="BH1" s="26" t="s">
        <v>94</v>
      </c>
      <c r="BI1" s="4" t="s">
        <v>95</v>
      </c>
      <c r="BJ1" s="4" t="s">
        <v>12</v>
      </c>
      <c r="BK1" s="4" t="s">
        <v>13</v>
      </c>
      <c r="BL1" s="4" t="s">
        <v>14</v>
      </c>
      <c r="BM1" s="4" t="s">
        <v>15</v>
      </c>
      <c r="BN1" s="27" t="s">
        <v>16</v>
      </c>
      <c r="BO1" s="27" t="s">
        <v>102</v>
      </c>
      <c r="BP1" s="28" t="s">
        <v>103</v>
      </c>
      <c r="BQ1" s="28" t="s">
        <v>104</v>
      </c>
      <c r="BR1" s="27" t="s">
        <v>106</v>
      </c>
    </row>
    <row r="2" spans="1:71">
      <c r="A2" s="29">
        <v>786</v>
      </c>
      <c r="B2" s="33">
        <v>41554</v>
      </c>
      <c r="C2" s="31" t="s">
        <v>142</v>
      </c>
      <c r="D2" s="32" t="s">
        <v>143</v>
      </c>
      <c r="E2" s="32"/>
      <c r="F2" s="32" t="s">
        <v>144</v>
      </c>
      <c r="G2" s="33">
        <v>41455</v>
      </c>
      <c r="H2" s="34" t="s">
        <v>145</v>
      </c>
      <c r="I2" s="34" t="s">
        <v>146</v>
      </c>
      <c r="J2" s="34"/>
      <c r="K2" s="35" t="s">
        <v>147</v>
      </c>
      <c r="L2" s="35" t="s">
        <v>148</v>
      </c>
      <c r="M2" s="32">
        <v>71.83</v>
      </c>
      <c r="N2" s="32">
        <v>27.17</v>
      </c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72" t="s">
        <v>149</v>
      </c>
      <c r="AS2" s="36" t="s">
        <v>146</v>
      </c>
      <c r="AT2" s="36"/>
      <c r="AU2" s="36"/>
      <c r="AV2" s="36" t="s">
        <v>150</v>
      </c>
      <c r="AW2" s="36">
        <v>29.87</v>
      </c>
      <c r="AX2" s="36" t="s">
        <v>146</v>
      </c>
      <c r="AY2" s="35"/>
      <c r="AZ2" s="36">
        <v>0</v>
      </c>
      <c r="BA2" s="36">
        <v>0</v>
      </c>
      <c r="BB2" s="36">
        <v>0</v>
      </c>
      <c r="BC2" s="36">
        <v>0</v>
      </c>
      <c r="BD2" s="36">
        <v>0</v>
      </c>
      <c r="BE2" s="36">
        <v>0</v>
      </c>
      <c r="BF2" s="36">
        <v>0</v>
      </c>
      <c r="BG2" s="36">
        <v>0</v>
      </c>
      <c r="BH2" s="34">
        <v>0</v>
      </c>
      <c r="BI2" s="34">
        <v>0</v>
      </c>
      <c r="BJ2" s="36"/>
      <c r="BK2" s="36" t="s">
        <v>146</v>
      </c>
      <c r="BL2" s="34"/>
      <c r="BM2" s="34" t="s">
        <v>146</v>
      </c>
      <c r="BN2" s="34"/>
      <c r="BO2" s="35"/>
      <c r="BP2" s="35"/>
      <c r="BQ2" s="36"/>
      <c r="BR2" s="36" t="s">
        <v>146</v>
      </c>
      <c r="BS2" s="35"/>
    </row>
    <row r="3" spans="1:71">
      <c r="A3" s="29">
        <v>787</v>
      </c>
      <c r="B3" s="33">
        <v>41554</v>
      </c>
      <c r="C3" s="31" t="s">
        <v>142</v>
      </c>
      <c r="D3" s="32" t="s">
        <v>143</v>
      </c>
      <c r="E3" s="32"/>
      <c r="F3" s="32" t="s">
        <v>151</v>
      </c>
      <c r="G3" s="33">
        <v>41455</v>
      </c>
      <c r="H3" s="34" t="s">
        <v>145</v>
      </c>
      <c r="I3" s="34" t="s">
        <v>146</v>
      </c>
      <c r="J3" s="34"/>
      <c r="K3" s="35" t="s">
        <v>147</v>
      </c>
      <c r="L3" s="35" t="s">
        <v>152</v>
      </c>
      <c r="M3" s="32">
        <v>71.83</v>
      </c>
      <c r="N3" s="32">
        <v>34.75</v>
      </c>
      <c r="O3" s="32"/>
      <c r="P3" s="32"/>
      <c r="Q3" s="32"/>
      <c r="R3" s="32"/>
      <c r="S3" s="32"/>
      <c r="T3" s="32"/>
      <c r="U3" s="32"/>
      <c r="V3" s="32"/>
      <c r="W3" s="32">
        <v>19.55</v>
      </c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5"/>
      <c r="AN3" s="35"/>
      <c r="AO3" s="35"/>
      <c r="AP3" s="35"/>
      <c r="AQ3" s="35"/>
      <c r="AR3" s="35" t="s">
        <v>153</v>
      </c>
      <c r="AS3" s="36" t="s">
        <v>154</v>
      </c>
      <c r="AT3" s="36"/>
      <c r="AU3" s="36"/>
      <c r="AV3" s="36" t="s">
        <v>155</v>
      </c>
      <c r="AW3" s="36">
        <v>29.87</v>
      </c>
      <c r="AX3" s="36" t="s">
        <v>154</v>
      </c>
      <c r="AY3" s="35"/>
      <c r="AZ3" s="36">
        <v>0</v>
      </c>
      <c r="BA3" s="36">
        <v>0</v>
      </c>
      <c r="BB3" s="36">
        <v>0</v>
      </c>
      <c r="BC3" s="36">
        <v>0</v>
      </c>
      <c r="BD3" s="36">
        <v>0</v>
      </c>
      <c r="BE3" s="36">
        <v>0</v>
      </c>
      <c r="BF3" s="36">
        <v>0</v>
      </c>
      <c r="BG3" s="36">
        <v>0</v>
      </c>
      <c r="BH3" s="34">
        <v>0</v>
      </c>
      <c r="BI3" s="34">
        <v>0</v>
      </c>
      <c r="BJ3" s="36"/>
      <c r="BK3" s="36" t="s">
        <v>154</v>
      </c>
      <c r="BL3" s="34"/>
      <c r="BM3" s="34" t="s">
        <v>146</v>
      </c>
      <c r="BN3" s="34"/>
      <c r="BO3" s="35"/>
      <c r="BP3" s="35"/>
      <c r="BQ3" s="36"/>
      <c r="BR3" s="36" t="s">
        <v>146</v>
      </c>
      <c r="BS3" s="35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Notes</vt:lpstr>
      <vt:lpstr>NT Bills October 2018</vt:lpstr>
      <vt:lpstr>NT Bills April 2018</vt:lpstr>
      <vt:lpstr>NT Bills October 2017</vt:lpstr>
      <vt:lpstr>NT Bills April 2017</vt:lpstr>
      <vt:lpstr>NT Bills April 2016</vt:lpstr>
      <vt:lpstr>NT Oct 2018</vt:lpstr>
      <vt:lpstr>NT Apr 2018</vt:lpstr>
      <vt:lpstr>NT Oct 2017</vt:lpstr>
      <vt:lpstr>NT Apr 2017</vt:lpstr>
      <vt:lpstr>NT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2016-09-06T02:07:37Z</dcterms:created>
  <dcterms:modified xsi:type="dcterms:W3CDTF">2018-11-01T22:56:28Z</dcterms:modified>
</cp:coreProperties>
</file>