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Tas/"/>
    </mc:Choice>
  </mc:AlternateContent>
  <xr:revisionPtr revIDLastSave="0" documentId="13_ncr:1_{77DCB1C0-7178-E04A-B65D-0E0DE557CF61}" xr6:coauthVersionLast="47" xr6:coauthVersionMax="47" xr10:uidLastSave="{00000000-0000-0000-0000-000000000000}"/>
  <workbookProtection workbookAlgorithmName="SHA-512" workbookHashValue="spaUbmzc6siWY1K0opf1bwpk4mi9b/wHKnhavmNSZjc3ldF6qDoObsUKlBNpvgjZt17497z3GhPmCHtZk8FgZQ==" workbookSaltValue="JYK1s1Kjgs5FYp3T7GgMVQ==" workbookSpinCount="100000" lockStructure="1"/>
  <bookViews>
    <workbookView xWindow="3460" yWindow="1440" windowWidth="38400" windowHeight="19540" activeTab="1" xr2:uid="{00000000-000D-0000-FFFF-FFFF00000000}"/>
  </bookViews>
  <sheets>
    <sheet name="Notes" sheetId="3" r:id="rId1"/>
    <sheet name="TAS Bills October 2023" sheetId="31" r:id="rId2"/>
    <sheet name="TAS Bills April 2023" sheetId="29" r:id="rId3"/>
    <sheet name="TAS Bills October 2022" sheetId="27" r:id="rId4"/>
    <sheet name="TAS Bills April 2022" sheetId="25" r:id="rId5"/>
    <sheet name="TAS Bills October 2021" sheetId="23" r:id="rId6"/>
    <sheet name="TAS Bills April 2021" sheetId="20" r:id="rId7"/>
    <sheet name="TAS Bills October 2020" sheetId="19" r:id="rId8"/>
    <sheet name="TAS Bills April 2020" sheetId="17" r:id="rId9"/>
    <sheet name="TAS Bills October 2019" sheetId="14" r:id="rId10"/>
    <sheet name="TAS Bills April 2019" sheetId="12" r:id="rId11"/>
    <sheet name="TAS Bills October 2018" sheetId="11" r:id="rId12"/>
    <sheet name="TAS Bills April 2018" sheetId="9" r:id="rId13"/>
    <sheet name="TAS Bills October 2017" sheetId="7" r:id="rId14"/>
    <sheet name="TAS Bills April 2017" sheetId="5" r:id="rId15"/>
    <sheet name="TAS Bills April 2016" sheetId="2" r:id="rId16"/>
    <sheet name="TAS Oct 2023" sheetId="30" state="hidden" r:id="rId17"/>
    <sheet name="TAS Apr 2023" sheetId="28" state="hidden" r:id="rId18"/>
    <sheet name="TAS Oct 2022" sheetId="26" state="hidden" r:id="rId19"/>
    <sheet name="TAS Apr 2022" sheetId="24" state="hidden" r:id="rId20"/>
    <sheet name="TAS Oct 2021" sheetId="22" state="hidden" r:id="rId21"/>
    <sheet name="TAS Apr 2021" sheetId="21" state="hidden" r:id="rId22"/>
    <sheet name="TAS Oct 2020" sheetId="18" state="hidden" r:id="rId23"/>
    <sheet name="TAS Apr 2020" sheetId="16" state="hidden" r:id="rId24"/>
    <sheet name="TAS Oct 2019" sheetId="15" state="hidden" r:id="rId25"/>
    <sheet name="TAS Apr 2019" sheetId="13" state="hidden" r:id="rId26"/>
    <sheet name="TAS Oct 2018" sheetId="10" state="hidden" r:id="rId27"/>
    <sheet name="TAS Apr 2018" sheetId="8" state="hidden" r:id="rId28"/>
    <sheet name="TAS Oct 2017" sheetId="6" state="hidden" r:id="rId29"/>
    <sheet name="TAS Apr 2017" sheetId="4" state="hidden" r:id="rId30"/>
    <sheet name="TAS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31" l="1"/>
  <c r="P9" i="31"/>
  <c r="O9" i="31"/>
  <c r="R9" i="31" s="1"/>
  <c r="N9" i="31"/>
  <c r="J9" i="31"/>
  <c r="H9" i="31"/>
  <c r="G9" i="31"/>
  <c r="E9" i="31"/>
  <c r="D9" i="31"/>
  <c r="C9" i="31"/>
  <c r="B9" i="31"/>
  <c r="S9" i="31" s="1"/>
  <c r="A9" i="31"/>
  <c r="Q8" i="31"/>
  <c r="R8" i="31" s="1"/>
  <c r="P8" i="31"/>
  <c r="O8" i="31"/>
  <c r="N8" i="31"/>
  <c r="J8" i="31"/>
  <c r="H8" i="31"/>
  <c r="E8" i="31"/>
  <c r="G8" i="31" s="1"/>
  <c r="D8" i="31"/>
  <c r="C8" i="31"/>
  <c r="B8" i="31"/>
  <c r="A8" i="31"/>
  <c r="S8" i="31"/>
  <c r="Q9" i="29"/>
  <c r="P9" i="29"/>
  <c r="O9" i="29"/>
  <c r="N9" i="29"/>
  <c r="R9" i="29" s="1"/>
  <c r="J9" i="29"/>
  <c r="H9" i="29"/>
  <c r="E9" i="29"/>
  <c r="G9" i="29" s="1"/>
  <c r="D9" i="29"/>
  <c r="C9" i="29"/>
  <c r="B9" i="29"/>
  <c r="S9" i="29" s="1"/>
  <c r="A9" i="29"/>
  <c r="Q8" i="29"/>
  <c r="P8" i="29"/>
  <c r="O8" i="29"/>
  <c r="N8" i="29"/>
  <c r="R8" i="29" s="1"/>
  <c r="J8" i="29"/>
  <c r="H8" i="29"/>
  <c r="E8" i="29"/>
  <c r="G8" i="29" s="1"/>
  <c r="D8" i="29"/>
  <c r="C8" i="29"/>
  <c r="B8" i="29"/>
  <c r="S8" i="29" s="1"/>
  <c r="A8" i="29"/>
  <c r="F8" i="29"/>
  <c r="I8" i="29" s="1"/>
  <c r="Y9" i="27"/>
  <c r="X9" i="27"/>
  <c r="Q9" i="27"/>
  <c r="P9" i="27"/>
  <c r="R9" i="27" s="1"/>
  <c r="O9" i="27"/>
  <c r="N9" i="27"/>
  <c r="J9" i="27"/>
  <c r="H9" i="27"/>
  <c r="E9" i="27"/>
  <c r="G9" i="27" s="1"/>
  <c r="D9" i="27"/>
  <c r="C9" i="27"/>
  <c r="B9" i="27"/>
  <c r="S9" i="27" s="1"/>
  <c r="A9" i="27"/>
  <c r="Y8" i="27"/>
  <c r="X8" i="27"/>
  <c r="Q8" i="27"/>
  <c r="P8" i="27"/>
  <c r="O8" i="27"/>
  <c r="N8" i="27"/>
  <c r="R8" i="27" s="1"/>
  <c r="J8" i="27"/>
  <c r="I8" i="27"/>
  <c r="H8" i="27"/>
  <c r="E8" i="27"/>
  <c r="G8" i="27" s="1"/>
  <c r="D8" i="27"/>
  <c r="C8" i="27"/>
  <c r="B8" i="27"/>
  <c r="S8" i="27" s="1"/>
  <c r="A8" i="27"/>
  <c r="F9" i="27"/>
  <c r="I9" i="27" s="1"/>
  <c r="F8" i="27"/>
  <c r="W6" i="26"/>
  <c r="A9" i="25"/>
  <c r="Y9" i="25"/>
  <c r="Y8" i="25"/>
  <c r="X9" i="25"/>
  <c r="X8" i="25"/>
  <c r="Q9" i="25"/>
  <c r="Q8" i="25"/>
  <c r="P9" i="25"/>
  <c r="R9" i="25" s="1"/>
  <c r="P8" i="25"/>
  <c r="O9" i="25"/>
  <c r="O8" i="25"/>
  <c r="N9" i="25"/>
  <c r="N8" i="25"/>
  <c r="R8" i="25" s="1"/>
  <c r="J9" i="25"/>
  <c r="J8" i="25"/>
  <c r="H9" i="25"/>
  <c r="H8" i="25"/>
  <c r="E9" i="25"/>
  <c r="G9" i="25" s="1"/>
  <c r="E8" i="25"/>
  <c r="G8" i="25" s="1"/>
  <c r="D9" i="25"/>
  <c r="D8" i="25"/>
  <c r="C9" i="25"/>
  <c r="C8" i="25"/>
  <c r="B9" i="25"/>
  <c r="S9" i="25" s="1"/>
  <c r="B8" i="25"/>
  <c r="S8" i="25" s="1"/>
  <c r="A8" i="25"/>
  <c r="Y9" i="23"/>
  <c r="X9" i="23"/>
  <c r="Q9" i="23"/>
  <c r="P9" i="23"/>
  <c r="O9" i="23"/>
  <c r="N9" i="23"/>
  <c r="J9" i="23"/>
  <c r="H9" i="23"/>
  <c r="G9" i="23"/>
  <c r="E9" i="23"/>
  <c r="D9" i="23"/>
  <c r="C9" i="23"/>
  <c r="B9" i="23"/>
  <c r="A9" i="23"/>
  <c r="Y8" i="23"/>
  <c r="X8" i="23"/>
  <c r="Q8" i="23"/>
  <c r="P8" i="23"/>
  <c r="O8" i="23"/>
  <c r="N8" i="23"/>
  <c r="R8" i="23" s="1"/>
  <c r="J8" i="23"/>
  <c r="H8" i="23"/>
  <c r="G8" i="23"/>
  <c r="E8" i="23"/>
  <c r="D8" i="23"/>
  <c r="C8" i="23"/>
  <c r="B8" i="23"/>
  <c r="S8" i="23" s="1"/>
  <c r="A8" i="23"/>
  <c r="R9" i="23"/>
  <c r="S9" i="23"/>
  <c r="Y9" i="20"/>
  <c r="X9" i="20"/>
  <c r="Q9" i="20"/>
  <c r="P9" i="20"/>
  <c r="R9" i="20" s="1"/>
  <c r="O9" i="20"/>
  <c r="N9" i="20"/>
  <c r="J9" i="20"/>
  <c r="H9" i="20"/>
  <c r="E9" i="20"/>
  <c r="G9" i="20" s="1"/>
  <c r="D9" i="20"/>
  <c r="C9" i="20"/>
  <c r="B9" i="20"/>
  <c r="A9" i="20"/>
  <c r="Y8" i="20"/>
  <c r="X8" i="20"/>
  <c r="Q8" i="20"/>
  <c r="P8" i="20"/>
  <c r="O8" i="20"/>
  <c r="R8" i="20" s="1"/>
  <c r="N8" i="20"/>
  <c r="J8" i="20"/>
  <c r="H8" i="20"/>
  <c r="E8" i="20"/>
  <c r="G8" i="20" s="1"/>
  <c r="D8" i="20"/>
  <c r="C8" i="20"/>
  <c r="B8" i="20"/>
  <c r="A8" i="20"/>
  <c r="F9" i="20"/>
  <c r="I9" i="20" s="1"/>
  <c r="S9" i="20"/>
  <c r="F8" i="20"/>
  <c r="I8" i="20" s="1"/>
  <c r="S8" i="20"/>
  <c r="Y9" i="19"/>
  <c r="X9" i="19"/>
  <c r="Q9" i="19"/>
  <c r="P9" i="19"/>
  <c r="R9" i="19" s="1"/>
  <c r="O9" i="19"/>
  <c r="N9" i="19"/>
  <c r="J9" i="19"/>
  <c r="H9" i="19"/>
  <c r="E9" i="19"/>
  <c r="G9" i="19" s="1"/>
  <c r="D9" i="19"/>
  <c r="C9" i="19"/>
  <c r="B9" i="19"/>
  <c r="A9" i="19"/>
  <c r="Y8" i="19"/>
  <c r="X8" i="19"/>
  <c r="Q8" i="19"/>
  <c r="R8" i="19" s="1"/>
  <c r="P8" i="19"/>
  <c r="O8" i="19"/>
  <c r="N8" i="19"/>
  <c r="J8" i="19"/>
  <c r="H8" i="19"/>
  <c r="E8" i="19"/>
  <c r="G8" i="19" s="1"/>
  <c r="D8" i="19"/>
  <c r="C8" i="19"/>
  <c r="B8" i="19"/>
  <c r="A8" i="19"/>
  <c r="F9" i="19"/>
  <c r="I9" i="19" s="1"/>
  <c r="S9" i="19"/>
  <c r="S8" i="19"/>
  <c r="F8" i="31" l="1"/>
  <c r="I8" i="31" s="1"/>
  <c r="K8" i="31" s="1"/>
  <c r="L8" i="31" s="1"/>
  <c r="F9" i="31"/>
  <c r="K8" i="29"/>
  <c r="L8" i="29" s="1"/>
  <c r="M8" i="29" s="1"/>
  <c r="F9" i="29"/>
  <c r="I9" i="29" s="1"/>
  <c r="K9" i="29" s="1"/>
  <c r="L9" i="29" s="1"/>
  <c r="K8" i="27"/>
  <c r="L8" i="27" s="1"/>
  <c r="M8" i="27" s="1"/>
  <c r="T8" i="27"/>
  <c r="V8" i="27" s="1"/>
  <c r="K9" i="27"/>
  <c r="L9" i="27" s="1"/>
  <c r="M9" i="27" s="1"/>
  <c r="F9" i="25"/>
  <c r="F8" i="25"/>
  <c r="F8" i="23"/>
  <c r="F9" i="23"/>
  <c r="K8" i="20"/>
  <c r="L8" i="20" s="1"/>
  <c r="M8" i="20" s="1"/>
  <c r="K9" i="20"/>
  <c r="L9" i="20" s="1"/>
  <c r="M9" i="20" s="1"/>
  <c r="F8" i="19"/>
  <c r="I8" i="19" s="1"/>
  <c r="K8" i="19" s="1"/>
  <c r="L8" i="19" s="1"/>
  <c r="M8" i="19" s="1"/>
  <c r="K9" i="19"/>
  <c r="L9" i="19" s="1"/>
  <c r="M9" i="19" s="1"/>
  <c r="T9" i="19"/>
  <c r="V9" i="19" s="1"/>
  <c r="Y9" i="17"/>
  <c r="X9" i="17"/>
  <c r="Q9" i="17"/>
  <c r="P9" i="17"/>
  <c r="O9" i="17"/>
  <c r="N9" i="17"/>
  <c r="J9" i="17"/>
  <c r="E9" i="17"/>
  <c r="F9" i="17"/>
  <c r="I9" i="17" s="1"/>
  <c r="K9" i="17" s="1"/>
  <c r="L9" i="17" s="1"/>
  <c r="M9" i="17" s="1"/>
  <c r="H9" i="17"/>
  <c r="G9" i="17"/>
  <c r="D9" i="17"/>
  <c r="C9" i="17"/>
  <c r="B9" i="17"/>
  <c r="A9" i="17"/>
  <c r="Y8" i="17"/>
  <c r="X8" i="17"/>
  <c r="Q8" i="17"/>
  <c r="P8" i="17"/>
  <c r="O8" i="17"/>
  <c r="N8" i="17"/>
  <c r="J8" i="17"/>
  <c r="E8" i="17"/>
  <c r="F8" i="17"/>
  <c r="I8" i="17"/>
  <c r="H8" i="17"/>
  <c r="K8" i="17" s="1"/>
  <c r="L8" i="17" s="1"/>
  <c r="M8" i="17" s="1"/>
  <c r="G8" i="17"/>
  <c r="D8" i="17"/>
  <c r="C8" i="17"/>
  <c r="B8" i="17"/>
  <c r="A8" i="17"/>
  <c r="R9" i="17"/>
  <c r="S9" i="17"/>
  <c r="T9" i="17" s="1"/>
  <c r="R8" i="17"/>
  <c r="S8" i="17"/>
  <c r="J8" i="14"/>
  <c r="R9" i="12"/>
  <c r="R8" i="12"/>
  <c r="J9" i="12"/>
  <c r="J8" i="12"/>
  <c r="K8" i="12" s="1"/>
  <c r="L8" i="12" s="1"/>
  <c r="H9" i="12"/>
  <c r="K9" i="12" s="1"/>
  <c r="L9" i="12" s="1"/>
  <c r="H8" i="12"/>
  <c r="H8" i="14"/>
  <c r="F8" i="14"/>
  <c r="E9" i="12"/>
  <c r="G9" i="12"/>
  <c r="E8" i="12"/>
  <c r="F9" i="12"/>
  <c r="I9" i="12"/>
  <c r="G8" i="12"/>
  <c r="F8" i="12"/>
  <c r="I8" i="12"/>
  <c r="J9" i="14"/>
  <c r="H9" i="14"/>
  <c r="E9" i="14"/>
  <c r="G9" i="14"/>
  <c r="E8" i="14"/>
  <c r="I8" i="14"/>
  <c r="F9" i="14"/>
  <c r="I9" i="14"/>
  <c r="K9" i="14"/>
  <c r="L9" i="14" s="1"/>
  <c r="G8" i="14"/>
  <c r="K8" i="14"/>
  <c r="L8" i="14" s="1"/>
  <c r="A8" i="14"/>
  <c r="Y9" i="14"/>
  <c r="X9" i="14"/>
  <c r="Q9" i="14"/>
  <c r="P9" i="14"/>
  <c r="O9" i="14"/>
  <c r="N9" i="14"/>
  <c r="D9" i="14"/>
  <c r="C9" i="14"/>
  <c r="B9" i="14"/>
  <c r="S9" i="14"/>
  <c r="A9" i="14"/>
  <c r="Y8" i="14"/>
  <c r="X8" i="14"/>
  <c r="Q8" i="14"/>
  <c r="P8" i="14"/>
  <c r="O8" i="14"/>
  <c r="N8" i="14"/>
  <c r="D8" i="14"/>
  <c r="C8" i="14"/>
  <c r="B8" i="14"/>
  <c r="S8" i="14"/>
  <c r="R8" i="14"/>
  <c r="R9" i="14"/>
  <c r="Y9" i="12"/>
  <c r="X9" i="12"/>
  <c r="Q9" i="12"/>
  <c r="P9" i="12"/>
  <c r="O9" i="12"/>
  <c r="N9" i="12"/>
  <c r="D9" i="12"/>
  <c r="C9" i="12"/>
  <c r="B9" i="12"/>
  <c r="A9" i="12"/>
  <c r="Y8" i="12"/>
  <c r="X8" i="12"/>
  <c r="Q8" i="12"/>
  <c r="P8" i="12"/>
  <c r="O8" i="12"/>
  <c r="N8" i="12"/>
  <c r="D8" i="12"/>
  <c r="C8" i="12"/>
  <c r="B8" i="12"/>
  <c r="A8" i="12"/>
  <c r="P7" i="8"/>
  <c r="S9" i="11"/>
  <c r="R9" i="11"/>
  <c r="M9" i="11"/>
  <c r="L9" i="11"/>
  <c r="K9" i="11"/>
  <c r="J9" i="11"/>
  <c r="G9" i="11"/>
  <c r="E9" i="11"/>
  <c r="D9" i="11"/>
  <c r="I9" i="11" s="1"/>
  <c r="C9" i="11"/>
  <c r="B9" i="11"/>
  <c r="A9" i="11"/>
  <c r="S8" i="11"/>
  <c r="R8" i="11"/>
  <c r="M8" i="11"/>
  <c r="L8" i="11"/>
  <c r="K8" i="11"/>
  <c r="J8" i="11"/>
  <c r="G8" i="11"/>
  <c r="E8" i="11"/>
  <c r="D8" i="11"/>
  <c r="I8" i="11" s="1"/>
  <c r="C8" i="11"/>
  <c r="B8" i="11"/>
  <c r="A8" i="11"/>
  <c r="S9" i="9"/>
  <c r="R9" i="9"/>
  <c r="M9" i="9"/>
  <c r="L9" i="9"/>
  <c r="K9" i="9"/>
  <c r="J9" i="9"/>
  <c r="G9" i="9"/>
  <c r="I9" i="9" s="1"/>
  <c r="N9" i="9" s="1"/>
  <c r="E9" i="9"/>
  <c r="D9" i="9"/>
  <c r="C9" i="9"/>
  <c r="B9" i="9"/>
  <c r="A9" i="9"/>
  <c r="S8" i="9"/>
  <c r="R8" i="9"/>
  <c r="M8" i="9"/>
  <c r="L8" i="9"/>
  <c r="K8" i="9"/>
  <c r="J8" i="9"/>
  <c r="G8" i="9"/>
  <c r="E8" i="9"/>
  <c r="D8" i="9"/>
  <c r="C8" i="9"/>
  <c r="B8" i="9"/>
  <c r="A8" i="9"/>
  <c r="S9" i="7"/>
  <c r="R9" i="7"/>
  <c r="M9" i="7"/>
  <c r="L9" i="7"/>
  <c r="K9" i="7"/>
  <c r="J9" i="7"/>
  <c r="G9" i="7"/>
  <c r="I9" i="7" s="1"/>
  <c r="N9" i="7" s="1"/>
  <c r="E9" i="7"/>
  <c r="D9" i="7"/>
  <c r="C9" i="7"/>
  <c r="B9" i="7"/>
  <c r="A9" i="7"/>
  <c r="S8" i="7"/>
  <c r="R8" i="7"/>
  <c r="M8" i="7"/>
  <c r="L8" i="7"/>
  <c r="K8" i="7"/>
  <c r="J8" i="7"/>
  <c r="G8" i="7"/>
  <c r="E8" i="7"/>
  <c r="I8" i="7" s="1"/>
  <c r="N8" i="7" s="1"/>
  <c r="D8" i="7"/>
  <c r="C8" i="7"/>
  <c r="B8" i="7"/>
  <c r="A8" i="7"/>
  <c r="E9" i="2"/>
  <c r="D9" i="2"/>
  <c r="G9" i="2"/>
  <c r="E8" i="2"/>
  <c r="D8" i="2"/>
  <c r="G8" i="2"/>
  <c r="J9" i="2"/>
  <c r="K9" i="2"/>
  <c r="L9" i="2"/>
  <c r="M9" i="2"/>
  <c r="R9" i="2"/>
  <c r="S9" i="2"/>
  <c r="S8" i="2"/>
  <c r="R8" i="2"/>
  <c r="M8" i="2"/>
  <c r="L8" i="2"/>
  <c r="K8" i="2"/>
  <c r="J8" i="2"/>
  <c r="A9" i="2"/>
  <c r="B9" i="2"/>
  <c r="C9" i="2"/>
  <c r="C8" i="2"/>
  <c r="B8" i="2"/>
  <c r="A8" i="2"/>
  <c r="S9" i="5"/>
  <c r="R9" i="5"/>
  <c r="M9" i="5"/>
  <c r="L9" i="5"/>
  <c r="K9" i="5"/>
  <c r="J9" i="5"/>
  <c r="G9" i="5"/>
  <c r="E9" i="5"/>
  <c r="D9" i="5"/>
  <c r="I9" i="5"/>
  <c r="N9" i="5" s="1"/>
  <c r="C9" i="5"/>
  <c r="B9" i="5"/>
  <c r="A9" i="5"/>
  <c r="S8" i="5"/>
  <c r="R8" i="5"/>
  <c r="M8" i="5"/>
  <c r="L8" i="5"/>
  <c r="K8" i="5"/>
  <c r="J8" i="5"/>
  <c r="G8" i="5"/>
  <c r="E8" i="5"/>
  <c r="I8" i="5"/>
  <c r="N8" i="5" s="1"/>
  <c r="D8" i="5"/>
  <c r="C8" i="5"/>
  <c r="B8" i="5"/>
  <c r="A8" i="5"/>
  <c r="I9" i="2"/>
  <c r="N9" i="2" s="1"/>
  <c r="I8" i="2"/>
  <c r="N8" i="2" s="1"/>
  <c r="I8" i="9"/>
  <c r="N8" i="9" s="1"/>
  <c r="M8" i="31" l="1"/>
  <c r="T8" i="31"/>
  <c r="V8" i="31" s="1"/>
  <c r="I9" i="31"/>
  <c r="K9" i="31" s="1"/>
  <c r="L9" i="31" s="1"/>
  <c r="U8" i="31"/>
  <c r="W8" i="31" s="1"/>
  <c r="M9" i="29"/>
  <c r="T9" i="29"/>
  <c r="V9" i="29" s="1"/>
  <c r="T8" i="29"/>
  <c r="T9" i="27"/>
  <c r="U8" i="27"/>
  <c r="W8" i="27" s="1"/>
  <c r="I8" i="25"/>
  <c r="K8" i="25" s="1"/>
  <c r="L8" i="25" s="1"/>
  <c r="I9" i="25"/>
  <c r="K9" i="25" s="1"/>
  <c r="L9" i="25" s="1"/>
  <c r="I9" i="23"/>
  <c r="K9" i="23" s="1"/>
  <c r="L9" i="23" s="1"/>
  <c r="I8" i="23"/>
  <c r="K8" i="23" s="1"/>
  <c r="L8" i="23" s="1"/>
  <c r="O9" i="2"/>
  <c r="Q9" i="2" s="1"/>
  <c r="P9" i="2"/>
  <c r="O8" i="2"/>
  <c r="Q8" i="2" s="1"/>
  <c r="P8" i="2"/>
  <c r="P8" i="5"/>
  <c r="O8" i="5"/>
  <c r="Q8" i="5" s="1"/>
  <c r="O9" i="5"/>
  <c r="Q9" i="5" s="1"/>
  <c r="P9" i="5"/>
  <c r="P9" i="7"/>
  <c r="O9" i="7"/>
  <c r="Q9" i="7" s="1"/>
  <c r="P8" i="7"/>
  <c r="O8" i="7"/>
  <c r="Q8" i="7" s="1"/>
  <c r="N8" i="11"/>
  <c r="P9" i="9"/>
  <c r="O9" i="9"/>
  <c r="Q9" i="9" s="1"/>
  <c r="P8" i="9"/>
  <c r="O8" i="9"/>
  <c r="Q8" i="9" s="1"/>
  <c r="N9" i="11"/>
  <c r="P9" i="11" s="1"/>
  <c r="P8" i="11"/>
  <c r="O8" i="11"/>
  <c r="Q8" i="11" s="1"/>
  <c r="T9" i="14"/>
  <c r="M9" i="14"/>
  <c r="T9" i="12"/>
  <c r="M9" i="12"/>
  <c r="T8" i="12"/>
  <c r="M8" i="12"/>
  <c r="U9" i="14"/>
  <c r="W9" i="14" s="1"/>
  <c r="V9" i="14"/>
  <c r="M8" i="14"/>
  <c r="T8" i="14"/>
  <c r="T9" i="20"/>
  <c r="T8" i="20"/>
  <c r="U9" i="17"/>
  <c r="W9" i="17" s="1"/>
  <c r="V9" i="17"/>
  <c r="T8" i="17"/>
  <c r="V8" i="17" s="1"/>
  <c r="U9" i="19"/>
  <c r="W9" i="19" s="1"/>
  <c r="T8" i="19"/>
  <c r="T9" i="31" l="1"/>
  <c r="V9" i="31" s="1"/>
  <c r="M9" i="31"/>
  <c r="U9" i="31"/>
  <c r="W9" i="31" s="1"/>
  <c r="U9" i="29"/>
  <c r="W9" i="29" s="1"/>
  <c r="V8" i="29"/>
  <c r="U8" i="29"/>
  <c r="W8" i="29" s="1"/>
  <c r="V9" i="27"/>
  <c r="U9" i="27"/>
  <c r="W9" i="27" s="1"/>
  <c r="T9" i="25"/>
  <c r="V9" i="25" s="1"/>
  <c r="M9" i="25"/>
  <c r="M8" i="25"/>
  <c r="T8" i="25"/>
  <c r="V8" i="25" s="1"/>
  <c r="U9" i="25"/>
  <c r="W9" i="25" s="1"/>
  <c r="M8" i="23"/>
  <c r="T8" i="23"/>
  <c r="T9" i="23"/>
  <c r="V9" i="23" s="1"/>
  <c r="M9" i="23"/>
  <c r="V8" i="23"/>
  <c r="U8" i="23"/>
  <c r="W8" i="23" s="1"/>
  <c r="U9" i="23"/>
  <c r="W9" i="23" s="1"/>
  <c r="O9" i="11"/>
  <c r="Q9" i="11" s="1"/>
  <c r="V8" i="12"/>
  <c r="U8" i="12"/>
  <c r="W8" i="12" s="1"/>
  <c r="U9" i="12"/>
  <c r="W9" i="12" s="1"/>
  <c r="V9" i="12"/>
  <c r="U8" i="14"/>
  <c r="W8" i="14" s="1"/>
  <c r="V8" i="14"/>
  <c r="V9" i="20"/>
  <c r="U9" i="20"/>
  <c r="W9" i="20" s="1"/>
  <c r="V8" i="20"/>
  <c r="U8" i="20"/>
  <c r="W8" i="20" s="1"/>
  <c r="U8" i="17"/>
  <c r="W8" i="17" s="1"/>
  <c r="V8" i="19"/>
  <c r="U8" i="19"/>
  <c r="W8" i="19" s="1"/>
  <c r="U8" i="25" l="1"/>
  <c r="W8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2B6794EA-E117-9D40-8049-239A7961592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94D24CDB-B626-4C46-97A1-4A8B6E140D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676E6EFD-0C10-FB49-90B5-64864229AC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8C0C36BD-23D7-2544-AC06-A6F9C774ECC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010D882-FF40-DC4E-B24C-6A572CB163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3B7362A-8EC8-074B-9376-419A395A00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AE70F6A1-2B34-2D49-A1EB-58B41EBDB2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487EC6A-BA7C-4448-8186-EBDDDDB2704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E6CED11-03F6-5841-85C9-EA4AD89567B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0394115F-A28D-AB43-A37F-3C9D2383D8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<sst xmlns="http://schemas.openxmlformats.org/spreadsheetml/2006/main" count="1680" uniqueCount="151">
  <si>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</si>
  <si>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</si>
  <si>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</si>
  <si>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</si>
  <si>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</si>
  <si>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</si>
  <si>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</si>
  <si>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ID</t>
  </si>
  <si>
    <t xml:space="preserve">Small Business Gas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</si>
  <si>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</si>
  <si>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</si>
  <si>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Timestamp</t>
    <phoneticPr fontId="0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</si>
  <si>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</si>
  <si>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</si>
  <si>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</si>
  <si>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</si>
  <si>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</si>
  <si>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</si>
  <si>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</si>
  <si>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</si>
  <si>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</si>
  <si>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</si>
  <si>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</si>
  <si>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Tab colors:</t>
  </si>
  <si>
    <t>April</t>
  </si>
  <si>
    <t>Source: www.tasgas.com.au</t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</si>
  <si>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</si>
  <si>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</si>
  <si>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</si>
  <si>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</si>
  <si>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</si>
  <si>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</si>
  <si>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</si>
  <si>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</si>
  <si>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</si>
  <si>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</si>
  <si>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</si>
  <si>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</si>
  <si>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</si>
  <si>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</si>
  <si>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</si>
  <si>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</si>
  <si>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</si>
  <si>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</si>
  <si>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</si>
  <si>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</si>
  <si>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</si>
  <si>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</si>
  <si>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</si>
  <si>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</si>
  <si>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</si>
  <si>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</si>
  <si>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>TAS Workbook 2 - Gas offers</t>
    <phoneticPr fontId="3" type="noConversion"/>
  </si>
  <si>
    <t xml:space="preserve">changes to SME energy offers in Tasmania.  </t>
    <phoneticPr fontId="3" type="noConversion"/>
  </si>
  <si>
    <t>TAS Retailers:</t>
    <phoneticPr fontId="3" type="noConversion"/>
  </si>
  <si>
    <t>Aurora</t>
    <phoneticPr fontId="3" type="noConversion"/>
  </si>
  <si>
    <t>TasGas</t>
    <phoneticPr fontId="3" type="noConversion"/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</si>
  <si>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</si>
  <si>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</si>
  <si>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</si>
  <si>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</si>
  <si>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</si>
  <si>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</si>
  <si>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</si>
  <si>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</si>
  <si>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TAS</t>
    <phoneticPr fontId="0" type="noConversion"/>
  </si>
  <si>
    <t>TGN</t>
    <phoneticPr fontId="0" type="noConversion"/>
  </si>
  <si>
    <t>Aurora</t>
    <phoneticPr fontId="0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</si>
  <si>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</si>
  <si>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</si>
  <si>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</si>
  <si>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</si>
  <si>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</si>
  <si>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Gas offers</t>
    <phoneticPr fontId="3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</si>
  <si>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</si>
  <si>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</si>
  <si>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</si>
  <si>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</si>
  <si>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TASMANIA</t>
    <phoneticPr fontId="3" type="noConversion"/>
  </si>
  <si>
    <t>n</t>
    <phoneticPr fontId="0" type="noConversion"/>
  </si>
  <si>
    <t>N</t>
    <phoneticPr fontId="0" type="noConversion"/>
  </si>
  <si>
    <t>Tas Gas</t>
    <phoneticPr fontId="0" type="noConversion"/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</si>
  <si>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</si>
  <si>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</si>
  <si>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</si>
  <si>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</si>
  <si>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Winter bill 1st block peak</t>
  </si>
  <si>
    <t>Winter bill Peak balance</t>
  </si>
  <si>
    <t>Summer bill 1st block Off-peak</t>
    <phoneticPr fontId="3" type="noConversion"/>
  </si>
  <si>
    <t xml:space="preserve">Summer bill Off-peak balance </t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</si>
  <si>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</si>
  <si>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</si>
  <si>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</si>
  <si>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</si>
  <si>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</si>
  <si>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</si>
  <si>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</si>
  <si>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</si>
  <si>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</si>
  <si>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</si>
  <si>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</si>
  <si>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5th off-peak rate (c/MJ)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</si>
  <si>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</si>
  <si>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</si>
  <si>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</si>
  <si>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</si>
  <si>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</si>
  <si>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</si>
  <si>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6th off-peak rate (c/MJ)</t>
    <phoneticPr fontId="0" type="noConversion"/>
  </si>
  <si>
    <t>October</t>
  </si>
  <si>
    <t>TAS</t>
    <phoneticPr fontId="0" type="noConversion"/>
  </si>
  <si>
    <t>TGN</t>
    <phoneticPr fontId="0" type="noConversion"/>
  </si>
  <si>
    <t>Aurora</t>
    <phoneticPr fontId="0" type="noConversion"/>
  </si>
  <si>
    <t>Tas Gas</t>
    <phoneticPr fontId="0" type="noConversion"/>
  </si>
  <si>
    <t>Small business</t>
  </si>
  <si>
    <t>https://www.tasgas.com.au/commercial-pricing</t>
  </si>
  <si>
    <t>https://www.auroraenergy.com.au/your-business/gas/gas-rates-and-charges</t>
  </si>
  <si>
    <t>https://www.auroraenergy.com.au/Aurora/media/pdf/gas/Aurora-Gas-Rates-Charges.pdf</t>
  </si>
  <si>
    <t xml:space="preserve">April </t>
  </si>
  <si>
    <t>*Gas market offers as of April 2016, April 2017, October 2017, April 2018, October 2018, April 2019</t>
  </si>
  <si>
    <t>https://www.auroraenergy.com.au/business/products/business-gas-products</t>
  </si>
  <si>
    <t>https://www.tasgas.com.au/connect-your-commercial-property/commercial-pricing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</si>
  <si>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</si>
  <si>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</si>
  <si>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</si>
  <si>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</si>
  <si>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</si>
  <si>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</si>
  <si>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</si>
  <si>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</si>
  <si>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</si>
  <si>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</si>
  <si>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</si>
  <si>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</si>
  <si>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</si>
  <si>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</si>
  <si>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</si>
  <si>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5" type="noConversion"/>
  </si>
  <si>
    <t>Annual bill excl discounts (incl GST)</t>
    <phoneticPr fontId="15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</si>
  <si>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</si>
  <si>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</si>
  <si>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</si>
  <si>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</si>
  <si>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</si>
  <si>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Source</t>
  </si>
  <si>
    <t>Purpose of SME Tariff-Tracking project:</t>
  </si>
  <si>
    <t>https://www.tasgas.com.au/commercial/commercial-pricing</t>
  </si>
  <si>
    <t>https://www.auroraenergy.com.au/business/products/business-gas-prices</t>
  </si>
  <si>
    <t>https://www.auroraenergy.com.au/sites/default/files/2023-03/Aurora-Gas-Rates-Charges-WEB-2023.pdf</t>
  </si>
  <si>
    <t>https://www.tasgas.com.au/tasmania-price-change-2023</t>
  </si>
  <si>
    <t>October 2019, April 2020, October 2020, April 2021, October 2021, April 2022, October 2022, April 2023 and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</si>
</sst>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FFA3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F94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35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13" xfId="0" applyFont="1" applyFill="1" applyBorder="1"/>
    <xf numFmtId="0" fontId="4" fillId="10" borderId="10" xfId="0" applyFont="1" applyFill="1" applyBorder="1"/>
    <xf numFmtId="0" fontId="4" fillId="10" borderId="0" xfId="0" applyFont="1" applyFill="1"/>
    <xf numFmtId="0" fontId="7" fillId="0" borderId="10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12" xfId="0" applyFont="1" applyFill="1" applyBorder="1"/>
    <xf numFmtId="0" fontId="11" fillId="10" borderId="13" xfId="0" applyFont="1" applyFill="1" applyBorder="1"/>
    <xf numFmtId="0" fontId="10" fillId="10" borderId="13" xfId="0" applyFont="1" applyFill="1" applyBorder="1"/>
    <xf numFmtId="0" fontId="10" fillId="10" borderId="14" xfId="0" applyFont="1" applyFill="1" applyBorder="1"/>
    <xf numFmtId="0" fontId="10" fillId="10" borderId="11" xfId="0" applyFont="1" applyFill="1" applyBorder="1"/>
    <xf numFmtId="0" fontId="5" fillId="10" borderId="0" xfId="0" applyFont="1" applyFill="1"/>
    <xf numFmtId="0" fontId="11" fillId="10" borderId="0" xfId="0" applyFont="1" applyFill="1"/>
    <xf numFmtId="0" fontId="0" fillId="10" borderId="0" xfId="0" applyFill="1"/>
    <xf numFmtId="0" fontId="12" fillId="10" borderId="0" xfId="0" applyFont="1" applyFill="1"/>
    <xf numFmtId="0" fontId="4" fillId="10" borderId="0" xfId="0" applyFont="1" applyFill="1" applyProtection="1">
      <protection hidden="1"/>
    </xf>
    <xf numFmtId="0" fontId="11" fillId="0" borderId="0" xfId="0" applyFont="1"/>
    <xf numFmtId="0" fontId="4" fillId="10" borderId="5" xfId="0" applyFont="1" applyFill="1" applyBorder="1"/>
    <xf numFmtId="0" fontId="4" fillId="10" borderId="6" xfId="0" applyFont="1" applyFill="1" applyBorder="1"/>
    <xf numFmtId="0" fontId="11" fillId="10" borderId="6" xfId="0" applyFont="1" applyFill="1" applyBorder="1"/>
    <xf numFmtId="0" fontId="10" fillId="10" borderId="6" xfId="0" applyFont="1" applyFill="1" applyBorder="1"/>
    <xf numFmtId="0" fontId="10" fillId="10" borderId="9" xfId="0" applyFont="1" applyFill="1" applyBorder="1"/>
    <xf numFmtId="0" fontId="1" fillId="3" borderId="12" xfId="0" applyFont="1" applyFill="1" applyBorder="1"/>
    <xf numFmtId="0" fontId="10" fillId="3" borderId="14" xfId="0" applyFont="1" applyFill="1" applyBorder="1"/>
    <xf numFmtId="0" fontId="4" fillId="11" borderId="0" xfId="0" applyFont="1" applyFill="1"/>
    <xf numFmtId="0" fontId="0" fillId="10" borderId="10" xfId="0" applyFill="1" applyBorder="1"/>
    <xf numFmtId="0" fontId="0" fillId="10" borderId="5" xfId="0" applyFill="1" applyBorder="1"/>
    <xf numFmtId="0" fontId="10" fillId="10" borderId="12" xfId="0" applyFont="1" applyFill="1" applyBorder="1"/>
    <xf numFmtId="17" fontId="10" fillId="12" borderId="10" xfId="0" applyNumberFormat="1" applyFont="1" applyFill="1" applyBorder="1"/>
    <xf numFmtId="0" fontId="10" fillId="12" borderId="11" xfId="0" applyFont="1" applyFill="1" applyBorder="1"/>
    <xf numFmtId="17" fontId="10" fillId="13" borderId="5" xfId="0" applyNumberFormat="1" applyFont="1" applyFill="1" applyBorder="1"/>
    <xf numFmtId="0" fontId="10" fillId="13" borderId="9" xfId="0" applyFont="1" applyFill="1" applyBorder="1"/>
    <xf numFmtId="17" fontId="10" fillId="14" borderId="10" xfId="0" applyNumberFormat="1" applyFont="1" applyFill="1" applyBorder="1"/>
    <xf numFmtId="0" fontId="10" fillId="14" borderId="11" xfId="0" applyFont="1" applyFill="1" applyBorder="1"/>
    <xf numFmtId="0" fontId="6" fillId="10" borderId="12" xfId="0" applyFont="1" applyFill="1" applyBorder="1" applyProtection="1">
      <protection hidden="1"/>
    </xf>
    <xf numFmtId="0" fontId="4" fillId="10" borderId="13" xfId="0" applyFont="1" applyFill="1" applyBorder="1" applyProtection="1">
      <protection hidden="1"/>
    </xf>
    <xf numFmtId="0" fontId="4" fillId="10" borderId="14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11" xfId="0" applyFont="1" applyFill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6" xfId="0" applyFont="1" applyFill="1" applyBorder="1" applyProtection="1">
      <protection hidden="1"/>
    </xf>
    <xf numFmtId="17" fontId="10" fillId="15" borderId="10" xfId="0" applyNumberFormat="1" applyFont="1" applyFill="1" applyBorder="1"/>
    <xf numFmtId="0" fontId="10" fillId="15" borderId="11" xfId="0" applyFont="1" applyFill="1" applyBorder="1"/>
    <xf numFmtId="14" fontId="0" fillId="16" borderId="4" xfId="0" applyNumberFormat="1" applyFill="1" applyBorder="1"/>
    <xf numFmtId="0" fontId="6" fillId="3" borderId="15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6" xfId="0" applyFont="1" applyFill="1" applyBorder="1" applyAlignment="1" applyProtection="1">
      <alignment horizontal="center" wrapText="1"/>
      <protection hidden="1"/>
    </xf>
    <xf numFmtId="0" fontId="4" fillId="3" borderId="17" xfId="0" applyFont="1" applyFill="1" applyBorder="1" applyAlignment="1" applyProtection="1">
      <alignment horizontal="center" wrapText="1"/>
      <protection hidden="1"/>
    </xf>
    <xf numFmtId="0" fontId="6" fillId="3" borderId="16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4" fillId="0" borderId="10" xfId="0" applyFont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5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17" fontId="10" fillId="17" borderId="10" xfId="0" applyNumberFormat="1" applyFont="1" applyFill="1" applyBorder="1"/>
    <xf numFmtId="0" fontId="10" fillId="17" borderId="11" xfId="0" applyFont="1" applyFill="1" applyBorder="1"/>
    <xf numFmtId="0" fontId="13" fillId="0" borderId="4" xfId="1" applyFill="1" applyBorder="1" applyAlignment="1">
      <alignment horizontal="left"/>
    </xf>
    <xf numFmtId="164" fontId="0" fillId="0" borderId="0" xfId="0" applyNumberFormat="1"/>
    <xf numFmtId="164" fontId="0" fillId="0" borderId="4" xfId="0" applyNumberFormat="1" applyBorder="1"/>
    <xf numFmtId="0" fontId="10" fillId="18" borderId="10" xfId="0" applyFont="1" applyFill="1" applyBorder="1"/>
    <xf numFmtId="0" fontId="10" fillId="18" borderId="11" xfId="0" applyFont="1" applyFill="1" applyBorder="1"/>
    <xf numFmtId="0" fontId="4" fillId="20" borderId="0" xfId="0" applyFont="1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10" fillId="20" borderId="10" xfId="0" applyFont="1" applyFill="1" applyBorder="1"/>
    <xf numFmtId="0" fontId="10" fillId="20" borderId="11" xfId="0" applyFont="1" applyFill="1" applyBorder="1"/>
    <xf numFmtId="0" fontId="13" fillId="0" borderId="4" xfId="1" applyBorder="1" applyAlignment="1">
      <alignment horizontal="left"/>
    </xf>
    <xf numFmtId="2" fontId="2" fillId="3" borderId="0" xfId="0" applyNumberFormat="1" applyFont="1" applyFill="1" applyAlignment="1">
      <alignment horizontal="right" wrapText="1"/>
    </xf>
    <xf numFmtId="2" fontId="2" fillId="21" borderId="0" xfId="0" applyNumberFormat="1" applyFont="1" applyFill="1" applyAlignment="1">
      <alignment horizontal="right" wrapText="1"/>
    </xf>
    <xf numFmtId="0" fontId="2" fillId="22" borderId="0" xfId="0" applyFont="1" applyFill="1" applyAlignment="1">
      <alignment horizontal="right" wrapText="1"/>
    </xf>
    <xf numFmtId="0" fontId="2" fillId="22" borderId="2" xfId="0" applyFont="1" applyFill="1" applyBorder="1" applyAlignment="1">
      <alignment horizontal="right" wrapText="1"/>
    </xf>
    <xf numFmtId="0" fontId="0" fillId="0" borderId="4" xfId="2" applyNumberFormat="1" applyFont="1" applyFill="1" applyBorder="1"/>
    <xf numFmtId="165" fontId="0" fillId="0" borderId="4" xfId="2" applyNumberFormat="1" applyFont="1" applyFill="1" applyBorder="1"/>
    <xf numFmtId="0" fontId="2" fillId="23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6" fillId="19" borderId="4" xfId="0" applyFont="1" applyFill="1" applyBorder="1" applyAlignment="1" applyProtection="1">
      <alignment wrapText="1"/>
      <protection hidden="1"/>
    </xf>
    <xf numFmtId="0" fontId="5" fillId="19" borderId="4" xfId="0" applyFont="1" applyFill="1" applyBorder="1" applyAlignment="1" applyProtection="1">
      <alignment wrapText="1"/>
      <protection hidden="1"/>
    </xf>
    <xf numFmtId="0" fontId="4" fillId="19" borderId="4" xfId="0" applyFont="1" applyFill="1" applyBorder="1" applyAlignment="1" applyProtection="1">
      <alignment horizontal="center" wrapText="1"/>
      <protection hidden="1"/>
    </xf>
    <xf numFmtId="0" fontId="5" fillId="19" borderId="4" xfId="0" applyFont="1" applyFill="1" applyBorder="1" applyAlignment="1" applyProtection="1">
      <alignment horizontal="center" wrapText="1"/>
      <protection hidden="1"/>
    </xf>
    <xf numFmtId="2" fontId="0" fillId="0" borderId="4" xfId="0" applyNumberFormat="1" applyBorder="1"/>
    <xf numFmtId="0" fontId="10" fillId="15" borderId="10" xfId="0" applyFont="1" applyFill="1" applyBorder="1"/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6" xfId="0" applyFont="1" applyFill="1" applyBorder="1" applyProtection="1">
      <protection hidden="1"/>
    </xf>
    <xf numFmtId="9" fontId="4" fillId="0" borderId="1" xfId="3" applyFont="1" applyFill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21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9" fontId="4" fillId="0" borderId="7" xfId="3" applyFont="1" applyFill="1" applyBorder="1" applyProtection="1">
      <protection hidden="1"/>
    </xf>
    <xf numFmtId="3" fontId="4" fillId="0" borderId="7" xfId="0" applyNumberFormat="1" applyFont="1" applyBorder="1" applyProtection="1">
      <protection hidden="1"/>
    </xf>
    <xf numFmtId="3" fontId="4" fillId="0" borderId="20" xfId="0" applyNumberFormat="1" applyFont="1" applyBorder="1" applyProtection="1">
      <protection hidden="1"/>
    </xf>
    <xf numFmtId="3" fontId="4" fillId="0" borderId="6" xfId="0" applyNumberFormat="1" applyFont="1" applyBorder="1" applyProtection="1">
      <protection hidden="1"/>
    </xf>
    <xf numFmtId="0" fontId="10" fillId="24" borderId="10" xfId="0" applyFont="1" applyFill="1" applyBorder="1"/>
    <xf numFmtId="0" fontId="10" fillId="24" borderId="11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10" fillId="25" borderId="10" xfId="0" applyFont="1" applyFill="1" applyBorder="1"/>
    <xf numFmtId="0" fontId="10" fillId="25" borderId="11" xfId="0" applyFont="1" applyFill="1" applyBorder="1"/>
    <xf numFmtId="0" fontId="0" fillId="20" borderId="0" xfId="0" applyFill="1"/>
    <xf numFmtId="0" fontId="19" fillId="0" borderId="10" xfId="0" applyFont="1" applyBorder="1" applyProtection="1">
      <protection hidden="1"/>
    </xf>
    <xf numFmtId="0" fontId="19" fillId="0" borderId="0" xfId="0" applyFont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3" xfId="0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9" fillId="0" borderId="22" xfId="0" applyFont="1" applyBorder="1" applyAlignment="1" applyProtection="1">
      <alignment horizontal="center"/>
      <protection hidden="1"/>
    </xf>
    <xf numFmtId="0" fontId="19" fillId="0" borderId="24" xfId="0" applyFont="1" applyBorder="1" applyAlignment="1" applyProtection="1">
      <alignment horizontal="center"/>
      <protection hidden="1"/>
    </xf>
    <xf numFmtId="0" fontId="19" fillId="0" borderId="5" xfId="0" applyFont="1" applyBorder="1" applyProtection="1">
      <protection hidden="1"/>
    </xf>
    <xf numFmtId="0" fontId="19" fillId="0" borderId="6" xfId="0" applyFont="1" applyBorder="1" applyProtection="1">
      <protection hidden="1"/>
    </xf>
    <xf numFmtId="0" fontId="19" fillId="0" borderId="7" xfId="0" applyFont="1" applyBorder="1" applyProtection="1">
      <protection hidden="1"/>
    </xf>
    <xf numFmtId="0" fontId="19" fillId="0" borderId="8" xfId="0" applyFont="1" applyBorder="1" applyProtection="1"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165" fontId="20" fillId="0" borderId="18" xfId="2" applyNumberFormat="1" applyFont="1" applyBorder="1" applyProtection="1">
      <protection hidden="1"/>
    </xf>
    <xf numFmtId="165" fontId="20" fillId="0" borderId="6" xfId="2" applyNumberFormat="1" applyFont="1" applyBorder="1" applyProtection="1">
      <protection hidden="1"/>
    </xf>
    <xf numFmtId="165" fontId="20" fillId="0" borderId="23" xfId="2" applyNumberFormat="1" applyFont="1" applyBorder="1" applyProtection="1">
      <protection hidden="1"/>
    </xf>
    <xf numFmtId="165" fontId="20" fillId="0" borderId="22" xfId="2" applyNumberFormat="1" applyFont="1" applyBorder="1" applyProtection="1">
      <protection hidden="1"/>
    </xf>
    <xf numFmtId="165" fontId="20" fillId="0" borderId="8" xfId="2" applyNumberFormat="1" applyFont="1" applyBorder="1" applyProtection="1">
      <protection hidden="1"/>
    </xf>
    <xf numFmtId="165" fontId="20" fillId="0" borderId="7" xfId="2" applyNumberFormat="1" applyFont="1" applyBorder="1" applyProtection="1">
      <protection hidden="1"/>
    </xf>
    <xf numFmtId="9" fontId="19" fillId="0" borderId="8" xfId="3" applyFont="1" applyBorder="1" applyProtection="1">
      <protection hidden="1"/>
    </xf>
    <xf numFmtId="9" fontId="19" fillId="0" borderId="7" xfId="3" applyFont="1" applyBorder="1" applyProtection="1">
      <protection hidden="1"/>
    </xf>
    <xf numFmtId="9" fontId="19" fillId="0" borderId="22" xfId="3" applyFont="1" applyBorder="1" applyProtection="1">
      <protection hidden="1"/>
    </xf>
    <xf numFmtId="43" fontId="19" fillId="0" borderId="22" xfId="2" applyFont="1" applyBorder="1" applyProtection="1">
      <protection hidden="1"/>
    </xf>
    <xf numFmtId="43" fontId="19" fillId="0" borderId="7" xfId="2" applyFont="1" applyBorder="1" applyProtection="1">
      <protection hidden="1"/>
    </xf>
    <xf numFmtId="0" fontId="4" fillId="26" borderId="0" xfId="0" applyFont="1" applyFill="1" applyProtection="1">
      <protection hidden="1"/>
    </xf>
    <xf numFmtId="0" fontId="0" fillId="26" borderId="0" xfId="0" applyFill="1"/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2" fontId="19" fillId="0" borderId="0" xfId="0" applyNumberFormat="1" applyFont="1" applyProtection="1">
      <protection hidden="1"/>
    </xf>
    <xf numFmtId="9" fontId="19" fillId="0" borderId="0" xfId="3" applyFont="1" applyBorder="1" applyProtection="1">
      <protection hidden="1"/>
    </xf>
    <xf numFmtId="165" fontId="20" fillId="0" borderId="0" xfId="2" applyNumberFormat="1" applyFont="1" applyBorder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2" fontId="19" fillId="0" borderId="6" xfId="0" applyNumberFormat="1" applyFont="1" applyBorder="1" applyProtection="1">
      <protection hidden="1"/>
    </xf>
    <xf numFmtId="9" fontId="19" fillId="0" borderId="6" xfId="3" applyFont="1" applyBorder="1" applyProtection="1">
      <protection hidden="1"/>
    </xf>
    <xf numFmtId="0" fontId="19" fillId="0" borderId="6" xfId="0" applyFont="1" applyBorder="1" applyAlignment="1" applyProtection="1">
      <alignment horizontal="center"/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/>
    <xf numFmtId="0" fontId="4" fillId="27" borderId="6" xfId="0" applyFont="1" applyFill="1" applyBorder="1" applyProtection="1">
      <protection hidden="1"/>
    </xf>
    <xf numFmtId="43" fontId="19" fillId="0" borderId="0" xfId="2" applyFont="1" applyBorder="1" applyProtection="1">
      <protection hidden="1"/>
    </xf>
    <xf numFmtId="43" fontId="19" fillId="0" borderId="6" xfId="2" applyFont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/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164" fontId="19" fillId="0" borderId="0" xfId="0" applyNumberFormat="1" applyFont="1" applyProtection="1">
      <protection hidden="1"/>
    </xf>
    <xf numFmtId="164" fontId="19" fillId="0" borderId="6" xfId="0" applyNumberFormat="1" applyFont="1" applyBorder="1" applyProtection="1">
      <protection hidden="1"/>
    </xf>
    <xf numFmtId="0" fontId="4" fillId="21" borderId="0" xfId="0" applyFont="1" applyFill="1" applyProtection="1">
      <protection hidden="1"/>
    </xf>
    <xf numFmtId="0" fontId="0" fillId="21" borderId="0" xfId="0" applyFill="1"/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/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20" fillId="0" borderId="0" xfId="0" applyFont="1" applyProtection="1">
      <protection hidden="1"/>
    </xf>
    <xf numFmtId="0" fontId="20" fillId="0" borderId="6" xfId="0" applyFont="1" applyBorder="1" applyProtection="1">
      <protection hidden="1"/>
    </xf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6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0" xfId="0" applyFont="1" applyFill="1" applyBorder="1"/>
    <xf numFmtId="0" fontId="10" fillId="30" borderId="11" xfId="0" applyFont="1" applyFill="1" applyBorder="1"/>
    <xf numFmtId="14" fontId="0" fillId="31" borderId="4" xfId="0" applyNumberFormat="1" applyFill="1" applyBorder="1"/>
    <xf numFmtId="0" fontId="4" fillId="12" borderId="0" xfId="0" applyFont="1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6" xfId="0" applyFont="1" applyFill="1" applyBorder="1" applyProtection="1">
      <protection hidden="1"/>
    </xf>
    <xf numFmtId="0" fontId="0" fillId="12" borderId="0" xfId="0" applyFill="1" applyProtection="1">
      <protection hidden="1"/>
    </xf>
    <xf numFmtId="0" fontId="10" fillId="12" borderId="10" xfId="0" applyFont="1" applyFill="1" applyBorder="1"/>
    <xf numFmtId="2" fontId="0" fillId="0" borderId="0" xfId="0" applyNumberFormat="1"/>
    <xf numFmtId="0" fontId="0" fillId="21" borderId="0" xfId="0" applyFill="1" applyProtection="1">
      <protection hidden="1"/>
    </xf>
    <xf numFmtId="0" fontId="10" fillId="21" borderId="10" xfId="0" applyFont="1" applyFill="1" applyBorder="1"/>
    <xf numFmtId="0" fontId="10" fillId="21" borderId="11" xfId="0" applyFont="1" applyFill="1" applyBorder="1"/>
    <xf numFmtId="14" fontId="0" fillId="21" borderId="4" xfId="0" applyNumberFormat="1" applyFill="1" applyBorder="1"/>
    <xf numFmtId="0" fontId="10" fillId="32" borderId="10" xfId="0" applyFont="1" applyFill="1" applyBorder="1"/>
    <xf numFmtId="0" fontId="10" fillId="32" borderId="11" xfId="0" applyFont="1" applyFill="1" applyBorder="1"/>
    <xf numFmtId="0" fontId="4" fillId="33" borderId="0" xfId="0" applyFont="1" applyFill="1" applyProtection="1">
      <protection hidden="1"/>
    </xf>
    <xf numFmtId="0" fontId="5" fillId="33" borderId="0" xfId="0" applyFont="1" applyFill="1" applyProtection="1">
      <protection hidden="1"/>
    </xf>
    <xf numFmtId="0" fontId="4" fillId="33" borderId="6" xfId="0" applyFont="1" applyFill="1" applyBorder="1" applyProtection="1">
      <protection hidden="1"/>
    </xf>
    <xf numFmtId="0" fontId="0" fillId="33" borderId="0" xfId="0" applyFill="1" applyProtection="1">
      <protection hidden="1"/>
    </xf>
    <xf numFmtId="0" fontId="10" fillId="33" borderId="10" xfId="0" applyFont="1" applyFill="1" applyBorder="1"/>
    <xf numFmtId="0" fontId="10" fillId="33" borderId="11" xfId="0" applyFont="1" applyFill="1" applyBorder="1"/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FEF94F"/>
      <color rgb="FFFFA3A0"/>
      <color rgb="FFCD7B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165100</xdr:rowOff>
    </xdr:from>
    <xdr:to>
      <xdr:col>7</xdr:col>
      <xdr:colOff>88900</xdr:colOff>
      <xdr:row>61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800"/>
          <a:ext cx="6197600" cy="746760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444500</xdr:colOff>
      <xdr:row>2</xdr:row>
      <xdr:rowOff>25400</xdr:rowOff>
    </xdr:from>
    <xdr:to>
      <xdr:col>8</xdr:col>
      <xdr:colOff>1916354</xdr:colOff>
      <xdr:row>8</xdr:row>
      <xdr:rowOff>38100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3683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sgas.com.au/commercial-pric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9"/>
  <sheetViews>
    <sheetView workbookViewId="0">
      <selection activeCell="H15" sqref="H15"/>
    </sheetView>
  </sheetViews>
  <sheetFormatPr baseColWidth="10" defaultRowHeight="13" x14ac:dyDescent="0.15"/>
  <cols>
    <col min="1" max="5" width="10.83203125" style="31"/>
    <col min="6" max="6" width="15.1640625" style="31" customWidth="1"/>
    <col min="7" max="7" width="10.83203125" style="31"/>
    <col min="8" max="8" width="20.1640625" style="31" customWidth="1"/>
    <col min="9" max="9" width="28.5" style="31" customWidth="1"/>
    <col min="10" max="16384" width="10.83203125" style="31"/>
  </cols>
  <sheetData>
    <row r="1" spans="1:20" ht="14" x14ac:dyDescent="0.15">
      <c r="A1" s="30" t="s">
        <v>102</v>
      </c>
      <c r="B1" s="23"/>
      <c r="C1" s="23"/>
      <c r="D1" s="23"/>
      <c r="E1" s="23"/>
      <c r="F1" s="23"/>
      <c r="G1" s="23"/>
      <c r="H1" s="23"/>
    </row>
    <row r="2" spans="1:20" ht="15" thickBot="1" x14ac:dyDescent="0.2">
      <c r="A2" s="32" t="s">
        <v>103</v>
      </c>
      <c r="B2" s="32"/>
      <c r="C2" s="32"/>
      <c r="D2" s="23"/>
      <c r="E2" s="23"/>
      <c r="F2" s="23"/>
      <c r="G2" s="23"/>
      <c r="H2" s="23"/>
    </row>
    <row r="3" spans="1:20" ht="14" x14ac:dyDescent="0.15">
      <c r="A3" s="32" t="s">
        <v>52</v>
      </c>
      <c r="B3" s="32"/>
      <c r="C3" s="32"/>
      <c r="D3" s="23"/>
      <c r="E3" s="23"/>
      <c r="F3" s="23"/>
      <c r="G3" s="23"/>
      <c r="H3" s="23"/>
      <c r="J3" s="33" t="s">
        <v>104</v>
      </c>
      <c r="K3" s="21"/>
      <c r="L3" s="21"/>
      <c r="M3" s="21"/>
      <c r="N3" s="34"/>
      <c r="O3" s="34"/>
      <c r="P3" s="34"/>
      <c r="Q3" s="35"/>
      <c r="R3" s="35"/>
      <c r="S3" s="35"/>
      <c r="T3" s="36"/>
    </row>
    <row r="4" spans="1:20" ht="14" x14ac:dyDescent="0.15">
      <c r="A4" s="23"/>
      <c r="B4" s="23"/>
      <c r="C4" s="23"/>
      <c r="D4" s="23"/>
      <c r="E4" s="23"/>
      <c r="F4" s="23"/>
      <c r="G4" s="23"/>
      <c r="H4" s="23"/>
      <c r="J4" s="22" t="s">
        <v>105</v>
      </c>
      <c r="K4" s="23"/>
      <c r="L4" s="23"/>
      <c r="M4" s="23"/>
      <c r="N4" s="23"/>
      <c r="O4" s="23"/>
      <c r="P4" s="23"/>
      <c r="T4" s="37"/>
    </row>
    <row r="5" spans="1:20" ht="15" x14ac:dyDescent="0.2">
      <c r="A5" s="38" t="s">
        <v>145</v>
      </c>
      <c r="B5" s="23"/>
      <c r="C5" s="23"/>
      <c r="D5" s="23"/>
      <c r="E5" s="23"/>
      <c r="F5" s="39"/>
      <c r="G5" s="39"/>
      <c r="H5" s="39"/>
      <c r="I5" s="40"/>
      <c r="J5" s="22" t="s">
        <v>106</v>
      </c>
      <c r="K5" s="23"/>
      <c r="L5" s="23"/>
      <c r="M5" s="23"/>
      <c r="N5" s="23"/>
      <c r="O5" s="23"/>
      <c r="P5" s="23"/>
      <c r="T5" s="37"/>
    </row>
    <row r="6" spans="1:20" ht="15" x14ac:dyDescent="0.2">
      <c r="A6" s="23" t="s">
        <v>107</v>
      </c>
      <c r="B6" s="23"/>
      <c r="C6" s="23"/>
      <c r="D6" s="23"/>
      <c r="E6" s="23"/>
      <c r="F6" s="39"/>
      <c r="G6" s="39"/>
      <c r="H6" s="39"/>
      <c r="I6" s="40"/>
      <c r="J6" s="22" t="s">
        <v>57</v>
      </c>
      <c r="K6" s="23"/>
      <c r="L6" s="23"/>
      <c r="M6" s="23"/>
      <c r="N6" s="23"/>
      <c r="O6" s="23"/>
      <c r="P6" s="23"/>
      <c r="T6" s="37"/>
    </row>
    <row r="7" spans="1:20" ht="15" x14ac:dyDescent="0.2">
      <c r="A7" s="23" t="s">
        <v>53</v>
      </c>
      <c r="B7" s="23"/>
      <c r="C7" s="23"/>
      <c r="D7" s="23"/>
      <c r="E7" s="23"/>
      <c r="F7" s="39"/>
      <c r="G7" s="39"/>
      <c r="H7" s="39"/>
      <c r="I7" s="40"/>
      <c r="J7" s="22" t="s">
        <v>58</v>
      </c>
      <c r="K7" s="23"/>
      <c r="L7" s="23"/>
      <c r="M7" s="23"/>
      <c r="N7" s="39"/>
      <c r="O7" s="39"/>
      <c r="P7" s="39"/>
      <c r="T7" s="37"/>
    </row>
    <row r="8" spans="1:20" ht="15" x14ac:dyDescent="0.2">
      <c r="A8" s="23"/>
      <c r="B8" s="23"/>
      <c r="C8" s="23"/>
      <c r="D8" s="23"/>
      <c r="E8" s="23"/>
      <c r="F8" s="39"/>
      <c r="G8" s="39"/>
      <c r="H8" s="41"/>
      <c r="I8" s="40"/>
      <c r="J8" s="22" t="s">
        <v>59</v>
      </c>
      <c r="K8" s="23"/>
      <c r="L8" s="23"/>
      <c r="M8" s="23"/>
      <c r="N8" s="39"/>
      <c r="O8" s="39"/>
      <c r="P8" s="39"/>
      <c r="T8" s="37"/>
    </row>
    <row r="9" spans="1:20" ht="15" x14ac:dyDescent="0.2">
      <c r="A9" s="42"/>
      <c r="B9" s="23"/>
      <c r="C9" s="23"/>
      <c r="D9" s="23"/>
      <c r="E9" s="23"/>
      <c r="F9" s="39"/>
      <c r="G9" s="39"/>
      <c r="H9" s="39"/>
      <c r="I9" s="40"/>
      <c r="J9" s="22" t="s">
        <v>60</v>
      </c>
      <c r="K9" s="23"/>
      <c r="L9" s="23"/>
      <c r="M9" s="23"/>
      <c r="N9" s="39"/>
      <c r="O9" s="39"/>
      <c r="P9" s="39"/>
      <c r="T9" s="37"/>
    </row>
    <row r="10" spans="1:20" ht="15" x14ac:dyDescent="0.2">
      <c r="A10" s="38" t="s">
        <v>61</v>
      </c>
      <c r="B10" s="23"/>
      <c r="C10" s="23"/>
      <c r="D10" s="23"/>
      <c r="E10" s="23"/>
      <c r="F10" s="39"/>
      <c r="G10" s="39"/>
      <c r="H10" s="23"/>
      <c r="I10" s="40"/>
      <c r="J10" s="22" t="s">
        <v>0</v>
      </c>
      <c r="K10" s="23"/>
      <c r="L10" s="23"/>
      <c r="M10" s="23"/>
      <c r="N10" s="43"/>
      <c r="O10" s="43"/>
      <c r="P10" s="43"/>
      <c r="T10" s="37"/>
    </row>
    <row r="11" spans="1:20" ht="16" thickBot="1" x14ac:dyDescent="0.25">
      <c r="A11" s="23" t="s">
        <v>119</v>
      </c>
      <c r="B11" s="23"/>
      <c r="C11" s="23"/>
      <c r="D11" s="23"/>
      <c r="E11" s="23"/>
      <c r="F11" s="39"/>
      <c r="G11" s="39"/>
      <c r="H11" s="23"/>
      <c r="I11" s="40"/>
      <c r="J11" s="44" t="s">
        <v>1</v>
      </c>
      <c r="K11" s="45"/>
      <c r="L11" s="45"/>
      <c r="M11" s="45"/>
      <c r="N11" s="46"/>
      <c r="O11" s="46"/>
      <c r="P11" s="46"/>
      <c r="Q11" s="47"/>
      <c r="R11" s="47"/>
      <c r="S11" s="47"/>
      <c r="T11" s="48"/>
    </row>
    <row r="12" spans="1:20" ht="15" x14ac:dyDescent="0.2">
      <c r="A12" s="23" t="s">
        <v>150</v>
      </c>
      <c r="B12" s="23"/>
      <c r="C12" s="23"/>
      <c r="D12" s="23"/>
      <c r="E12" s="23"/>
      <c r="F12" s="39"/>
      <c r="G12" s="39"/>
      <c r="H12" s="23"/>
      <c r="I12" s="40"/>
    </row>
    <row r="13" spans="1:20" ht="16" thickBot="1" x14ac:dyDescent="0.25">
      <c r="A13" s="23" t="s">
        <v>2</v>
      </c>
      <c r="B13" s="23"/>
      <c r="C13" s="23"/>
      <c r="D13" s="23"/>
      <c r="E13" s="23"/>
      <c r="F13" s="39"/>
      <c r="G13" s="39"/>
      <c r="H13" s="23"/>
      <c r="I13" s="40"/>
    </row>
    <row r="14" spans="1:20" ht="15" x14ac:dyDescent="0.2">
      <c r="A14" s="23"/>
      <c r="B14" s="23"/>
      <c r="C14" s="23"/>
      <c r="D14" s="23"/>
      <c r="E14" s="23"/>
      <c r="F14" s="39"/>
      <c r="G14" s="39"/>
      <c r="H14" s="39"/>
      <c r="I14" s="40"/>
      <c r="J14" s="49" t="s">
        <v>54</v>
      </c>
      <c r="K14" s="50"/>
    </row>
    <row r="15" spans="1:20" ht="15" x14ac:dyDescent="0.2">
      <c r="A15" s="23" t="s">
        <v>142</v>
      </c>
      <c r="B15" s="23"/>
      <c r="C15" s="23"/>
      <c r="D15" s="23"/>
      <c r="E15" s="23"/>
      <c r="F15" s="39"/>
      <c r="G15" s="39"/>
      <c r="H15" s="39"/>
      <c r="I15" s="40"/>
      <c r="J15" s="52" t="s">
        <v>55</v>
      </c>
      <c r="K15" s="37"/>
    </row>
    <row r="16" spans="1:20" ht="16" thickBot="1" x14ac:dyDescent="0.25">
      <c r="A16" s="23" t="s">
        <v>50</v>
      </c>
      <c r="B16" s="23"/>
      <c r="C16" s="23"/>
      <c r="D16" s="23"/>
      <c r="E16" s="51"/>
      <c r="F16" s="39"/>
      <c r="G16" s="39"/>
      <c r="H16" s="39"/>
      <c r="I16" s="40"/>
      <c r="J16" s="53" t="s">
        <v>56</v>
      </c>
      <c r="K16" s="48"/>
    </row>
    <row r="17" spans="1:12" ht="15" x14ac:dyDescent="0.2">
      <c r="A17" s="39"/>
      <c r="B17" s="23"/>
      <c r="C17" s="23"/>
      <c r="D17" s="23"/>
      <c r="E17" s="23"/>
      <c r="F17" s="39"/>
      <c r="G17" s="39"/>
      <c r="H17" s="39"/>
      <c r="I17" s="40"/>
    </row>
    <row r="18" spans="1:12" ht="16" thickBot="1" x14ac:dyDescent="0.25">
      <c r="A18" s="23" t="s">
        <v>51</v>
      </c>
      <c r="B18" s="23"/>
      <c r="C18" s="23"/>
      <c r="D18" s="23"/>
      <c r="E18" s="23"/>
      <c r="F18" s="39"/>
      <c r="G18" s="39"/>
      <c r="H18" s="39"/>
      <c r="I18" s="40"/>
      <c r="J18" s="40"/>
      <c r="K18" s="40"/>
      <c r="L18" s="40"/>
    </row>
    <row r="19" spans="1:12" ht="15" x14ac:dyDescent="0.2">
      <c r="B19" s="40"/>
      <c r="C19" s="40"/>
      <c r="D19" s="40"/>
      <c r="E19" s="40"/>
      <c r="F19" s="40"/>
      <c r="G19" s="40"/>
      <c r="H19" s="39"/>
      <c r="I19" s="40"/>
      <c r="J19" s="54" t="s">
        <v>23</v>
      </c>
      <c r="K19" s="36"/>
    </row>
    <row r="20" spans="1:12" ht="15" x14ac:dyDescent="0.2">
      <c r="A20" s="23"/>
      <c r="B20" s="40"/>
      <c r="C20" s="40"/>
      <c r="D20" s="40"/>
      <c r="E20" s="40"/>
      <c r="F20" s="40"/>
      <c r="G20" s="40"/>
      <c r="H20" s="39"/>
      <c r="I20" s="40"/>
      <c r="J20" s="233" t="s">
        <v>109</v>
      </c>
      <c r="K20" s="234">
        <v>2023</v>
      </c>
    </row>
    <row r="21" spans="1:12" ht="15" x14ac:dyDescent="0.2">
      <c r="A21" s="23"/>
      <c r="B21" s="23"/>
      <c r="C21" s="23"/>
      <c r="D21" s="23"/>
      <c r="E21" s="23"/>
      <c r="F21" s="39"/>
      <c r="G21" s="39"/>
      <c r="H21" s="39"/>
      <c r="I21" s="40"/>
      <c r="J21" s="139" t="s">
        <v>24</v>
      </c>
      <c r="K21" s="140">
        <v>2023</v>
      </c>
    </row>
    <row r="22" spans="1:12" ht="15" x14ac:dyDescent="0.2">
      <c r="A22" s="23"/>
      <c r="B22" s="23"/>
      <c r="C22" s="23"/>
      <c r="D22" s="23"/>
      <c r="E22" s="23"/>
      <c r="F22" s="39"/>
      <c r="G22" s="39"/>
      <c r="H22" s="39"/>
      <c r="I22" s="40"/>
      <c r="J22" s="224" t="s">
        <v>109</v>
      </c>
      <c r="K22" s="225">
        <v>2022</v>
      </c>
    </row>
    <row r="23" spans="1:12" ht="15" x14ac:dyDescent="0.2">
      <c r="A23" s="23"/>
      <c r="B23" s="39"/>
      <c r="C23" s="39"/>
      <c r="D23" s="39"/>
      <c r="E23" s="39"/>
      <c r="F23" s="39"/>
      <c r="G23" s="39"/>
      <c r="H23" s="39"/>
      <c r="I23" s="40"/>
      <c r="J23" s="221" t="s">
        <v>24</v>
      </c>
      <c r="K23" s="56">
        <v>2022</v>
      </c>
    </row>
    <row r="24" spans="1:12" ht="15" x14ac:dyDescent="0.2">
      <c r="A24" s="23"/>
      <c r="B24" s="40"/>
      <c r="C24" s="40"/>
      <c r="D24" s="40"/>
      <c r="E24" s="40"/>
      <c r="F24" s="40"/>
      <c r="G24" s="40"/>
      <c r="H24" s="40"/>
      <c r="I24" s="40"/>
      <c r="J24" s="214" t="s">
        <v>109</v>
      </c>
      <c r="K24" s="215">
        <v>2021</v>
      </c>
    </row>
    <row r="25" spans="1:12" ht="15" x14ac:dyDescent="0.2">
      <c r="A25" s="23"/>
      <c r="B25" s="40"/>
      <c r="C25" s="40"/>
      <c r="D25" s="40"/>
      <c r="E25" s="40"/>
      <c r="F25" s="40"/>
      <c r="G25" s="40"/>
      <c r="H25" s="40"/>
      <c r="I25" s="40"/>
      <c r="J25" s="145" t="s">
        <v>24</v>
      </c>
      <c r="K25" s="146">
        <v>2021</v>
      </c>
    </row>
    <row r="26" spans="1:12" ht="15" x14ac:dyDescent="0.2">
      <c r="B26" s="40"/>
      <c r="C26" s="40"/>
      <c r="D26" s="40"/>
      <c r="E26" s="40"/>
      <c r="F26" s="40"/>
      <c r="G26" s="40"/>
      <c r="H26" s="40"/>
      <c r="I26" s="40"/>
      <c r="J26" s="227" t="s">
        <v>109</v>
      </c>
      <c r="K26" s="228">
        <v>2020</v>
      </c>
    </row>
    <row r="27" spans="1:12" ht="15" x14ac:dyDescent="0.2">
      <c r="B27" s="40"/>
      <c r="C27" s="40"/>
      <c r="D27" s="40"/>
      <c r="E27" s="40"/>
      <c r="F27" s="40"/>
      <c r="G27" s="40"/>
      <c r="H27" s="40"/>
      <c r="I27" s="40"/>
      <c r="J27" s="125" t="s">
        <v>118</v>
      </c>
      <c r="K27" s="73">
        <v>2020</v>
      </c>
    </row>
    <row r="28" spans="1:12" ht="15" x14ac:dyDescent="0.2">
      <c r="B28" s="40"/>
      <c r="C28" s="40"/>
      <c r="D28" s="40"/>
      <c r="E28" s="40"/>
      <c r="F28" s="40"/>
      <c r="G28" s="40"/>
      <c r="H28" s="40"/>
      <c r="I28" s="40"/>
      <c r="J28" s="107" t="s">
        <v>109</v>
      </c>
      <c r="K28" s="108">
        <v>2019</v>
      </c>
    </row>
    <row r="29" spans="1:12" ht="15" x14ac:dyDescent="0.2">
      <c r="B29" s="40"/>
      <c r="C29" s="40"/>
      <c r="D29" s="40"/>
      <c r="E29" s="40"/>
      <c r="F29" s="40"/>
      <c r="G29" s="40"/>
      <c r="H29" s="40"/>
      <c r="I29" s="40"/>
      <c r="J29" s="102" t="s">
        <v>118</v>
      </c>
      <c r="K29" s="103">
        <v>2019</v>
      </c>
    </row>
    <row r="30" spans="1:12" ht="15" x14ac:dyDescent="0.2">
      <c r="B30" s="40"/>
      <c r="C30" s="40"/>
      <c r="D30" s="40"/>
      <c r="E30" s="40"/>
      <c r="F30" s="40"/>
      <c r="G30" s="40"/>
      <c r="H30" s="40"/>
      <c r="I30" s="40"/>
      <c r="J30" s="97" t="s">
        <v>109</v>
      </c>
      <c r="K30" s="98">
        <v>2018</v>
      </c>
    </row>
    <row r="31" spans="1:12" ht="15" x14ac:dyDescent="0.2">
      <c r="B31" s="40"/>
      <c r="C31" s="40"/>
      <c r="D31" s="40"/>
      <c r="E31" s="40"/>
      <c r="F31" s="40"/>
      <c r="G31" s="40"/>
      <c r="H31" s="40"/>
      <c r="I31" s="40"/>
      <c r="J31" s="72" t="s">
        <v>24</v>
      </c>
      <c r="K31" s="73">
        <v>2018</v>
      </c>
    </row>
    <row r="32" spans="1:12" ht="15" x14ac:dyDescent="0.2">
      <c r="B32" s="40"/>
      <c r="C32" s="40"/>
      <c r="D32" s="40"/>
      <c r="E32" s="40"/>
      <c r="F32" s="40"/>
      <c r="G32" s="40"/>
      <c r="H32" s="40"/>
      <c r="I32" s="40"/>
      <c r="J32" s="59" t="s">
        <v>109</v>
      </c>
      <c r="K32" s="60">
        <v>2017</v>
      </c>
    </row>
    <row r="33" spans="1:11" ht="15" x14ac:dyDescent="0.2">
      <c r="B33" s="40"/>
      <c r="C33" s="40"/>
      <c r="D33" s="40"/>
      <c r="E33" s="40"/>
      <c r="F33" s="40"/>
      <c r="G33" s="40"/>
      <c r="H33" s="40"/>
      <c r="I33" s="40"/>
      <c r="J33" s="55" t="s">
        <v>24</v>
      </c>
      <c r="K33" s="56">
        <v>2017</v>
      </c>
    </row>
    <row r="34" spans="1:11" ht="16" thickBot="1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57" t="s">
        <v>24</v>
      </c>
      <c r="K34" s="58">
        <v>2016</v>
      </c>
    </row>
    <row r="69" spans="1:1" x14ac:dyDescent="0.15">
      <c r="A69" s="31" t="s">
        <v>25</v>
      </c>
    </row>
  </sheetData>
  <sheetProtection algorithmName="SHA-512" hashValue="rYOSHOydwpvSVS5FCt6nL962PKX+KThaRR0vWkYjW/tNYFgvWCRTeFHNlZ4nfRYpnZ0uLkh0b5QcCEQP8n4XEA==" saltValue="4ynK1vPP/VlZ9VMPAmflbw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20-716B-F840-8DEC-DF52FB3B7480}">
  <sheetPr codeName="Sheet2">
    <tabColor theme="4" tint="0.39997558519241921"/>
  </sheetPr>
  <dimension ref="A1:AE53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1" x14ac:dyDescent="0.2">
      <c r="A1" s="104" t="s">
        <v>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</row>
    <row r="2" spans="1:31" x14ac:dyDescent="0.2">
      <c r="A2" s="105" t="s">
        <v>78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</row>
    <row r="3" spans="1:31" ht="16" thickBot="1" x14ac:dyDescent="0.25">
      <c r="A3" s="104"/>
      <c r="B3" s="106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04"/>
      <c r="AA4" s="104"/>
      <c r="AB4" s="104"/>
      <c r="AC4" s="104"/>
      <c r="AD4" s="104"/>
      <c r="AE4" s="104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04"/>
      <c r="AA5" s="104"/>
      <c r="AB5" s="104"/>
      <c r="AC5" s="104"/>
      <c r="AD5" s="104"/>
      <c r="AE5" s="104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04"/>
      <c r="AA6" s="104"/>
      <c r="AB6" s="104"/>
      <c r="AC6" s="104"/>
      <c r="AD6" s="104"/>
      <c r="AE6" s="104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04"/>
      <c r="AA7" s="104"/>
      <c r="AB7" s="104"/>
      <c r="AC7" s="104"/>
      <c r="AD7" s="104"/>
      <c r="AE7" s="104"/>
    </row>
    <row r="8" spans="1:31" ht="20" customHeight="1" thickBot="1" x14ac:dyDescent="0.25">
      <c r="A8" s="148" t="str">
        <f>'TAS Oct 2019'!D2</f>
        <v>TGN</v>
      </c>
      <c r="B8" s="149" t="str">
        <f>'TAS Oct 2019'!F2</f>
        <v>Aurora</v>
      </c>
      <c r="C8" s="149" t="str">
        <f>'TAS Oct 2019'!G2</f>
        <v>Small business</v>
      </c>
      <c r="D8" s="170">
        <f>365*'TAS Oct 2019'!H2/100</f>
        <v>452.6</v>
      </c>
      <c r="E8" s="167">
        <f>IF('TAS Oct 2019'!AQ2=3,0.5,IF('TAS Oct 2019'!AQ2=2,0.33,0))</f>
        <v>0.5</v>
      </c>
      <c r="F8" s="169">
        <f>1-E8</f>
        <v>0.5</v>
      </c>
      <c r="G8" s="170">
        <f>IF('TAS Oct 2019'!K2="",($C$5*E8/'TAS Oct 2019'!AQ2*'TAS Oct 2019'!W2/100)*'TAS Oct 2019'!AQ2,IF($C$5*E8/'TAS Oct 2019'!AQ2&gt;='TAS Oct 2019'!L2,('TAS Oct 2019'!L2*'TAS Oct 2019'!W2/100)*'TAS Oct 2019'!AQ2,($C$5*E8/'TAS Oct 2019'!AQ2*'TAS Oct 2019'!W2/100)*'TAS Oct 2019'!AQ2))</f>
        <v>1910.0000000000002</v>
      </c>
      <c r="H8" s="85">
        <f>IF(AND('TAS Oct 2019'!P2&gt;0,'TAS Oct 2019'!O2&gt;0),IF(($C$5*E8/'TAS Oct 2019'!AQ2&lt;SUM('TAS Oct 2019'!L2:P2)),(0),($C$5*E8/'TAS Oct 2019'!AQ2-SUM('TAS Oct 2019'!L2:P2))*'TAS Oct 2019'!AB2/100)* 'TAS Oct 2019'!AQ2,IF(AND('TAS Oct 2019'!O2&gt;0,'TAS Oct 2019'!P2=""),IF(($C$5*E8/'TAS Oct 2019'!AQ2&lt; SUM('TAS Oct 2019'!L2:O2)),(0),($C$5*E8/'TAS Oct 2019'!AQ2-SUM('TAS Oct 2019'!L2:O2))*'TAS Oct 2019'!AA2/100)* 'TAS Oct 2019'!AQ2,IF(AND('TAS Oct 2019'!N2&gt;0,'TAS Oct 2019'!O2=""),IF(($C$5*E8/'TAS Oct 2019'!AQ2&lt; SUM('TAS Oct 2019'!L2:N2)),(0),($C$5*E8/'TAS Oct 2019'!AQ2-SUM('TAS Oct 2019'!L2:N2))*'TAS Oct 2019'!Z2/100)* 'TAS Oct 2019'!AQ2,IF(AND('TAS Oct 2019'!M2&gt;0,'TAS Oct 2019'!N2=""),IF(($C$5*E8/'TAS Oct 2019'!AQ2&lt;'TAS Oct 2019'!M2+'TAS Oct 2019'!L2),(0),(($C$5*E8/'TAS Oct 2019'!AQ2-('TAS Oct 2019'!M2+'TAS Oct 2019'!L2))*'TAS Oct 2019'!Y2/100))*'TAS Oct 2019'!AQ2,IF(AND('TAS Oct 2019'!L2&gt;0,'TAS Oct 2019'!M2=""&gt;0),IF(($C$5*E8/'TAS Oct 2019'!AQ2&lt;'TAS Oct 2019'!L2),(0),($C$5*E8/'TAS Oct 2019'!AQ2-'TAS Oct 2019'!L2)*'TAS Oct 2019'!X2/100)*'TAS Oct 2019'!AQ2,0)))))</f>
        <v>0</v>
      </c>
      <c r="I8" s="170">
        <f>IF('TAS Oct 2019'!K2="",($C$5*F8/'TAS Oct 2019'!AR2*'TAS Oct 2019'!AC2/100)*'TAS Oct 2019'!AR2,IF($C$5*F8/'TAS Oct 2019'!AR2&gt;='TAS Oct 2019'!L2,('TAS Oct 2019'!L2*'TAS Oct 2019'!AC2/100)*'TAS Oct 2019'!AR2,($C$5*F8/'TAS Oct 2019'!AR2*'TAS Oct 2019'!AC2/100)*'TAS Oct 2019'!AR2))</f>
        <v>1910.0000000000002</v>
      </c>
      <c r="J8" s="85">
        <f>IF(AND('TAS Oct 2019'!P2&gt;0,'TAS Oct 2019'!O2&gt;0),IF(($C$5*F8/'TAS Oct 2019'!AR2&lt;SUM('TAS Oct 2019'!L2:P2)),(0),($C$5*F8/'TAS Oct 2019'!AR2-SUM('TAS Oct 2019'!L2:P2))*'TAS Oct 2019'!AB2/100)* 'TAS Oct 2019'!AR2,IF(AND('TAS Oct 2019'!O2&gt;0,'TAS Oct 2019'!P2=""),IF(($C$5*F8/'TAS Oct 2019'!AR2&lt; SUM('TAS Oct 2019'!L2:O2)),(0),($C$5*F8/'TAS Oct 2019'!AR2-SUM('TAS Oct 2019'!L2:O2))*'TAS Oct 2019'!AG2/100)* 'TAS Oct 2019'!AR2,IF(AND('TAS Oct 2019'!N2&gt;0,'TAS Oct 2019'!O2=""),IF(($C$5*F8/'TAS Oct 2019'!AR2&lt; SUM('TAS Oct 2019'!L2:N2)),(0),($C$5*F8/'TAS Oct 2019'!AR2-SUM('TAS Oct 2019'!L2:N2))*'TAS Oct 2019'!AF2/100)* 'TAS Oct 2019'!AR2,IF(AND('TAS Oct 2019'!M2&gt;0,'TAS Oct 2019'!N2=""),IF(($C$5*F8/'TAS Oct 2019'!AR2&lt;'TAS Oct 2019'!M2+'TAS Oct 2019'!L2),(0),(($C$5*F8/'TAS Oct 2019'!AR2-('TAS Oct 2019'!M2+'TAS Oct 2019'!L2))*'TAS Oct 2019'!AE2/100))*'TAS Oct 2019'!AR2,IF(AND('TAS Oct 2019'!L2&gt;0,'TAS Oct 2019'!M2=""&gt;0),IF(($C$5*F8/'TAS Oct 2019'!AR2&lt;'TAS Oct 2019'!L2),(0),($C$5*F8/'TAS Oct 2019'!AR2-'TAS Oct 2019'!L2)*'TAS Oct 2019'!AD2/100)*'TAS Oct 2019'!AR2,0)))))</f>
        <v>0</v>
      </c>
      <c r="K8" s="161">
        <f>SUM(G8:J8)</f>
        <v>3820.0000000000005</v>
      </c>
      <c r="L8" s="161">
        <f>K8+D8</f>
        <v>4272.6000000000004</v>
      </c>
      <c r="M8" s="151">
        <f>L8*1.1</f>
        <v>4699.8600000000006</v>
      </c>
      <c r="N8" s="150">
        <f>'TAS Oct 2019'!AT2</f>
        <v>0</v>
      </c>
      <c r="O8" s="150">
        <f>'TAS Oct 2019'!AU2</f>
        <v>0</v>
      </c>
      <c r="P8" s="150">
        <f>'TAS Oct 2019'!AV2</f>
        <v>0</v>
      </c>
      <c r="Q8" s="150">
        <f>'TAS Oct 2019'!AW2</f>
        <v>0</v>
      </c>
      <c r="R8" s="150" t="str">
        <f t="shared" ref="R8" si="0">IF(SUM(N8:Q8)=0,"No discount",IF(N8&gt;0,"Guaranteed off bill",IF(O8&gt;0,"Guaranteed off usage",IF(P8&gt;0,"Pay-on-time off bill","Pay-on-time off usage"))))</f>
        <v>No discount</v>
      </c>
      <c r="S8" s="152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4272.6000000000004</v>
      </c>
      <c r="U8" s="152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4272.6000000000004</v>
      </c>
      <c r="V8" s="163">
        <f t="shared" ref="V8:W9" si="1">T8*1.1</f>
        <v>4699.8600000000006</v>
      </c>
      <c r="W8" s="164">
        <f t="shared" si="1"/>
        <v>4699.8600000000006</v>
      </c>
      <c r="X8" s="153">
        <f>'TAS Oct 2019'!BF2</f>
        <v>0</v>
      </c>
      <c r="Y8" s="154" t="str">
        <f>'TAS Oct 2019'!BG2</f>
        <v>n</v>
      </c>
      <c r="Z8" s="147"/>
      <c r="AA8" s="147"/>
      <c r="AB8" s="147"/>
      <c r="AC8" s="147"/>
      <c r="AD8" s="147"/>
      <c r="AE8" s="147"/>
    </row>
    <row r="9" spans="1:31" ht="20" customHeight="1" thickBot="1" x14ac:dyDescent="0.25">
      <c r="A9" s="155" t="str">
        <f>'TAS Oct 2019'!D3</f>
        <v>TGN</v>
      </c>
      <c r="B9" s="156" t="str">
        <f>'TAS Oct 2019'!F3</f>
        <v>Tas Gas</v>
      </c>
      <c r="C9" s="156" t="str">
        <f>'TAS Oct 2019'!G3</f>
        <v>Small business</v>
      </c>
      <c r="D9" s="171">
        <f>365*'TAS Oct 2019'!H3/100</f>
        <v>452.6</v>
      </c>
      <c r="E9" s="167">
        <f>IF('TAS Oct 2019'!AQ3=3,0.5,IF('TAS Oct 2019'!AQ3=2,0.33,0))</f>
        <v>0.5</v>
      </c>
      <c r="F9" s="168">
        <f>1-E9</f>
        <v>0.5</v>
      </c>
      <c r="G9" s="171">
        <f>IF('TAS Oct 2019'!K3="",($C$5*E9/'TAS Oct 2019'!AQ3*'TAS Oct 2019'!W3/100)*'TAS Oct 2019'!AQ3,IF($C$5*E9/'TAS Oct 2019'!AQ3&gt;='TAS Oct 2019'!L3,('TAS Oct 2019'!L3*'TAS Oct 2019'!W3/100)*'TAS Oct 2019'!AQ3,($C$5*E9/'TAS Oct 2019'!AQ3*'TAS Oct 2019'!W3/100)*'TAS Oct 2019'!AQ3))</f>
        <v>1850.0000000000002</v>
      </c>
      <c r="H9" s="85">
        <f>IF(AND('TAS Oct 2019'!P3&gt;0,'TAS Oct 2019'!O3&gt;0),IF(($C$5*E9/'TAS Oct 2019'!AQ3&lt;SUM('TAS Oct 2019'!L3:P3)),(0),($C$5*E9/'TAS Oct 2019'!AQ3-SUM('TAS Oct 2019'!L3:P3))*'TAS Oct 2019'!AB3/100)* 'TAS Oct 2019'!AQ3,IF(AND('TAS Oct 2019'!O3&gt;0,'TAS Oct 2019'!P3=""),IF(($C$5*E9/'TAS Oct 2019'!AQ3&lt; SUM('TAS Oct 2019'!L3:O3)),(0),($C$5*E9/'TAS Oct 2019'!AQ3-SUM('TAS Oct 2019'!L3:O3))*'TAS Oct 2019'!AA3/100)* 'TAS Oct 2019'!AQ3,IF(AND('TAS Oct 2019'!N3&gt;0,'TAS Oct 2019'!O3=""),IF(($C$5*E9/'TAS Oct 2019'!AQ3&lt; SUM('TAS Oct 2019'!L3:N3)),(0),($C$5*E9/'TAS Oct 2019'!AQ3-SUM('TAS Oct 2019'!L3:N3))*'TAS Oct 2019'!Z3/100)* 'TAS Oct 2019'!AQ3,IF(AND('TAS Oct 2019'!M3&gt;0,'TAS Oct 2019'!N3=""),IF(($C$5*E9/'TAS Oct 2019'!AQ3&lt;'TAS Oct 2019'!M3+'TAS Oct 2019'!L3),(0),(($C$5*E9/'TAS Oct 2019'!AQ3-('TAS Oct 2019'!M3+'TAS Oct 2019'!L3))*'TAS Oct 2019'!Y3/100))*'TAS Oct 2019'!AQ3,IF(AND('TAS Oct 2019'!L3&gt;0,'TAS Oct 2019'!M3=""&gt;0),IF(($C$5*E9/'TAS Oct 2019'!AQ3&lt;'TAS Oct 2019'!L3),(0),($C$5*E9/'TAS Oct 2019'!AQ3-'TAS Oct 2019'!L3)*'TAS Oct 2019'!X3/100)*'TAS Oct 2019'!AQ3,0)))))</f>
        <v>0</v>
      </c>
      <c r="I9" s="171">
        <f>IF('TAS Oct 2019'!K3="",($C$5*F9/'TAS Oct 2019'!AR3*'TAS Oct 2019'!AC3/100)*'TAS Oct 2019'!AR3,IF($C$5*F9/'TAS Oct 2019'!AR3&gt;='TAS Oct 2019'!L3,('TAS Oct 2019'!L3*'TAS Oct 2019'!AC3/100)*'TAS Oct 2019'!AR3,($C$5*F9/'TAS Oct 2019'!AR3*'TAS Oct 2019'!AC3/100)*'TAS Oct 2019'!AR3))</f>
        <v>1850.0000000000002</v>
      </c>
      <c r="J9" s="85">
        <f>IF(AND('TAS Oct 2019'!P3&gt;0,'TAS Oct 2019'!O3&gt;0),IF(($C$5*F9/'TAS Oct 2019'!AR3&lt;SUM('TAS Oct 2019'!L3:P3)),(0),($C$5*F9/'TAS Oct 2019'!AR3-SUM('TAS Oct 2019'!L3:P3))*'TAS Oct 2019'!AB3/100)* 'TAS Oct 2019'!AR3,IF(AND('TAS Oct 2019'!O3&gt;0,'TAS Oct 2019'!P3=""),IF(($C$5*F9/'TAS Oct 2019'!AR3&lt; SUM('TAS Oct 2019'!L3:O3)),(0),($C$5*F9/'TAS Oct 2019'!AR3-SUM('TAS Oct 2019'!L3:O3))*'TAS Oct 2019'!AG3/100)* 'TAS Oct 2019'!AR3,IF(AND('TAS Oct 2019'!N3&gt;0,'TAS Oct 2019'!O3=""),IF(($C$5*F9/'TAS Oct 2019'!AR3&lt; SUM('TAS Oct 2019'!L3:N3)),(0),($C$5*F9/'TAS Oct 2019'!AR3-SUM('TAS Oct 2019'!L3:N3))*'TAS Oct 2019'!AF3/100)* 'TAS Oct 2019'!AR3,IF(AND('TAS Oct 2019'!M3&gt;0,'TAS Oct 2019'!N3=""),IF(($C$5*F9/'TAS Oct 2019'!AR3&lt;'TAS Oct 2019'!M3+'TAS Oct 2019'!L3),(0),(($C$5*F9/'TAS Oct 2019'!AR3-('TAS Oct 2019'!M3+'TAS Oct 2019'!L3))*'TAS Oct 2019'!AE3/100))*'TAS Oct 2019'!AR3,IF(AND('TAS Oct 2019'!L3&gt;0,'TAS Oct 2019'!M3=""&gt;0),IF(($C$5*F9/'TAS Oct 2019'!AR3&lt;'TAS Oct 2019'!L3),(0),($C$5*F9/'TAS Oct 2019'!AR3-'TAS Oct 2019'!L3)*'TAS Oct 2019'!AD3/100)*'TAS Oct 2019'!AR3,0)))))</f>
        <v>0</v>
      </c>
      <c r="K9" s="162">
        <f>SUM(G9:J9)</f>
        <v>3700.0000000000005</v>
      </c>
      <c r="L9" s="162">
        <f>K9+D9</f>
        <v>4152.6000000000004</v>
      </c>
      <c r="M9" s="158">
        <f>L9*1.1</f>
        <v>4567.8600000000006</v>
      </c>
      <c r="N9" s="157">
        <f>'TAS Oct 2019'!AT3</f>
        <v>0</v>
      </c>
      <c r="O9" s="157">
        <f>'TAS Oct 2019'!AU3</f>
        <v>0</v>
      </c>
      <c r="P9" s="157">
        <f>'TAS Oct 2019'!AV3</f>
        <v>0</v>
      </c>
      <c r="Q9" s="157">
        <f>'TAS Oct 2019'!AW3</f>
        <v>0</v>
      </c>
      <c r="R9" s="157" t="str">
        <f t="shared" ref="R9" si="2">IF(SUM(N9:Q9)=0,"No discount",IF(N9&gt;0,"Guaranteed off bill",IF(O9&gt;0,"Guaranteed off usage",IF(P9&gt;0,"Pay-on-time off bill","Pay-on-time off usage"))))</f>
        <v>No discount</v>
      </c>
      <c r="S9" s="156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4152.6000000000004</v>
      </c>
      <c r="U9" s="156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4152.6000000000004</v>
      </c>
      <c r="V9" s="165">
        <f t="shared" si="1"/>
        <v>4567.8600000000006</v>
      </c>
      <c r="W9" s="166">
        <f t="shared" si="1"/>
        <v>4567.8600000000006</v>
      </c>
      <c r="X9" s="159">
        <f>'TAS Oct 2019'!BF3</f>
        <v>0</v>
      </c>
      <c r="Y9" s="160" t="str">
        <f>'TAS Oct 2019'!BG3</f>
        <v>n</v>
      </c>
      <c r="Z9" s="147"/>
      <c r="AA9" s="147"/>
      <c r="AB9" s="147"/>
      <c r="AC9" s="147"/>
      <c r="AD9" s="147"/>
      <c r="AE9" s="147"/>
    </row>
    <row r="10" spans="1:3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</row>
    <row r="11" spans="1:31" x14ac:dyDescent="0.2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</row>
    <row r="12" spans="1:31" x14ac:dyDescent="0.2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</row>
    <row r="13" spans="1:31" x14ac:dyDescent="0.2">
      <c r="A13" s="147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</row>
    <row r="14" spans="1:31" x14ac:dyDescent="0.2">
      <c r="A14" s="147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</row>
    <row r="15" spans="1:31" x14ac:dyDescent="0.2">
      <c r="A15" s="147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</row>
    <row r="16" spans="1:31" x14ac:dyDescent="0.2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</row>
    <row r="17" spans="1:31" x14ac:dyDescent="0.2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</row>
    <row r="18" spans="1:31" x14ac:dyDescent="0.2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</row>
    <row r="19" spans="1:31" x14ac:dyDescent="0.2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</row>
    <row r="20" spans="1:31" x14ac:dyDescent="0.2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</row>
    <row r="21" spans="1:31" x14ac:dyDescent="0.2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</row>
    <row r="22" spans="1:3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</row>
    <row r="23" spans="1:31" x14ac:dyDescent="0.2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</row>
    <row r="24" spans="1:31" x14ac:dyDescent="0.2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</row>
    <row r="25" spans="1:31" x14ac:dyDescent="0.2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</row>
    <row r="26" spans="1:31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</row>
    <row r="27" spans="1:31" x14ac:dyDescent="0.2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</row>
    <row r="28" spans="1:31" x14ac:dyDescent="0.2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</row>
    <row r="29" spans="1:31" x14ac:dyDescent="0.2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</row>
    <row r="30" spans="1:31" x14ac:dyDescent="0.2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</row>
    <row r="31" spans="1:3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</row>
    <row r="32" spans="1:3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</row>
    <row r="33" spans="1:3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</row>
    <row r="34" spans="1:3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</row>
    <row r="35" spans="1:3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</row>
    <row r="36" spans="1:3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</row>
    <row r="37" spans="1:3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</row>
    <row r="38" spans="1:3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</row>
    <row r="39" spans="1:3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</row>
    <row r="40" spans="1:3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</row>
    <row r="41" spans="1:3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</row>
    <row r="42" spans="1:3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</row>
    <row r="43" spans="1:3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</row>
    <row r="44" spans="1:3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</row>
    <row r="45" spans="1:3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</row>
    <row r="46" spans="1:3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</row>
    <row r="47" spans="1:3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</row>
    <row r="48" spans="1:3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</row>
    <row r="49" spans="1:3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</row>
    <row r="50" spans="1:3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</row>
    <row r="51" spans="1:3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</row>
    <row r="52" spans="1:3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</row>
    <row r="53" spans="1:3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</row>
  </sheetData>
  <sheetProtection algorithmName="SHA-512" hashValue="232z+Rv5KfEcZMzEZ7NuxQMELa2KQjUfAY0OMlhVEPBu/UvVTkJN8pUp8TXg8C6lyaiGpf5YJKNPVrTD2fdYVQ==" saltValue="nvAjbxlFjI/eAUklmTTXdw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FBCD-B7DE-CA42-8D51-A1B4C2DB6A7D}">
  <sheetPr codeName="Sheet3">
    <tabColor rgb="FFFFA3A0"/>
  </sheetPr>
  <dimension ref="A1:AK81"/>
  <sheetViews>
    <sheetView zoomScaleNormal="100" zoomScalePageLayoutView="130" workbookViewId="0">
      <selection activeCell="M8" sqref="M8:M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7" x14ac:dyDescent="0.2">
      <c r="A1" s="172" t="s">
        <v>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</row>
    <row r="2" spans="1:37" x14ac:dyDescent="0.2">
      <c r="A2" s="174" t="s">
        <v>78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</row>
    <row r="3" spans="1:37" ht="16" thickBot="1" x14ac:dyDescent="0.25">
      <c r="A3" s="172"/>
      <c r="B3" s="175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</row>
    <row r="8" spans="1:37" ht="20" customHeight="1" x14ac:dyDescent="0.2">
      <c r="A8" s="148" t="str">
        <f>'TAS Apr 2019'!D2</f>
        <v>TGN</v>
      </c>
      <c r="B8" s="149" t="str">
        <f>'TAS Apr 2019'!F2</f>
        <v>Aurora</v>
      </c>
      <c r="C8" s="149" t="str">
        <f>'TAS Apr 2019'!G2</f>
        <v>Small business</v>
      </c>
      <c r="D8" s="176">
        <f>365*'TAS Apr 2019'!H2/100</f>
        <v>452.6</v>
      </c>
      <c r="E8" s="177">
        <f>IF('TAS Apr 2019'!AQ2=3,0.5,IF('TAS Apr 2019'!AQ2=2,0.33,0))</f>
        <v>0.5</v>
      </c>
      <c r="F8" s="177">
        <f>1-E8</f>
        <v>0.5</v>
      </c>
      <c r="G8" s="176">
        <f>IF('TAS Apr 2019'!K2="",($C$5*E8/'TAS Apr 2019'!AQ2*'TAS Apr 2019'!W2/100)*'TAS Apr 2019'!AQ2,IF($C$5*E8/'TAS Apr 2019'!AQ2&gt;='TAS Apr 2019'!L2,('TAS Apr 2019'!L2*'TAS Apr 2019'!W2/100)*'TAS Apr 2019'!AQ2,($C$5*E8/'TAS Apr 2019'!AQ2*'TAS Apr 2019'!W2/100)*'TAS Apr 2019'!AQ2))</f>
        <v>1909.5000000000005</v>
      </c>
      <c r="H8" s="176">
        <f>IF(AND('TAS Apr 2019'!P2&gt;0,'TAS Apr 2019'!O2&gt;0),IF(($C$5*E8/'TAS Apr 2019'!AQ2&lt;SUM('TAS Apr 2019'!L2:P2)),(0),($C$5*E8/'TAS Apr 2019'!AQ2-SUM('TAS Apr 2019'!L2:P2))*'TAS Apr 2019'!AB2/100)* 'TAS Apr 2019'!AQ2,IF(AND('TAS Apr 2019'!O2&gt;0,'TAS Apr 2019'!P2=""),IF(($C$5*E8/'TAS Apr 2019'!AQ2&lt; SUM('TAS Apr 2019'!L2:O2)),(0),($C$5*E8/'TAS Apr 2019'!AQ2-SUM('TAS Apr 2019'!L2:O2))*'TAS Apr 2019'!AA2/100)* 'TAS Apr 2019'!AQ2,IF(AND('TAS Apr 2019'!N2&gt;0,'TAS Apr 2019'!O2=""),IF(($C$5*E8/'TAS Apr 2019'!AQ2&lt; SUM('TAS Apr 2019'!L2:N2)),(0),($C$5*E8/'TAS Apr 2019'!AQ2-SUM('TAS Apr 2019'!L2:N2))*'TAS Apr 2019'!Z2/100)* 'TAS Apr 2019'!AQ2,IF(AND('TAS Apr 2019'!M2&gt;0,'TAS Apr 2019'!N2=""),IF(($C$5*E8/'TAS Apr 2019'!AQ2&lt;'TAS Apr 2019'!M2+'TAS Apr 2019'!L2),(0),(($C$5*E8/'TAS Apr 2019'!AQ2-('TAS Apr 2019'!M2+'TAS Apr 2019'!L2))*'TAS Apr 2019'!Y2/100))*'TAS Apr 2019'!AQ2,IF(AND('TAS Apr 2019'!L2&gt;0,'TAS Apr 2019'!M2=""&gt;0),IF(($C$5*E8/'TAS Apr 2019'!AQ2&lt;'TAS Apr 2019'!L2),(0),($C$5*E8/'TAS Apr 2019'!AQ2-'TAS Apr 2019'!L2)*'TAS Apr 2019'!X2/100)*'TAS Apr 2019'!AQ2,0)))))</f>
        <v>0</v>
      </c>
      <c r="I8" s="176">
        <f>IF('TAS Apr 2019'!K2="",($C$5*F8/'TAS Apr 2019'!AR2*'TAS Apr 2019'!AC2/100)*'TAS Apr 2019'!AR2,IF($C$5*F8/'TAS Apr 2019'!AR2&gt;='TAS Apr 2019'!L2,('TAS Apr 2019'!L2*'TAS Apr 2019'!AC2/100)*'TAS Apr 2019'!AR2,($C$5*F8/'TAS Apr 2019'!AR2*'TAS Apr 2019'!AC2/100)*'TAS Apr 2019'!AR2))</f>
        <v>1909.5000000000005</v>
      </c>
      <c r="J8" s="176">
        <f>IF(AND('TAS Apr 2019'!P2&gt;0,'TAS Apr 2019'!O2&gt;0),IF(($C$5*F8/'TAS Apr 2019'!AR2&lt;SUM('TAS Apr 2019'!L2:P2)),(0),($C$5*F8/'TAS Apr 2019'!AR2-SUM('TAS Apr 2019'!L2:P2))*'TAS Apr 2019'!AB2/100)* 'TAS Apr 2019'!AR2,IF(AND('TAS Apr 2019'!O2&gt;0,'TAS Apr 2019'!P2=""),IF(($C$5*F8/'TAS Apr 2019'!AR2&lt; SUM('TAS Apr 2019'!L2:O2)),(0),($C$5*F8/'TAS Apr 2019'!AR2-SUM('TAS Apr 2019'!L2:O2))*'TAS Apr 2019'!AG2/100)* 'TAS Apr 2019'!AR2,IF(AND('TAS Apr 2019'!N2&gt;0,'TAS Apr 2019'!O2=""),IF(($C$5*F8/'TAS Apr 2019'!AR2&lt; SUM('TAS Apr 2019'!L2:N2)),(0),($C$5*F8/'TAS Apr 2019'!AR2-SUM('TAS Apr 2019'!L2:N2))*'TAS Apr 2019'!AF2/100)* 'TAS Apr 2019'!AR2,IF(AND('TAS Apr 2019'!M2&gt;0,'TAS Apr 2019'!N2=""),IF(($C$5*F8/'TAS Apr 2019'!AR2&lt;'TAS Apr 2019'!M2+'TAS Apr 2019'!L2),(0),(($C$5*F8/'TAS Apr 2019'!AR2-('TAS Apr 2019'!M2+'TAS Apr 2019'!L2))*'TAS Apr 2019'!AE2/100))*'TAS Apr 2019'!AR2,IF(AND('TAS Apr 2019'!L2&gt;0,'TAS Apr 2019'!M2=""&gt;0),IF(($C$5*F8/'TAS Apr 2019'!AR2&lt;'TAS Apr 2019'!L2),(0),($C$5*F8/'TAS Apr 2019'!AR2-'TAS Apr 2019'!L2)*'TAS Apr 2019'!AD2/100)*'TAS Apr 2019'!AR2,0)))))</f>
        <v>0</v>
      </c>
      <c r="K8" s="176">
        <f>SUM(G8:J8)</f>
        <v>3819.0000000000009</v>
      </c>
      <c r="L8" s="176">
        <f>K8+D8</f>
        <v>4271.6000000000013</v>
      </c>
      <c r="M8" s="204">
        <f>L8*1.1</f>
        <v>4698.760000000002</v>
      </c>
      <c r="N8" s="149">
        <f>'TAS Apr 2019'!AT2</f>
        <v>0</v>
      </c>
      <c r="O8" s="149">
        <f>'TAS Apr 2019'!AU2</f>
        <v>0</v>
      </c>
      <c r="P8" s="149">
        <f>'TAS Apr 2019'!AV2</f>
        <v>0</v>
      </c>
      <c r="Q8" s="149">
        <f>'TAS Apr 2019'!AW2</f>
        <v>0</v>
      </c>
      <c r="R8" s="149" t="str">
        <f t="shared" ref="R8:R9" si="0">IF(SUM(N8:Q8)=0,"No discount",IF(N8&gt;0,"Guaranteed off bill",IF(O8&gt;0,"Guaranteed off usage",IF(P8&gt;0,"Pay-on-time off bill","Pay-on-time off usage"))))</f>
        <v>No discount</v>
      </c>
      <c r="S8" s="149" t="s">
        <v>141</v>
      </c>
      <c r="T8" s="178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4271.6000000000013</v>
      </c>
      <c r="U8" s="17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4271.6000000000013</v>
      </c>
      <c r="V8" s="178">
        <f t="shared" ref="V8:W9" si="1">T8*1.1</f>
        <v>4698.760000000002</v>
      </c>
      <c r="W8" s="178">
        <f t="shared" si="1"/>
        <v>4698.760000000002</v>
      </c>
      <c r="X8" s="179">
        <f>'TAS Apr 2019'!BF2</f>
        <v>0</v>
      </c>
      <c r="Y8" s="180" t="str">
        <f>'TAS Apr 2019'!BG2</f>
        <v>n</v>
      </c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</row>
    <row r="9" spans="1:37" ht="20" customHeight="1" thickBot="1" x14ac:dyDescent="0.25">
      <c r="A9" s="155" t="str">
        <f>'TAS Apr 2019'!D3</f>
        <v>TGN</v>
      </c>
      <c r="B9" s="156" t="str">
        <f>'TAS Apr 2019'!F3</f>
        <v>Tas Gas</v>
      </c>
      <c r="C9" s="156" t="str">
        <f>'TAS Apr 2019'!G3</f>
        <v>Small business</v>
      </c>
      <c r="D9" s="181">
        <f>365*'TAS Apr 2019'!H3/100</f>
        <v>452.6</v>
      </c>
      <c r="E9" s="182">
        <f>IF('TAS Apr 2019'!AQ3=3,0.5,IF('TAS Apr 2019'!AQ3=2,0.33,0))</f>
        <v>0.5</v>
      </c>
      <c r="F9" s="182">
        <f>1-E8</f>
        <v>0.5</v>
      </c>
      <c r="G9" s="181">
        <f>IF('TAS Apr 2019'!K3="",($C$5*E9/'TAS Apr 2019'!AQ3*'TAS Apr 2019'!W3/100)*'TAS Apr 2019'!AQ3,IF($C$5*E9/'TAS Apr 2019'!AQ3&gt;='TAS Apr 2019'!L3,('TAS Apr 2019'!L3*'TAS Apr 2019'!W3/100)*'TAS Apr 2019'!AQ3,($C$5*E9/'TAS Apr 2019'!AQ3*'TAS Apr 2019'!W3/100)*'TAS Apr 2019'!AQ3))</f>
        <v>1853.5</v>
      </c>
      <c r="H9" s="181">
        <f>IF(AND('TAS Apr 2019'!P3&gt;0,'TAS Apr 2019'!O3&gt;0),IF(($C$5*E9/'TAS Apr 2019'!AQ3&lt;SUM('TAS Apr 2019'!L3:P3)),(0),($C$5*E9/'TAS Apr 2019'!AQ3-SUM('TAS Apr 2019'!L3:P3))*'TAS Apr 2019'!AB3/100)* 'TAS Apr 2019'!AQ3,IF(AND('TAS Apr 2019'!O3&gt;0,'TAS Apr 2019'!P3=""),IF(($C$5*E9/'TAS Apr 2019'!AQ3&lt; SUM('TAS Apr 2019'!L3:O3)),(0),($C$5*E9/'TAS Apr 2019'!AQ3-SUM('TAS Apr 2019'!L3:O3))*'TAS Apr 2019'!AA3/100)* 'TAS Apr 2019'!AQ3,IF(AND('TAS Apr 2019'!N3&gt;0,'TAS Apr 2019'!O3=""),IF(($C$5*E9/'TAS Apr 2019'!AQ3&lt; SUM('TAS Apr 2019'!L3:N3)),(0),($C$5*E9/'TAS Apr 2019'!AQ3-SUM('TAS Apr 2019'!L3:N3))*'TAS Apr 2019'!Z3/100)* 'TAS Apr 2019'!AQ3,IF(AND('TAS Apr 2019'!M3&gt;0,'TAS Apr 2019'!N3=""),IF(($C$5*E9/'TAS Apr 2019'!AQ3&lt;'TAS Apr 2019'!M3+'TAS Apr 2019'!L3),(0),(($C$5*E9/'TAS Apr 2019'!AQ3-('TAS Apr 2019'!M3+'TAS Apr 2019'!L3))*'TAS Apr 2019'!Y3/100))*'TAS Apr 2019'!AQ3,IF(AND('TAS Apr 2019'!L3&gt;0,'TAS Apr 2019'!M3=""&gt;0),IF(($C$5*E9/'TAS Apr 2019'!AQ3&lt;'TAS Apr 2019'!L3),(0),($C$5*E9/'TAS Apr 2019'!AQ3-'TAS Apr 2019'!L3)*'TAS Apr 2019'!X3/100)*'TAS Apr 2019'!AQ3,0)))))</f>
        <v>0</v>
      </c>
      <c r="I9" s="181">
        <f>IF('TAS Apr 2019'!K3="",($C$5*F9/'TAS Apr 2019'!AR3*'TAS Apr 2019'!AC3/100)*'TAS Apr 2019'!AR3,IF($C$5*F9/'TAS Apr 2019'!AR3&gt;='TAS Apr 2019'!L3,('TAS Apr 2019'!L3*'TAS Apr 2019'!AC3/100)*'TAS Apr 2019'!AR3,($C$5*F9/'TAS Apr 2019'!AR3*'TAS Apr 2019'!AC3/100)*'TAS Apr 2019'!AR3))</f>
        <v>1853.5</v>
      </c>
      <c r="J9" s="181">
        <f>IF(AND('TAS Apr 2019'!P3&gt;0,'TAS Apr 2019'!O3&gt;0),IF(($C$5*F9/'TAS Apr 2019'!AR3&lt;SUM('TAS Apr 2019'!L3:P3)),(0),($C$5*F9/'TAS Apr 2019'!AR3-SUM('TAS Apr 2019'!L3:P3))*'TAS Apr 2019'!AB3/100)* 'TAS Apr 2019'!AR3,IF(AND('TAS Apr 2019'!O3&gt;0,'TAS Apr 2019'!P3=""),IF(($C$5*F9/'TAS Apr 2019'!AR3&lt; SUM('TAS Apr 2019'!L3:O3)),(0),($C$5*F9/'TAS Apr 2019'!AR3-SUM('TAS Apr 2019'!L3:O3))*'TAS Apr 2019'!AG3/100)* 'TAS Apr 2019'!AR3,IF(AND('TAS Apr 2019'!N3&gt;0,'TAS Apr 2019'!O3=""),IF(($C$5*F9/'TAS Apr 2019'!AR3&lt; SUM('TAS Apr 2019'!L3:N3)),(0),($C$5*F9/'TAS Apr 2019'!AR3-SUM('TAS Apr 2019'!L3:N3))*'TAS Apr 2019'!AF3/100)* 'TAS Apr 2019'!AR3,IF(AND('TAS Apr 2019'!M3&gt;0,'TAS Apr 2019'!N3=""),IF(($C$5*F9/'TAS Apr 2019'!AR3&lt;'TAS Apr 2019'!M3+'TAS Apr 2019'!L3),(0),(($C$5*F9/'TAS Apr 2019'!AR3-('TAS Apr 2019'!M3+'TAS Apr 2019'!L3))*'TAS Apr 2019'!AE3/100))*'TAS Apr 2019'!AR3,IF(AND('TAS Apr 2019'!L3&gt;0,'TAS Apr 2019'!M3=""&gt;0),IF(($C$5*F9/'TAS Apr 2019'!AR3&lt;'TAS Apr 2019'!L3),(0),($C$5*F9/'TAS Apr 2019'!AR3-'TAS Apr 2019'!L3)*'TAS Apr 2019'!AD3/100)*'TAS Apr 2019'!AR3,0)))))</f>
        <v>0</v>
      </c>
      <c r="K9" s="181">
        <f>SUM(G9:J9)</f>
        <v>3707</v>
      </c>
      <c r="L9" s="181">
        <f>K9+D9</f>
        <v>4159.6000000000004</v>
      </c>
      <c r="M9" s="205">
        <f>L9*1.1</f>
        <v>4575.5600000000004</v>
      </c>
      <c r="N9" s="156">
        <f>'TAS Apr 2019'!AT3</f>
        <v>0</v>
      </c>
      <c r="O9" s="156">
        <f>'TAS Apr 2019'!AU3</f>
        <v>0</v>
      </c>
      <c r="P9" s="156">
        <f>'TAS Apr 2019'!AV3</f>
        <v>0</v>
      </c>
      <c r="Q9" s="156">
        <f>'TAS Apr 2019'!AW3</f>
        <v>0</v>
      </c>
      <c r="R9" s="156" t="str">
        <f t="shared" si="0"/>
        <v>No discount</v>
      </c>
      <c r="S9" s="156" t="s">
        <v>141</v>
      </c>
      <c r="T9" s="16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4159.6000000000004</v>
      </c>
      <c r="U9" s="162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4159.6000000000004</v>
      </c>
      <c r="V9" s="162">
        <f t="shared" si="1"/>
        <v>4575.5600000000004</v>
      </c>
      <c r="W9" s="162">
        <f t="shared" si="1"/>
        <v>4575.5600000000004</v>
      </c>
      <c r="X9" s="183">
        <f>'TAS Apr 2019'!BF3</f>
        <v>0</v>
      </c>
      <c r="Y9" s="160" t="str">
        <f>'TAS Apr 2019'!BG3</f>
        <v>n</v>
      </c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</row>
    <row r="10" spans="1:37" x14ac:dyDescent="0.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</row>
    <row r="11" spans="1:37" x14ac:dyDescent="0.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</row>
    <row r="12" spans="1:37" x14ac:dyDescent="0.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</row>
    <row r="13" spans="1:37" x14ac:dyDescent="0.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</row>
    <row r="14" spans="1:37" x14ac:dyDescent="0.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</row>
    <row r="15" spans="1:37" x14ac:dyDescent="0.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</row>
    <row r="16" spans="1:37" x14ac:dyDescent="0.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1:37" x14ac:dyDescent="0.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</row>
    <row r="18" spans="1:37" x14ac:dyDescent="0.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</row>
    <row r="19" spans="1:37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</row>
    <row r="20" spans="1:37" x14ac:dyDescent="0.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</row>
    <row r="21" spans="1:37" x14ac:dyDescent="0.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</row>
    <row r="22" spans="1:37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1:37" x14ac:dyDescent="0.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1:37" x14ac:dyDescent="0.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1:37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1:37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1:37" x14ac:dyDescent="0.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1:37" x14ac:dyDescent="0.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1:37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  <row r="30" spans="1:37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</row>
    <row r="31" spans="1:37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</row>
    <row r="32" spans="1:37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</row>
    <row r="33" spans="1:37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</row>
    <row r="34" spans="1:37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</row>
    <row r="35" spans="1:37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</row>
    <row r="36" spans="1:37" x14ac:dyDescent="0.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</row>
    <row r="37" spans="1:37" x14ac:dyDescent="0.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</row>
    <row r="38" spans="1:37" x14ac:dyDescent="0.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</row>
    <row r="39" spans="1:37" x14ac:dyDescent="0.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</row>
    <row r="40" spans="1:37" x14ac:dyDescent="0.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</row>
    <row r="41" spans="1:37" x14ac:dyDescent="0.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</row>
    <row r="42" spans="1:37" x14ac:dyDescent="0.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</row>
    <row r="43" spans="1:37" x14ac:dyDescent="0.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</row>
    <row r="44" spans="1:37" x14ac:dyDescent="0.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</row>
    <row r="45" spans="1:37" x14ac:dyDescent="0.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</row>
    <row r="46" spans="1:37" x14ac:dyDescent="0.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</row>
    <row r="47" spans="1:37" x14ac:dyDescent="0.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</row>
    <row r="48" spans="1:37" x14ac:dyDescent="0.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</row>
    <row r="49" spans="1:37" x14ac:dyDescent="0.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</row>
    <row r="50" spans="1:37" x14ac:dyDescent="0.2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</row>
    <row r="51" spans="1:37" x14ac:dyDescent="0.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</row>
    <row r="52" spans="1:37" x14ac:dyDescent="0.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</row>
    <row r="53" spans="1:37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</row>
    <row r="54" spans="1:37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</row>
    <row r="55" spans="1:37" x14ac:dyDescent="0.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</row>
    <row r="56" spans="1:37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</row>
    <row r="57" spans="1:37" x14ac:dyDescent="0.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</row>
    <row r="58" spans="1:37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</row>
    <row r="59" spans="1:37" x14ac:dyDescent="0.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</row>
    <row r="60" spans="1:37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</row>
    <row r="61" spans="1:37" x14ac:dyDescent="0.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</row>
    <row r="62" spans="1:37" x14ac:dyDescent="0.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</row>
    <row r="63" spans="1:37" x14ac:dyDescent="0.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</row>
    <row r="64" spans="1:37" x14ac:dyDescent="0.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</row>
    <row r="65" spans="1:37" x14ac:dyDescent="0.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</row>
    <row r="66" spans="1:37" x14ac:dyDescent="0.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</row>
    <row r="67" spans="1:37" x14ac:dyDescent="0.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</row>
    <row r="68" spans="1:37" x14ac:dyDescent="0.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</row>
    <row r="69" spans="1:37" x14ac:dyDescent="0.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</row>
    <row r="70" spans="1:37" x14ac:dyDescent="0.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</row>
    <row r="71" spans="1:37" x14ac:dyDescent="0.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</row>
    <row r="72" spans="1:37" x14ac:dyDescent="0.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</row>
    <row r="73" spans="1:37" x14ac:dyDescent="0.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</row>
    <row r="74" spans="1:37" x14ac:dyDescent="0.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</row>
    <row r="75" spans="1:37" x14ac:dyDescent="0.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</row>
    <row r="76" spans="1:37" x14ac:dyDescent="0.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</row>
    <row r="77" spans="1:37" x14ac:dyDescent="0.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</row>
    <row r="78" spans="1:37" x14ac:dyDescent="0.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</row>
    <row r="79" spans="1:37" x14ac:dyDescent="0.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</row>
    <row r="80" spans="1:37" x14ac:dyDescent="0.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</row>
    <row r="81" spans="1:37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</row>
  </sheetData>
  <sheetProtection algorithmName="SHA-512" hashValue="SeS87I2E/50rzrYmxQ6lZz5QA/s4PIrk95rsDBkp8A/gPA4irtmDeeNHaQ4fd/5pkadqp7X6ALdDLJXXRICoRA==" saltValue="dPYS33MYZ1bAPdYkFrnUvA==" spinCount="100000" sheet="1" objects="1" scenarios="1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82A1-5938-004C-A8E8-0F8B02F83BE4}">
  <sheetPr codeName="Sheet4">
    <tabColor theme="0" tint="-0.34998626667073579"/>
  </sheetPr>
  <dimension ref="A1:Y119"/>
  <sheetViews>
    <sheetView zoomScaleNormal="100" zoomScalePageLayoutView="130" workbookViewId="0">
      <selection activeCell="J13" sqref="J13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25" x14ac:dyDescent="0.2">
      <c r="A1" s="185" t="s">
        <v>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6"/>
      <c r="U1" s="186"/>
      <c r="V1" s="186"/>
      <c r="W1" s="186"/>
      <c r="X1" s="186"/>
      <c r="Y1" s="186"/>
    </row>
    <row r="2" spans="1:25" x14ac:dyDescent="0.2">
      <c r="A2" s="184" t="s">
        <v>78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6"/>
      <c r="U2" s="186"/>
      <c r="V2" s="186"/>
      <c r="W2" s="186"/>
      <c r="X2" s="186"/>
      <c r="Y2" s="186"/>
    </row>
    <row r="3" spans="1:25" ht="16" thickBot="1" x14ac:dyDescent="0.25">
      <c r="A3" s="185"/>
      <c r="B3" s="187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6"/>
      <c r="U3" s="186"/>
      <c r="V3" s="186"/>
      <c r="W3" s="186"/>
      <c r="X3" s="186"/>
      <c r="Y3" s="186"/>
    </row>
    <row r="4" spans="1:25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86"/>
      <c r="U4" s="186"/>
      <c r="V4" s="186"/>
      <c r="W4" s="186"/>
      <c r="X4" s="186"/>
      <c r="Y4" s="186"/>
    </row>
    <row r="5" spans="1:25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86"/>
      <c r="U5" s="186"/>
      <c r="V5" s="186"/>
      <c r="W5" s="186"/>
      <c r="X5" s="186"/>
      <c r="Y5" s="186"/>
    </row>
    <row r="6" spans="1:25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86"/>
      <c r="U6" s="186"/>
      <c r="V6" s="186"/>
      <c r="W6" s="186"/>
      <c r="X6" s="186"/>
      <c r="Y6" s="186"/>
    </row>
    <row r="7" spans="1:25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86"/>
      <c r="U7" s="186"/>
      <c r="V7" s="186"/>
      <c r="W7" s="186"/>
      <c r="X7" s="186"/>
      <c r="Y7" s="186"/>
    </row>
    <row r="8" spans="1:25" ht="20" customHeight="1" x14ac:dyDescent="0.2">
      <c r="A8" s="148" t="str">
        <f>'TAS Oct 2018'!D2</f>
        <v>TGN</v>
      </c>
      <c r="B8" s="149" t="str">
        <f>'TAS Oct 2018'!F2</f>
        <v>Aurora</v>
      </c>
      <c r="C8" s="149" t="str">
        <f>'TAS Oct 2018'!G2</f>
        <v>Small business</v>
      </c>
      <c r="D8" s="188">
        <f>365*'TAS Oct 2018'!H2/100</f>
        <v>441.65</v>
      </c>
      <c r="E8" s="188">
        <f>($C$5*'TAS Oct 2018'!O2/100)/2</f>
        <v>1897.55</v>
      </c>
      <c r="F8" s="176">
        <v>0</v>
      </c>
      <c r="G8" s="188">
        <f>($C$5*'TAS Oct 2018'!U2/100)/2</f>
        <v>1897.5</v>
      </c>
      <c r="H8" s="176">
        <v>0</v>
      </c>
      <c r="I8" s="188">
        <f>SUM(D8:H8)</f>
        <v>4236.7</v>
      </c>
      <c r="J8" s="149">
        <f>'TAS Oct 2018'!AM2</f>
        <v>0</v>
      </c>
      <c r="K8" s="149">
        <f>'TAS Oct 2018'!AN2</f>
        <v>0</v>
      </c>
      <c r="L8" s="149">
        <f>'TAS Oct 2018'!AO2</f>
        <v>0</v>
      </c>
      <c r="M8" s="149">
        <f>'TAS Oct 2018'!AP2</f>
        <v>0</v>
      </c>
      <c r="N8" s="178">
        <f>I8</f>
        <v>4236.7</v>
      </c>
      <c r="O8" s="178">
        <f>N8</f>
        <v>4236.7</v>
      </c>
      <c r="P8" s="178">
        <f>N8*1.1</f>
        <v>4660.37</v>
      </c>
      <c r="Q8" s="178">
        <f>O8*1.1</f>
        <v>4660.37</v>
      </c>
      <c r="R8" s="179">
        <f>'TAS Oct 2018'!AW2</f>
        <v>0</v>
      </c>
      <c r="S8" s="180" t="str">
        <f>'TAS Oct 2018'!AX2</f>
        <v>n</v>
      </c>
      <c r="T8" s="186"/>
      <c r="U8" s="186"/>
      <c r="V8" s="186"/>
      <c r="W8" s="186"/>
      <c r="X8" s="186"/>
      <c r="Y8" s="186"/>
    </row>
    <row r="9" spans="1:25" ht="20" customHeight="1" thickBot="1" x14ac:dyDescent="0.25">
      <c r="A9" s="155" t="str">
        <f>'TAS Oct 2018'!D3</f>
        <v>TGN</v>
      </c>
      <c r="B9" s="156" t="str">
        <f>'TAS Oct 2018'!F3</f>
        <v>Tas Gas</v>
      </c>
      <c r="C9" s="156" t="str">
        <f>'TAS Oct 2018'!G3</f>
        <v>Small business</v>
      </c>
      <c r="D9" s="189">
        <f>365*'TAS Oct 2018'!H3/100</f>
        <v>430.7</v>
      </c>
      <c r="E9" s="189">
        <f>($C$5*'TAS Oct 2018'!O3/100)/2</f>
        <v>1806</v>
      </c>
      <c r="F9" s="181">
        <v>0</v>
      </c>
      <c r="G9" s="189">
        <f>($C$5*'TAS Oct 2018'!U3/100)/2</f>
        <v>1806</v>
      </c>
      <c r="H9" s="181">
        <v>0</v>
      </c>
      <c r="I9" s="189">
        <f t="shared" ref="I9" si="0">SUM(D9:H9)</f>
        <v>4042.7</v>
      </c>
      <c r="J9" s="156">
        <f>'TAS Oct 2018'!AM3</f>
        <v>0</v>
      </c>
      <c r="K9" s="156">
        <f>'TAS Oct 2018'!AN3</f>
        <v>0</v>
      </c>
      <c r="L9" s="156">
        <f>'TAS Oct 2018'!AO3</f>
        <v>0</v>
      </c>
      <c r="M9" s="156">
        <f>'TAS Oct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2018'!AW3</f>
        <v>0</v>
      </c>
      <c r="S9" s="160" t="str">
        <f>'TAS Oct 2018'!AX3</f>
        <v>n</v>
      </c>
      <c r="T9" s="186"/>
      <c r="U9" s="186"/>
      <c r="V9" s="186"/>
      <c r="W9" s="186"/>
      <c r="X9" s="186"/>
      <c r="Y9" s="186"/>
    </row>
    <row r="10" spans="1:25" x14ac:dyDescent="0.2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</row>
    <row r="11" spans="1:25" x14ac:dyDescent="0.2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5" x14ac:dyDescent="0.2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</row>
    <row r="13" spans="1:25" x14ac:dyDescent="0.2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</row>
    <row r="14" spans="1:25" x14ac:dyDescent="0.2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</row>
    <row r="15" spans="1:25" x14ac:dyDescent="0.2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5" x14ac:dyDescent="0.2">
      <c r="A16" s="186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</row>
    <row r="17" spans="1:25" x14ac:dyDescent="0.2">
      <c r="A17" s="186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</row>
    <row r="18" spans="1:25" x14ac:dyDescent="0.2">
      <c r="A18" s="186"/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</row>
    <row r="19" spans="1:25" x14ac:dyDescent="0.2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x14ac:dyDescent="0.2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x14ac:dyDescent="0.2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25" x14ac:dyDescent="0.2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</row>
    <row r="23" spans="1:25" x14ac:dyDescent="0.2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</row>
    <row r="24" spans="1:25" x14ac:dyDescent="0.2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x14ac:dyDescent="0.2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</row>
    <row r="26" spans="1:25" x14ac:dyDescent="0.2">
      <c r="A26" s="186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</row>
    <row r="27" spans="1:25" x14ac:dyDescent="0.2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</row>
    <row r="28" spans="1:25" x14ac:dyDescent="0.2">
      <c r="A28" s="186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x14ac:dyDescent="0.2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x14ac:dyDescent="0.2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</row>
    <row r="31" spans="1:25" x14ac:dyDescent="0.2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</row>
    <row r="32" spans="1:25" x14ac:dyDescent="0.2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</row>
    <row r="33" spans="1:25" x14ac:dyDescent="0.2">
      <c r="A33" s="18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</row>
    <row r="34" spans="1:25" x14ac:dyDescent="0.2">
      <c r="A34" s="186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</row>
    <row r="35" spans="1:25" x14ac:dyDescent="0.2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</row>
    <row r="36" spans="1:25" x14ac:dyDescent="0.2">
      <c r="A36" s="18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</row>
    <row r="37" spans="1:25" x14ac:dyDescent="0.2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</row>
    <row r="38" spans="1:25" x14ac:dyDescent="0.2">
      <c r="A38" s="186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</row>
    <row r="39" spans="1:25" x14ac:dyDescent="0.2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</row>
    <row r="40" spans="1:25" x14ac:dyDescent="0.2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</row>
    <row r="41" spans="1:25" x14ac:dyDescent="0.2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</row>
    <row r="42" spans="1:25" x14ac:dyDescent="0.2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</row>
    <row r="43" spans="1:25" x14ac:dyDescent="0.2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</row>
    <row r="44" spans="1:25" x14ac:dyDescent="0.2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</row>
    <row r="45" spans="1:25" x14ac:dyDescent="0.2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</row>
    <row r="46" spans="1:25" x14ac:dyDescent="0.2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</row>
    <row r="47" spans="1:25" x14ac:dyDescent="0.2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</row>
    <row r="48" spans="1:25" x14ac:dyDescent="0.2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</row>
    <row r="49" spans="1:25" x14ac:dyDescent="0.2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</row>
    <row r="50" spans="1:25" x14ac:dyDescent="0.2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</row>
    <row r="51" spans="1:25" x14ac:dyDescent="0.2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</row>
    <row r="52" spans="1:25" x14ac:dyDescent="0.2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</row>
    <row r="53" spans="1:25" x14ac:dyDescent="0.2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x14ac:dyDescent="0.2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</row>
    <row r="55" spans="1:25" x14ac:dyDescent="0.2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</row>
    <row r="56" spans="1:25" x14ac:dyDescent="0.2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</row>
    <row r="57" spans="1:25" x14ac:dyDescent="0.2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</row>
    <row r="58" spans="1:25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</row>
    <row r="59" spans="1:25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</row>
    <row r="60" spans="1:25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</row>
    <row r="61" spans="1:25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</row>
    <row r="62" spans="1:25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</row>
    <row r="63" spans="1:25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</row>
    <row r="64" spans="1:25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</row>
    <row r="65" spans="1:25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</row>
    <row r="66" spans="1:25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</row>
    <row r="67" spans="1:25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</row>
    <row r="68" spans="1:25" x14ac:dyDescent="0.2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</row>
    <row r="69" spans="1:25" x14ac:dyDescent="0.2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</row>
    <row r="70" spans="1:25" x14ac:dyDescent="0.2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</row>
    <row r="71" spans="1:25" x14ac:dyDescent="0.2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</row>
    <row r="72" spans="1:25" x14ac:dyDescent="0.2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</row>
    <row r="73" spans="1:25" x14ac:dyDescent="0.2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</row>
    <row r="74" spans="1:25" x14ac:dyDescent="0.2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</row>
    <row r="75" spans="1:25" x14ac:dyDescent="0.2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x14ac:dyDescent="0.2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</row>
    <row r="77" spans="1:25" x14ac:dyDescent="0.2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</row>
    <row r="78" spans="1:25" x14ac:dyDescent="0.2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</row>
    <row r="79" spans="1:25" x14ac:dyDescent="0.2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</row>
    <row r="80" spans="1:25" x14ac:dyDescent="0.2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</row>
    <row r="81" spans="1:25" x14ac:dyDescent="0.2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</row>
    <row r="82" spans="1:25" x14ac:dyDescent="0.2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</row>
    <row r="83" spans="1:25" x14ac:dyDescent="0.2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</row>
    <row r="84" spans="1:25" x14ac:dyDescent="0.2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</row>
    <row r="85" spans="1:25" x14ac:dyDescent="0.2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</row>
    <row r="86" spans="1:25" x14ac:dyDescent="0.2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</row>
    <row r="87" spans="1:25" x14ac:dyDescent="0.2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</row>
    <row r="88" spans="1:25" x14ac:dyDescent="0.2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</row>
    <row r="89" spans="1:25" x14ac:dyDescent="0.2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</row>
    <row r="90" spans="1:25" x14ac:dyDescent="0.2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</row>
    <row r="91" spans="1:25" x14ac:dyDescent="0.2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</row>
    <row r="92" spans="1:25" x14ac:dyDescent="0.2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</row>
    <row r="93" spans="1:25" x14ac:dyDescent="0.2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</row>
    <row r="94" spans="1:25" x14ac:dyDescent="0.2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</row>
    <row r="95" spans="1:25" x14ac:dyDescent="0.2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</row>
    <row r="96" spans="1:25" x14ac:dyDescent="0.2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</row>
    <row r="97" spans="1:25" x14ac:dyDescent="0.2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</row>
    <row r="98" spans="1:25" x14ac:dyDescent="0.2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</row>
    <row r="99" spans="1:25" x14ac:dyDescent="0.2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</row>
    <row r="100" spans="1:25" x14ac:dyDescent="0.2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</row>
    <row r="101" spans="1:25" x14ac:dyDescent="0.2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</row>
    <row r="102" spans="1:25" x14ac:dyDescent="0.2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</row>
    <row r="103" spans="1:25" x14ac:dyDescent="0.2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</row>
    <row r="104" spans="1:25" x14ac:dyDescent="0.2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</row>
    <row r="105" spans="1:25" x14ac:dyDescent="0.2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</row>
    <row r="106" spans="1:25" x14ac:dyDescent="0.2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</row>
    <row r="107" spans="1:25" x14ac:dyDescent="0.2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</row>
    <row r="108" spans="1:25" x14ac:dyDescent="0.2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</row>
    <row r="109" spans="1:25" x14ac:dyDescent="0.2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</row>
    <row r="110" spans="1:25" x14ac:dyDescent="0.2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</row>
    <row r="111" spans="1:25" x14ac:dyDescent="0.2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</row>
    <row r="112" spans="1:25" x14ac:dyDescent="0.2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</row>
    <row r="113" spans="1:25" x14ac:dyDescent="0.2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</row>
    <row r="114" spans="1:25" x14ac:dyDescent="0.2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</row>
    <row r="115" spans="1:25" x14ac:dyDescent="0.2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</row>
    <row r="116" spans="1:25" x14ac:dyDescent="0.2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</row>
    <row r="117" spans="1:25" x14ac:dyDescent="0.2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</row>
    <row r="118" spans="1:25" x14ac:dyDescent="0.2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</row>
    <row r="119" spans="1:25" x14ac:dyDescent="0.2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</row>
  </sheetData>
  <sheetProtection algorithmName="SHA-512" hashValue="VvTGrmYX7ggxz8iuijx+8MGEdVLqw8JVIEizgx7LpCmytTxwBUCSVmggxaH0X4CpoFvJQm3LartjTVqaWGWK/w==" saltValue="VBrrN15OfDYX4+voLuN8Gw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DCA0-1EF4-DE40-B2C7-E4B18714A2C5}">
  <sheetPr codeName="Sheet5">
    <tabColor theme="5"/>
  </sheetPr>
  <dimension ref="A1:AK72"/>
  <sheetViews>
    <sheetView zoomScaleNormal="100" zoomScalePageLayoutView="130" workbookViewId="0">
      <selection activeCell="J16" sqref="J1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0" t="s">
        <v>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</row>
    <row r="2" spans="1:37" x14ac:dyDescent="0.2">
      <c r="A2" s="192" t="s">
        <v>78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</row>
    <row r="3" spans="1:37" ht="16" thickBot="1" x14ac:dyDescent="0.25">
      <c r="A3" s="190"/>
      <c r="B3" s="193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</row>
    <row r="8" spans="1:37" ht="20" customHeight="1" x14ac:dyDescent="0.2">
      <c r="A8" s="148" t="str">
        <f>'TAS Apr 2018'!D2</f>
        <v>TGN</v>
      </c>
      <c r="B8" s="149" t="str">
        <f>'TAS Apr 2018'!F2</f>
        <v>Aurora</v>
      </c>
      <c r="C8" s="149" t="str">
        <f>'TAS Apr 2018'!G2</f>
        <v>Small business</v>
      </c>
      <c r="D8" s="149">
        <f>365*'TAS Apr 2018'!H2/100</f>
        <v>441.65</v>
      </c>
      <c r="E8" s="188">
        <f>($C$5*'TAS Apr 2018'!O2/100)/2</f>
        <v>1897.5</v>
      </c>
      <c r="F8" s="176">
        <v>0</v>
      </c>
      <c r="G8" s="188">
        <f>($C$5*'TAS Apr 2018'!U2/100)/2</f>
        <v>1897.5</v>
      </c>
      <c r="H8" s="194">
        <v>0</v>
      </c>
      <c r="I8" s="188">
        <f>SUM(D8:H8)</f>
        <v>4236.6499999999996</v>
      </c>
      <c r="J8" s="149">
        <f>'TAS Apr 2018'!AM2</f>
        <v>0</v>
      </c>
      <c r="K8" s="149">
        <f>'TAS Apr 2018'!AN2</f>
        <v>0</v>
      </c>
      <c r="L8" s="149">
        <f>'TAS Apr 2018'!AO2</f>
        <v>0</v>
      </c>
      <c r="M8" s="149">
        <f>'TAS Apr 2018'!AP2</f>
        <v>0</v>
      </c>
      <c r="N8" s="178">
        <f>I8</f>
        <v>4236.6499999999996</v>
      </c>
      <c r="O8" s="178">
        <f>N8</f>
        <v>4236.6499999999996</v>
      </c>
      <c r="P8" s="178">
        <f>N8*1.1</f>
        <v>4660.3149999999996</v>
      </c>
      <c r="Q8" s="178">
        <f>O8*1.1</f>
        <v>4660.3149999999996</v>
      </c>
      <c r="R8" s="179">
        <f>'TAS Apr 2018'!AW2</f>
        <v>0</v>
      </c>
      <c r="S8" s="180" t="str">
        <f>'TAS Apr 2018'!AX2</f>
        <v>n</v>
      </c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</row>
    <row r="9" spans="1:37" ht="20" customHeight="1" thickBot="1" x14ac:dyDescent="0.25">
      <c r="A9" s="155" t="str">
        <f>'TAS Apr 2018'!D3</f>
        <v>TGN</v>
      </c>
      <c r="B9" s="156" t="str">
        <f>'TAS Apr 2018'!F3</f>
        <v>Tas Gas</v>
      </c>
      <c r="C9" s="156" t="str">
        <f>'TAS Apr 2018'!G3</f>
        <v>Small business</v>
      </c>
      <c r="D9" s="181">
        <f>365*'TAS Apr 2018'!H3/100</f>
        <v>430.7</v>
      </c>
      <c r="E9" s="189">
        <f>($C$5*'TAS Apr 2018'!O3/100)/2</f>
        <v>1806</v>
      </c>
      <c r="F9" s="181">
        <v>0</v>
      </c>
      <c r="G9" s="189">
        <f>($C$5*'TAS Apr 2018'!U3/100)/2</f>
        <v>1806</v>
      </c>
      <c r="H9" s="195">
        <v>0</v>
      </c>
      <c r="I9" s="189">
        <f t="shared" ref="I9" si="0">SUM(D9:H9)</f>
        <v>4042.7</v>
      </c>
      <c r="J9" s="156">
        <f>'TAS Apr 2018'!AM3</f>
        <v>0</v>
      </c>
      <c r="K9" s="156">
        <f>'TAS Apr 2018'!AN3</f>
        <v>0</v>
      </c>
      <c r="L9" s="156">
        <f>'TAS Apr 2018'!AO3</f>
        <v>0</v>
      </c>
      <c r="M9" s="156">
        <f>'TAS Apr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2018'!AW3</f>
        <v>0</v>
      </c>
      <c r="S9" s="160" t="str">
        <f>'TAS Apr 2018'!AX3</f>
        <v>n</v>
      </c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</row>
    <row r="10" spans="1:37" x14ac:dyDescent="0.2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</row>
    <row r="11" spans="1:37" x14ac:dyDescent="0.2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</row>
    <row r="12" spans="1:37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</row>
    <row r="13" spans="1:37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</row>
    <row r="14" spans="1:37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</row>
    <row r="15" spans="1:37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</row>
    <row r="16" spans="1:37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</row>
    <row r="17" spans="1:37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</row>
    <row r="18" spans="1:37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</row>
    <row r="19" spans="1:37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</row>
    <row r="20" spans="1:37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</row>
    <row r="21" spans="1:37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</row>
    <row r="22" spans="1:37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</row>
    <row r="23" spans="1:37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</row>
    <row r="24" spans="1:37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</row>
    <row r="25" spans="1:37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</row>
    <row r="26" spans="1:37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</row>
    <row r="27" spans="1:37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</row>
    <row r="28" spans="1:37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</row>
    <row r="29" spans="1:37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</row>
    <row r="30" spans="1:37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</row>
    <row r="31" spans="1:37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</row>
    <row r="32" spans="1:37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</row>
    <row r="33" spans="1:37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</row>
    <row r="34" spans="1:37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</row>
    <row r="35" spans="1:37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</row>
    <row r="36" spans="1:37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</row>
    <row r="37" spans="1:37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</row>
    <row r="38" spans="1:37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7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</row>
    <row r="40" spans="1:37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</row>
    <row r="41" spans="1:37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</row>
    <row r="42" spans="1:37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</row>
    <row r="43" spans="1:37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</row>
    <row r="44" spans="1:37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</row>
    <row r="45" spans="1:37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</row>
    <row r="46" spans="1:37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</row>
    <row r="47" spans="1:37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</row>
    <row r="48" spans="1:37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</row>
    <row r="49" spans="1:37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</row>
    <row r="50" spans="1:37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</row>
    <row r="51" spans="1:37" x14ac:dyDescent="0.2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</row>
    <row r="52" spans="1:37" x14ac:dyDescent="0.2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</row>
    <row r="53" spans="1:37" x14ac:dyDescent="0.2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</row>
    <row r="54" spans="1:37" x14ac:dyDescent="0.2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</row>
    <row r="55" spans="1:37" x14ac:dyDescent="0.2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</row>
    <row r="56" spans="1:37" x14ac:dyDescent="0.2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</row>
    <row r="57" spans="1:37" x14ac:dyDescent="0.2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</row>
    <row r="58" spans="1:37" x14ac:dyDescent="0.2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</row>
    <row r="59" spans="1:37" x14ac:dyDescent="0.2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</row>
    <row r="60" spans="1:37" x14ac:dyDescent="0.2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</row>
    <row r="61" spans="1:37" x14ac:dyDescent="0.2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</row>
    <row r="62" spans="1:37" x14ac:dyDescent="0.2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</row>
    <row r="63" spans="1:37" x14ac:dyDescent="0.2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</row>
    <row r="64" spans="1:37" x14ac:dyDescent="0.2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</row>
    <row r="65" spans="1:37" x14ac:dyDescent="0.2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</row>
    <row r="66" spans="1:37" x14ac:dyDescent="0.2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</row>
    <row r="67" spans="1:37" x14ac:dyDescent="0.2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</row>
    <row r="68" spans="1:37" x14ac:dyDescent="0.2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</row>
    <row r="69" spans="1:37" x14ac:dyDescent="0.2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</row>
    <row r="70" spans="1:37" x14ac:dyDescent="0.2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</row>
    <row r="71" spans="1:37" x14ac:dyDescent="0.2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</row>
    <row r="72" spans="1:37" x14ac:dyDescent="0.2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</row>
  </sheetData>
  <sheetProtection algorithmName="SHA-512" hashValue="5Mhun+Jsf0mXfVMRW1uvZhUHaw2J3vIO0k0rfv8w3uhqUPucM7+xkIXhzqZ5BpvniaKEGSxgAV6lrwd1EAUzLg==" saltValue="QUnreokWO0oWzWsNkQfOhg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AK118"/>
  <sheetViews>
    <sheetView zoomScaleNormal="100" zoomScalePageLayoutView="130" workbookViewId="0">
      <selection activeCell="I7" sqref="I7"/>
    </sheetView>
  </sheetViews>
  <sheetFormatPr baseColWidth="10" defaultRowHeight="15" x14ac:dyDescent="0.2"/>
  <cols>
    <col min="1" max="1" width="14.6640625" customWidth="1"/>
    <col min="2" max="2" width="13.66406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</row>
    <row r="2" spans="1:37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</row>
    <row r="3" spans="1:37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</row>
    <row r="8" spans="1:37" ht="20" customHeight="1" x14ac:dyDescent="0.2">
      <c r="A8" s="148" t="str">
        <f>'TAS Oct 2017'!D2</f>
        <v>TGN</v>
      </c>
      <c r="B8" s="149" t="str">
        <f>'TAS Oct 2017'!F2</f>
        <v>Aurora</v>
      </c>
      <c r="C8" s="149" t="str">
        <f>'TAS Oct 2017'!G2</f>
        <v>Small business</v>
      </c>
      <c r="D8" s="176">
        <f>365*'TAS Oct 2017'!H2/100</f>
        <v>430.7</v>
      </c>
      <c r="E8" s="188">
        <f>($C$5*'TAS Oct 2017'!O2/100)/2</f>
        <v>1688.35</v>
      </c>
      <c r="F8" s="176">
        <v>0</v>
      </c>
      <c r="G8" s="188">
        <f>($C$5*'TAS Oct 2017'!U2/100)/2</f>
        <v>1688.35</v>
      </c>
      <c r="H8" s="176">
        <v>0</v>
      </c>
      <c r="I8" s="188">
        <f>SUM(D8:H8)</f>
        <v>3807.3999999999996</v>
      </c>
      <c r="J8" s="149">
        <f>'TAS Oct 2017'!AM2</f>
        <v>0</v>
      </c>
      <c r="K8" s="149">
        <f>'TAS Oct 2017'!AN2</f>
        <v>0</v>
      </c>
      <c r="L8" s="149">
        <f>'TAS Oct 2017'!AO2</f>
        <v>0</v>
      </c>
      <c r="M8" s="149">
        <f>'TAS Oct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Oct 2017'!AW2</f>
        <v>0</v>
      </c>
      <c r="S8" s="180" t="str">
        <f>'TAS Oct 2017'!AX2</f>
        <v>n</v>
      </c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</row>
    <row r="9" spans="1:37" ht="20" customHeight="1" thickBot="1" x14ac:dyDescent="0.25">
      <c r="A9" s="155" t="str">
        <f>'TAS Oct 2017'!D3</f>
        <v>TGN</v>
      </c>
      <c r="B9" s="156" t="str">
        <f>'TAS Oct 2017'!F3</f>
        <v>Tas Gas</v>
      </c>
      <c r="C9" s="156" t="str">
        <f>'TAS Oct 2017'!G3</f>
        <v>Small business</v>
      </c>
      <c r="D9" s="181">
        <f>365*'TAS Oct 2017'!H3/100</f>
        <v>430.7</v>
      </c>
      <c r="E9" s="189">
        <f>($C$5*'TAS Oct 2017'!O3/100)/2</f>
        <v>1806</v>
      </c>
      <c r="F9" s="181">
        <v>0</v>
      </c>
      <c r="G9" s="189">
        <f>($C$5*'TAS Oct 2017'!U3/100)/2</f>
        <v>1806</v>
      </c>
      <c r="H9" s="181">
        <v>0</v>
      </c>
      <c r="I9" s="189">
        <f t="shared" ref="I9" si="0">SUM(D9:H9)</f>
        <v>4042.7</v>
      </c>
      <c r="J9" s="156">
        <f>'TAS Oct 2017'!AM3</f>
        <v>0</v>
      </c>
      <c r="K9" s="156">
        <f>'TAS Oct 2017'!AN3</f>
        <v>0</v>
      </c>
      <c r="L9" s="156">
        <f>'TAS Oct 2017'!AO3</f>
        <v>0</v>
      </c>
      <c r="M9" s="156">
        <f>'TAS Oct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2017'!AW3</f>
        <v>0</v>
      </c>
      <c r="S9" s="160" t="str">
        <f>'TAS Oct 2017'!AX3</f>
        <v>n</v>
      </c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</row>
    <row r="10" spans="1:37" x14ac:dyDescent="0.2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</row>
    <row r="11" spans="1:37" x14ac:dyDescent="0.2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</row>
    <row r="12" spans="1:37" x14ac:dyDescent="0.2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</row>
    <row r="13" spans="1:37" x14ac:dyDescent="0.2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</row>
    <row r="14" spans="1:37" x14ac:dyDescent="0.2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</row>
    <row r="15" spans="1:37" x14ac:dyDescent="0.2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</row>
    <row r="16" spans="1:37" x14ac:dyDescent="0.2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</row>
    <row r="17" spans="1:37" x14ac:dyDescent="0.2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</row>
    <row r="18" spans="1:37" x14ac:dyDescent="0.2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</row>
    <row r="19" spans="1:37" x14ac:dyDescent="0.2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</row>
    <row r="20" spans="1:37" x14ac:dyDescent="0.2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</row>
    <row r="21" spans="1:37" x14ac:dyDescent="0.2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x14ac:dyDescent="0.2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x14ac:dyDescent="0.2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x14ac:dyDescent="0.2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x14ac:dyDescent="0.2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x14ac:dyDescent="0.2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x14ac:dyDescent="0.2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x14ac:dyDescent="0.2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x14ac:dyDescent="0.2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x14ac:dyDescent="0.2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x14ac:dyDescent="0.2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x14ac:dyDescent="0.2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x14ac:dyDescent="0.2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x14ac:dyDescent="0.2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3" spans="1:37" x14ac:dyDescent="0.2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</row>
    <row r="44" spans="1:37" x14ac:dyDescent="0.2">
      <c r="A44" s="197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</row>
    <row r="45" spans="1:37" x14ac:dyDescent="0.2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</row>
    <row r="46" spans="1:37" x14ac:dyDescent="0.2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</row>
    <row r="47" spans="1:37" x14ac:dyDescent="0.2">
      <c r="A47" s="197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</row>
    <row r="48" spans="1:37" x14ac:dyDescent="0.2">
      <c r="A48" s="197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</row>
    <row r="49" spans="1:37" x14ac:dyDescent="0.2">
      <c r="A49" s="197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</row>
    <row r="50" spans="1:37" x14ac:dyDescent="0.2">
      <c r="A50" s="197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</row>
    <row r="51" spans="1:37" x14ac:dyDescent="0.2">
      <c r="A51" s="197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</row>
    <row r="52" spans="1:37" x14ac:dyDescent="0.2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</row>
    <row r="53" spans="1:37" x14ac:dyDescent="0.2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</row>
    <row r="54" spans="1:37" x14ac:dyDescent="0.2">
      <c r="A54" s="197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</row>
    <row r="55" spans="1:37" x14ac:dyDescent="0.2">
      <c r="A55" s="197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</row>
    <row r="56" spans="1:37" x14ac:dyDescent="0.2">
      <c r="A56" s="197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</row>
    <row r="57" spans="1:37" x14ac:dyDescent="0.2">
      <c r="A57" s="197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</row>
    <row r="58" spans="1:37" x14ac:dyDescent="0.2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</row>
    <row r="59" spans="1:37" x14ac:dyDescent="0.2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</row>
    <row r="60" spans="1:37" x14ac:dyDescent="0.2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</row>
    <row r="61" spans="1:37" x14ac:dyDescent="0.2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</row>
    <row r="62" spans="1:37" x14ac:dyDescent="0.2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</row>
    <row r="63" spans="1:37" x14ac:dyDescent="0.2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</row>
    <row r="64" spans="1:37" x14ac:dyDescent="0.2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</row>
    <row r="65" spans="1:37" x14ac:dyDescent="0.2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</row>
    <row r="66" spans="1:37" x14ac:dyDescent="0.2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</row>
    <row r="67" spans="1:37" x14ac:dyDescent="0.2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</row>
    <row r="68" spans="1:37" x14ac:dyDescent="0.2">
      <c r="A68" s="197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</row>
    <row r="69" spans="1:37" x14ac:dyDescent="0.2">
      <c r="A69" s="197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</row>
    <row r="70" spans="1:37" x14ac:dyDescent="0.2">
      <c r="A70" s="197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</row>
    <row r="71" spans="1:37" x14ac:dyDescent="0.2">
      <c r="A71" s="197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</row>
    <row r="72" spans="1:37" x14ac:dyDescent="0.2">
      <c r="A72" s="197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</row>
    <row r="73" spans="1:37" x14ac:dyDescent="0.2">
      <c r="A73" s="197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</row>
    <row r="74" spans="1:37" x14ac:dyDescent="0.2">
      <c r="A74" s="197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</row>
    <row r="75" spans="1:37" x14ac:dyDescent="0.2">
      <c r="A75" s="197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</row>
    <row r="76" spans="1:37" x14ac:dyDescent="0.2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</row>
    <row r="77" spans="1:37" x14ac:dyDescent="0.2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</row>
    <row r="78" spans="1:37" x14ac:dyDescent="0.2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</row>
    <row r="79" spans="1:37" x14ac:dyDescent="0.2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</row>
    <row r="80" spans="1:37" x14ac:dyDescent="0.2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</row>
    <row r="81" spans="1:37" x14ac:dyDescent="0.2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</row>
    <row r="82" spans="1:37" x14ac:dyDescent="0.2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</row>
    <row r="83" spans="1:37" x14ac:dyDescent="0.2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</row>
    <row r="84" spans="1:37" x14ac:dyDescent="0.2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</row>
    <row r="85" spans="1:37" x14ac:dyDescent="0.2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</row>
    <row r="86" spans="1:37" x14ac:dyDescent="0.2">
      <c r="A86" s="197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</row>
    <row r="87" spans="1:37" x14ac:dyDescent="0.2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</row>
    <row r="88" spans="1:37" x14ac:dyDescent="0.2">
      <c r="A88" s="197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</row>
    <row r="89" spans="1:37" x14ac:dyDescent="0.2">
      <c r="A89" s="197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</row>
    <row r="90" spans="1:37" x14ac:dyDescent="0.2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</row>
    <row r="91" spans="1:37" x14ac:dyDescent="0.2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</row>
    <row r="92" spans="1:37" x14ac:dyDescent="0.2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</row>
    <row r="93" spans="1:37" x14ac:dyDescent="0.2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</row>
    <row r="94" spans="1:37" x14ac:dyDescent="0.2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</row>
    <row r="95" spans="1:37" x14ac:dyDescent="0.2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</row>
    <row r="96" spans="1:37" x14ac:dyDescent="0.2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</row>
    <row r="97" spans="1:37" x14ac:dyDescent="0.2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</row>
    <row r="98" spans="1:37" x14ac:dyDescent="0.2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</row>
    <row r="99" spans="1:37" x14ac:dyDescent="0.2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</row>
    <row r="100" spans="1:37" x14ac:dyDescent="0.2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</row>
    <row r="101" spans="1:37" x14ac:dyDescent="0.2">
      <c r="A101" s="197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</row>
    <row r="102" spans="1:37" x14ac:dyDescent="0.2">
      <c r="A102" s="197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</row>
    <row r="103" spans="1:37" x14ac:dyDescent="0.2">
      <c r="A103" s="197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</row>
    <row r="104" spans="1:37" x14ac:dyDescent="0.2">
      <c r="A104" s="197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</row>
    <row r="105" spans="1:37" x14ac:dyDescent="0.2">
      <c r="A105" s="197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</row>
    <row r="106" spans="1:37" x14ac:dyDescent="0.2">
      <c r="A106" s="197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</row>
    <row r="107" spans="1:37" x14ac:dyDescent="0.2">
      <c r="A107" s="197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</row>
    <row r="108" spans="1:37" x14ac:dyDescent="0.2">
      <c r="A108" s="197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</row>
    <row r="109" spans="1:37" x14ac:dyDescent="0.2">
      <c r="A109" s="197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</row>
    <row r="110" spans="1:37" x14ac:dyDescent="0.2">
      <c r="A110" s="197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</row>
    <row r="111" spans="1:37" x14ac:dyDescent="0.2">
      <c r="A111" s="197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</row>
    <row r="112" spans="1:37" x14ac:dyDescent="0.2">
      <c r="A112" s="197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</row>
    <row r="113" spans="1:37" x14ac:dyDescent="0.2">
      <c r="A113" s="197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</row>
    <row r="114" spans="1:37" x14ac:dyDescent="0.2">
      <c r="A114" s="197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</row>
    <row r="115" spans="1:37" x14ac:dyDescent="0.2">
      <c r="A115" s="197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</row>
    <row r="116" spans="1:37" x14ac:dyDescent="0.2">
      <c r="A116" s="197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</row>
    <row r="117" spans="1:37" x14ac:dyDescent="0.2">
      <c r="A117" s="197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</row>
    <row r="118" spans="1:37" x14ac:dyDescent="0.2">
      <c r="A118" s="197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</row>
  </sheetData>
  <sheetProtection algorithmName="SHA-512" hashValue="4PKmDpwMCts40TVT/e4iUm2F+uCOrp3Z5Ij+MkzY1r45yuO6B1/lmmVqhqaYG3TzjAwfBhQme5fBqi0FW/cYXA==" saltValue="rmiG75uqmC/vFNBR9fzyzg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AP83"/>
  <sheetViews>
    <sheetView zoomScaleNormal="100" zoomScalePageLayoutView="130" workbookViewId="0">
      <selection activeCell="N1" sqref="N1:O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42" x14ac:dyDescent="0.2">
      <c r="A1" s="200" t="s">
        <v>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</row>
    <row r="2" spans="1:42" x14ac:dyDescent="0.2">
      <c r="A2" s="202" t="s">
        <v>78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</row>
    <row r="3" spans="1:42" ht="16" thickBot="1" x14ac:dyDescent="0.25">
      <c r="A3" s="200"/>
      <c r="B3" s="203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</row>
    <row r="4" spans="1:42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</row>
    <row r="5" spans="1:42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</row>
    <row r="6" spans="1:42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</row>
    <row r="7" spans="1:42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</row>
    <row r="8" spans="1:42" ht="20" customHeight="1" x14ac:dyDescent="0.2">
      <c r="A8" s="148" t="str">
        <f>'TAS Apr 2017'!D2</f>
        <v>TGN</v>
      </c>
      <c r="B8" s="149" t="str">
        <f>'TAS Apr 2017'!F2</f>
        <v>Aurora</v>
      </c>
      <c r="C8" s="149" t="str">
        <f>'TAS Apr 2017'!G2</f>
        <v>Small business</v>
      </c>
      <c r="D8" s="188">
        <f>365*'TAS Apr 2017'!H2/100</f>
        <v>430.7</v>
      </c>
      <c r="E8" s="188">
        <f>($C$5*'TAS Apr 2017'!O2/100)/2</f>
        <v>1688.35</v>
      </c>
      <c r="F8" s="176">
        <v>0</v>
      </c>
      <c r="G8" s="188">
        <f>($C$5*'TAS Apr 2017'!U2/100)/2</f>
        <v>1688.35</v>
      </c>
      <c r="H8" s="176">
        <v>0</v>
      </c>
      <c r="I8" s="188">
        <f>SUM(D8:H8)</f>
        <v>3807.3999999999996</v>
      </c>
      <c r="J8" s="149">
        <f>'TAS Apr 2017'!AM2</f>
        <v>0</v>
      </c>
      <c r="K8" s="149">
        <f>'TAS Apr 2017'!AN2</f>
        <v>0</v>
      </c>
      <c r="L8" s="149">
        <f>'TAS Apr 2017'!AO2</f>
        <v>0</v>
      </c>
      <c r="M8" s="149">
        <f>'TAS Apr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Apr 2017'!AW2</f>
        <v>0</v>
      </c>
      <c r="S8" s="180" t="str">
        <f>'TAS Apr 2017'!AX2</f>
        <v>n</v>
      </c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</row>
    <row r="9" spans="1:42" ht="20" customHeight="1" thickBot="1" x14ac:dyDescent="0.25">
      <c r="A9" s="155" t="str">
        <f>'TAS Apr 2017'!D3</f>
        <v>TGN</v>
      </c>
      <c r="B9" s="156" t="str">
        <f>'TAS Apr 2017'!F3</f>
        <v>Tas Gas</v>
      </c>
      <c r="C9" s="156" t="str">
        <f>'TAS Apr 2017'!G3</f>
        <v>Small business</v>
      </c>
      <c r="D9" s="189">
        <f>365*'TAS Apr 2017'!H3/100</f>
        <v>430.7</v>
      </c>
      <c r="E9" s="189">
        <f>($C$5*'TAS Apr 2017'!O3/100)/2</f>
        <v>1806</v>
      </c>
      <c r="F9" s="181">
        <v>0</v>
      </c>
      <c r="G9" s="189">
        <f>($C$5*'TAS Apr 2017'!U3/100)/2</f>
        <v>1806</v>
      </c>
      <c r="H9" s="181">
        <v>0</v>
      </c>
      <c r="I9" s="189">
        <f t="shared" ref="I9" si="0">SUM(D9:H9)</f>
        <v>4042.7</v>
      </c>
      <c r="J9" s="156">
        <f>'TAS Apr 2017'!AM3</f>
        <v>0</v>
      </c>
      <c r="K9" s="156">
        <f>'TAS Apr 2017'!AN3</f>
        <v>0</v>
      </c>
      <c r="L9" s="156">
        <f>'TAS Apr 2017'!AO3</f>
        <v>0</v>
      </c>
      <c r="M9" s="156">
        <f>'TAS Apr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2017'!AW3</f>
        <v>0</v>
      </c>
      <c r="S9" s="160" t="str">
        <f>'TAS Apr 2017'!AX3</f>
        <v>n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</row>
    <row r="10" spans="1:42" x14ac:dyDescent="0.2">
      <c r="A10" s="201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</row>
    <row r="11" spans="1:42" x14ac:dyDescent="0.2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</row>
    <row r="12" spans="1:42" x14ac:dyDescent="0.2">
      <c r="A12" s="201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</row>
    <row r="13" spans="1:42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</row>
    <row r="14" spans="1:42" x14ac:dyDescent="0.2">
      <c r="A14" s="201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</row>
    <row r="15" spans="1:42" x14ac:dyDescent="0.2">
      <c r="A15" s="201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</row>
    <row r="16" spans="1:42" x14ac:dyDescent="0.2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</row>
    <row r="17" spans="1:42" x14ac:dyDescent="0.2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</row>
    <row r="18" spans="1:42" x14ac:dyDescent="0.2">
      <c r="A18" s="201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</row>
    <row r="19" spans="1:42" x14ac:dyDescent="0.2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</row>
    <row r="20" spans="1:42" x14ac:dyDescent="0.2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</row>
    <row r="21" spans="1:42" x14ac:dyDescent="0.2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</row>
    <row r="22" spans="1:42" x14ac:dyDescent="0.2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</row>
    <row r="23" spans="1:42" x14ac:dyDescent="0.2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</row>
    <row r="24" spans="1:42" x14ac:dyDescent="0.2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</row>
    <row r="25" spans="1:42" x14ac:dyDescent="0.2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</row>
    <row r="26" spans="1:42" x14ac:dyDescent="0.2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</row>
    <row r="27" spans="1:42" x14ac:dyDescent="0.2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</row>
    <row r="28" spans="1:42" x14ac:dyDescent="0.2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</row>
    <row r="29" spans="1:42" x14ac:dyDescent="0.2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</row>
    <row r="30" spans="1:42" x14ac:dyDescent="0.2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</row>
    <row r="31" spans="1:42" x14ac:dyDescent="0.2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</row>
    <row r="32" spans="1:42" x14ac:dyDescent="0.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</row>
    <row r="33" spans="1:42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</row>
    <row r="34" spans="1:42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</row>
    <row r="35" spans="1:42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</row>
    <row r="36" spans="1:42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</row>
    <row r="37" spans="1:42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</row>
    <row r="38" spans="1:42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</row>
    <row r="39" spans="1:42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</row>
    <row r="40" spans="1:42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</row>
    <row r="41" spans="1:42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</row>
    <row r="42" spans="1:42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</row>
    <row r="43" spans="1:42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</row>
    <row r="44" spans="1:42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</row>
    <row r="45" spans="1:42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</row>
    <row r="46" spans="1:42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</row>
    <row r="47" spans="1:42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</row>
    <row r="48" spans="1:42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</row>
    <row r="49" spans="1:42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</row>
    <row r="50" spans="1:42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</row>
    <row r="51" spans="1:42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</row>
    <row r="52" spans="1:42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</row>
    <row r="53" spans="1:42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</row>
    <row r="54" spans="1:42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</row>
    <row r="55" spans="1:42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</row>
    <row r="56" spans="1:42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</row>
    <row r="57" spans="1:42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</row>
    <row r="58" spans="1:42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</row>
    <row r="59" spans="1:42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</row>
    <row r="60" spans="1:42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</row>
    <row r="61" spans="1:42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</row>
    <row r="62" spans="1:42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</row>
    <row r="63" spans="1:42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</row>
    <row r="64" spans="1:42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</row>
    <row r="65" spans="1:42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</row>
    <row r="66" spans="1:42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</row>
    <row r="67" spans="1:42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</row>
    <row r="68" spans="1:42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</row>
    <row r="69" spans="1:42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</row>
    <row r="70" spans="1:42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</row>
    <row r="71" spans="1:42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</row>
    <row r="72" spans="1:42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</row>
    <row r="73" spans="1:42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</row>
    <row r="74" spans="1:42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</row>
    <row r="75" spans="1:42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</row>
    <row r="76" spans="1:42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</row>
    <row r="77" spans="1:42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</row>
    <row r="78" spans="1:42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</row>
    <row r="79" spans="1:42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</row>
    <row r="80" spans="1:42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</row>
    <row r="81" spans="1:42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</row>
    <row r="82" spans="1:42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</row>
    <row r="83" spans="1:42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</row>
  </sheetData>
  <sheetProtection algorithmName="SHA-512" hashValue="T6V46XkCugDbuntBoPlAb8CinU5rFmix+chKUEIouuxIbtxXvifNwelD+eW+SBGpPXX4YlEXWZz2wJRVXX8JdQ==" saltValue="Z/+T3f/u1+2gEAle3X5yhw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A103"/>
  <sheetViews>
    <sheetView zoomScaleNormal="100" workbookViewId="0">
      <selection activeCell="C5" sqref="C5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53" x14ac:dyDescent="0.2">
      <c r="A1" s="206" t="s">
        <v>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</row>
    <row r="2" spans="1:53" x14ac:dyDescent="0.2">
      <c r="A2" s="208" t="s">
        <v>78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</row>
    <row r="3" spans="1:53" ht="16" thickBot="1" x14ac:dyDescent="0.25">
      <c r="A3" s="206"/>
      <c r="B3" s="209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</row>
    <row r="4" spans="1:53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</row>
    <row r="5" spans="1:53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</row>
    <row r="6" spans="1:53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</row>
    <row r="7" spans="1:53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</row>
    <row r="8" spans="1:53" ht="20" customHeight="1" x14ac:dyDescent="0.2">
      <c r="A8" s="148" t="str">
        <f>'TAS Apr 2016'!D2</f>
        <v>TGN</v>
      </c>
      <c r="B8" s="149" t="str">
        <f>'TAS Apr 2016'!F2</f>
        <v>Aurora</v>
      </c>
      <c r="C8" s="149" t="str">
        <f>'TAS Apr 2016'!G2</f>
        <v>Small business</v>
      </c>
      <c r="D8" s="188">
        <f>365*'TAS Apr 2016'!H2/100</f>
        <v>423.4</v>
      </c>
      <c r="E8" s="188">
        <f>($C$5*'TAS Apr 2016'!O2/100)/2</f>
        <v>1622.5</v>
      </c>
      <c r="F8" s="176">
        <v>0</v>
      </c>
      <c r="G8" s="188">
        <f>($C$5*'TAS Apr 2016'!U2/100)/2</f>
        <v>1622.5</v>
      </c>
      <c r="H8" s="176">
        <v>0</v>
      </c>
      <c r="I8" s="188">
        <f>SUM(D8:H8)</f>
        <v>3668.4</v>
      </c>
      <c r="J8" s="149">
        <f>'TAS Apr 2016'!AM2</f>
        <v>0</v>
      </c>
      <c r="K8" s="149">
        <f>'TAS Apr 2016'!AN2</f>
        <v>0</v>
      </c>
      <c r="L8" s="149">
        <f>'TAS Apr 2016'!AO2</f>
        <v>0</v>
      </c>
      <c r="M8" s="149">
        <f>'TAS Apr 2016'!AP2</f>
        <v>0</v>
      </c>
      <c r="N8" s="178">
        <f>I8</f>
        <v>3668.4</v>
      </c>
      <c r="O8" s="178">
        <f>N8</f>
        <v>3668.4</v>
      </c>
      <c r="P8" s="178">
        <f>N8*1.1</f>
        <v>4035.2400000000002</v>
      </c>
      <c r="Q8" s="178">
        <f>O8*1.1</f>
        <v>4035.2400000000002</v>
      </c>
      <c r="R8" s="179">
        <f>'TAS Apr 2016'!AW2</f>
        <v>0</v>
      </c>
      <c r="S8" s="180" t="str">
        <f>'TAS Apr 2016'!AX2</f>
        <v>n</v>
      </c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</row>
    <row r="9" spans="1:53" ht="20" customHeight="1" thickBot="1" x14ac:dyDescent="0.25">
      <c r="A9" s="155" t="str">
        <f>'TAS Apr 2016'!D3</f>
        <v>TGN</v>
      </c>
      <c r="B9" s="156" t="str">
        <f>'TAS Apr 2016'!F3</f>
        <v>Tas Gas</v>
      </c>
      <c r="C9" s="156" t="str">
        <f>'TAS Apr 2016'!G3</f>
        <v>Small business</v>
      </c>
      <c r="D9" s="189">
        <f>365*'TAS Apr 2016'!H3/100</f>
        <v>424.714</v>
      </c>
      <c r="E9" s="189">
        <f>($C$5*'TAS Apr 2016'!O3/100)/2</f>
        <v>1750</v>
      </c>
      <c r="F9" s="181">
        <v>0</v>
      </c>
      <c r="G9" s="189">
        <f>($C$5*'TAS Apr 2016'!U3/100)/2</f>
        <v>1750</v>
      </c>
      <c r="H9" s="181">
        <v>0</v>
      </c>
      <c r="I9" s="189">
        <f t="shared" ref="I9" si="0">SUM(D9:H9)</f>
        <v>3924.7139999999999</v>
      </c>
      <c r="J9" s="156">
        <f>'TAS Apr 2016'!AM3</f>
        <v>0</v>
      </c>
      <c r="K9" s="156">
        <f>'TAS Apr 2016'!AN3</f>
        <v>0</v>
      </c>
      <c r="L9" s="156">
        <f>'TAS Apr 2016'!AO3</f>
        <v>0</v>
      </c>
      <c r="M9" s="156">
        <f>'TAS Apr 2016'!AP3</f>
        <v>0</v>
      </c>
      <c r="N9" s="162">
        <f>I9</f>
        <v>3924.7139999999999</v>
      </c>
      <c r="O9" s="162">
        <f>N9</f>
        <v>3924.7139999999999</v>
      </c>
      <c r="P9" s="162">
        <f>N9*1.1</f>
        <v>4317.1854000000003</v>
      </c>
      <c r="Q9" s="162">
        <f>O9*1.1</f>
        <v>4317.1854000000003</v>
      </c>
      <c r="R9" s="183">
        <f>'TAS Apr 2016'!AW3</f>
        <v>0</v>
      </c>
      <c r="S9" s="160" t="str">
        <f>'TAS Apr 2016'!AX3</f>
        <v>n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</row>
    <row r="10" spans="1:53" x14ac:dyDescent="0.2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</row>
    <row r="11" spans="1:53" x14ac:dyDescent="0.2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</row>
    <row r="12" spans="1:53" x14ac:dyDescent="0.2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</row>
    <row r="13" spans="1:53" x14ac:dyDescent="0.2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</row>
    <row r="14" spans="1:53" x14ac:dyDescent="0.2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</row>
    <row r="15" spans="1:53" x14ac:dyDescent="0.2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</row>
    <row r="16" spans="1:53" x14ac:dyDescent="0.2">
      <c r="A16" s="207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</row>
    <row r="17" spans="1:53" x14ac:dyDescent="0.2">
      <c r="A17" s="207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</row>
    <row r="18" spans="1:53" x14ac:dyDescent="0.2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</row>
    <row r="19" spans="1:53" x14ac:dyDescent="0.2">
      <c r="A19" s="207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</row>
    <row r="20" spans="1:53" x14ac:dyDescent="0.2">
      <c r="A20" s="207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</row>
    <row r="21" spans="1:53" x14ac:dyDescent="0.2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</row>
    <row r="22" spans="1:53" x14ac:dyDescent="0.2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</row>
    <row r="23" spans="1:53" x14ac:dyDescent="0.2">
      <c r="A23" s="207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</row>
    <row r="24" spans="1:53" x14ac:dyDescent="0.2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</row>
    <row r="25" spans="1:53" x14ac:dyDescent="0.2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</row>
    <row r="26" spans="1:53" x14ac:dyDescent="0.2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</row>
    <row r="27" spans="1:53" x14ac:dyDescent="0.2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</row>
    <row r="28" spans="1:53" x14ac:dyDescent="0.2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</row>
    <row r="29" spans="1:53" x14ac:dyDescent="0.2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</row>
    <row r="30" spans="1:53" x14ac:dyDescent="0.2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</row>
    <row r="31" spans="1:53" x14ac:dyDescent="0.2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</row>
    <row r="32" spans="1:53" x14ac:dyDescent="0.2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</row>
    <row r="33" spans="1:53" x14ac:dyDescent="0.2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</row>
    <row r="34" spans="1:53" x14ac:dyDescent="0.2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</row>
    <row r="35" spans="1:53" x14ac:dyDescent="0.2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</row>
    <row r="36" spans="1:53" x14ac:dyDescent="0.2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</row>
    <row r="37" spans="1:53" x14ac:dyDescent="0.2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</row>
    <row r="38" spans="1:53" x14ac:dyDescent="0.2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</row>
    <row r="39" spans="1:53" x14ac:dyDescent="0.2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</row>
    <row r="40" spans="1:53" x14ac:dyDescent="0.2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</row>
    <row r="41" spans="1:53" x14ac:dyDescent="0.2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</row>
    <row r="42" spans="1:53" x14ac:dyDescent="0.2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</row>
    <row r="43" spans="1:53" x14ac:dyDescent="0.2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</row>
    <row r="44" spans="1:53" x14ac:dyDescent="0.2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</row>
    <row r="45" spans="1:53" x14ac:dyDescent="0.2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</row>
    <row r="46" spans="1:53" x14ac:dyDescent="0.2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</row>
    <row r="47" spans="1:53" x14ac:dyDescent="0.2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</row>
    <row r="48" spans="1:53" x14ac:dyDescent="0.2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</row>
    <row r="49" spans="1:53" x14ac:dyDescent="0.2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</row>
    <row r="50" spans="1:53" x14ac:dyDescent="0.2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</row>
    <row r="51" spans="1:53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</row>
    <row r="52" spans="1:53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</row>
    <row r="53" spans="1:53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</row>
    <row r="54" spans="1:53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</row>
    <row r="55" spans="1:53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</row>
    <row r="56" spans="1:53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</row>
    <row r="57" spans="1:53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</row>
    <row r="58" spans="1:53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</row>
    <row r="59" spans="1:53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</row>
    <row r="60" spans="1:53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</row>
    <row r="61" spans="1:53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</row>
    <row r="62" spans="1:53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</row>
    <row r="63" spans="1:53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</row>
    <row r="64" spans="1:53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</row>
    <row r="65" spans="1:53" x14ac:dyDescent="0.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</row>
    <row r="66" spans="1:53" x14ac:dyDescent="0.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</row>
    <row r="67" spans="1:53" x14ac:dyDescent="0.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</row>
    <row r="68" spans="1:53" x14ac:dyDescent="0.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</row>
    <row r="69" spans="1:53" x14ac:dyDescent="0.2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</row>
    <row r="70" spans="1:53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</row>
    <row r="71" spans="1:53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</row>
    <row r="72" spans="1:53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</row>
    <row r="73" spans="1:53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</row>
    <row r="74" spans="1:53" x14ac:dyDescent="0.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</row>
    <row r="75" spans="1:53" x14ac:dyDescent="0.2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</row>
    <row r="76" spans="1:53" x14ac:dyDescent="0.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</row>
    <row r="77" spans="1:53" x14ac:dyDescent="0.2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</row>
    <row r="78" spans="1:53" x14ac:dyDescent="0.2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</row>
    <row r="79" spans="1:53" x14ac:dyDescent="0.2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</row>
    <row r="80" spans="1:53" x14ac:dyDescent="0.2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</row>
    <row r="81" spans="1:53" x14ac:dyDescent="0.2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</row>
    <row r="82" spans="1:53" x14ac:dyDescent="0.2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</row>
    <row r="83" spans="1:53" x14ac:dyDescent="0.2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</row>
    <row r="84" spans="1:53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</row>
    <row r="85" spans="1:53" x14ac:dyDescent="0.2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</row>
    <row r="86" spans="1:53" x14ac:dyDescent="0.2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</row>
    <row r="87" spans="1:53" x14ac:dyDescent="0.2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</row>
    <row r="88" spans="1:53" x14ac:dyDescent="0.2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</row>
    <row r="89" spans="1:53" x14ac:dyDescent="0.2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</row>
    <row r="90" spans="1:53" x14ac:dyDescent="0.2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</row>
    <row r="91" spans="1:53" x14ac:dyDescent="0.2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</row>
    <row r="92" spans="1:53" x14ac:dyDescent="0.2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</row>
    <row r="93" spans="1:53" x14ac:dyDescent="0.2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</row>
    <row r="94" spans="1:53" x14ac:dyDescent="0.2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</row>
    <row r="95" spans="1:53" x14ac:dyDescent="0.2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</row>
    <row r="96" spans="1:53" x14ac:dyDescent="0.2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</row>
    <row r="97" spans="1:53" x14ac:dyDescent="0.2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</row>
    <row r="98" spans="1:53" x14ac:dyDescent="0.2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</row>
    <row r="99" spans="1:53" x14ac:dyDescent="0.2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</row>
    <row r="100" spans="1:53" x14ac:dyDescent="0.2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</row>
    <row r="101" spans="1:53" x14ac:dyDescent="0.2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</row>
    <row r="102" spans="1:53" x14ac:dyDescent="0.2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</row>
    <row r="103" spans="1:53" x14ac:dyDescent="0.2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</row>
  </sheetData>
  <sheetProtection algorithmName="SHA-512" hashValue="W4AN0mlUCSkR+GiB+jtaJJM3w2M49RnymmPw58fcYk+3QLNX5fUWCdDTP3fphyTtAV8+evXTj2CgzI49MNJIlg==" saltValue="Kr7PbwKSomNN+yN1LTTZ0Q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BF0CF-B3A2-354A-B4A2-7D5374AC6DD6}">
  <sheetPr codeName="Sheet31"/>
  <dimension ref="A1:BQ7"/>
  <sheetViews>
    <sheetView zoomScale="140" zoomScaleNormal="140" workbookViewId="0">
      <pane xSplit="8" ySplit="1" topLeftCell="I2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45210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148</v>
      </c>
    </row>
    <row r="3" spans="1:69" x14ac:dyDescent="0.2">
      <c r="A3" s="25">
        <v>2</v>
      </c>
      <c r="B3" s="226">
        <v>45210</v>
      </c>
      <c r="C3" s="26" t="s">
        <v>65</v>
      </c>
      <c r="D3" s="25" t="s">
        <v>66</v>
      </c>
      <c r="E3" s="20">
        <v>44927</v>
      </c>
      <c r="F3" s="25" t="s">
        <v>81</v>
      </c>
      <c r="G3" s="25" t="s">
        <v>114</v>
      </c>
      <c r="H3" s="124">
        <v>140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4.37</v>
      </c>
      <c r="X3" s="25"/>
      <c r="Y3" s="25"/>
      <c r="Z3" s="25"/>
      <c r="AA3" s="25"/>
      <c r="AB3" s="25"/>
      <c r="AC3" s="124">
        <v>4.37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149</v>
      </c>
    </row>
    <row r="7" spans="1:69" x14ac:dyDescent="0.2">
      <c r="H7" s="222"/>
      <c r="I7" s="222"/>
    </row>
  </sheetData>
  <sheetProtection algorithmName="SHA-512" hashValue="jXGc7TtQbwfsBAPfA3FVJn3ty5Smk4VFB6253cOvpod8VAZk/XG+FGkIa1pqHKyR7z4rAQDxuKNNcVn7XfBqtw==" saltValue="z0Hz9WD+sUl9A7hw6INgG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301A-4825-604F-B984-51E5ABF8CEBF}">
  <sheetPr codeName="Sheet28"/>
  <dimension ref="A1:BQ7"/>
  <sheetViews>
    <sheetView zoomScale="140" zoomScaleNormal="140" workbookViewId="0">
      <pane xSplit="8" ySplit="1" topLeftCell="I2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45031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148</v>
      </c>
    </row>
    <row r="3" spans="1:69" x14ac:dyDescent="0.2">
      <c r="A3" s="25">
        <v>2</v>
      </c>
      <c r="B3" s="226">
        <v>45031</v>
      </c>
      <c r="C3" s="26" t="s">
        <v>65</v>
      </c>
      <c r="D3" s="25" t="s">
        <v>66</v>
      </c>
      <c r="E3" s="20">
        <v>44927</v>
      </c>
      <c r="F3" s="25" t="s">
        <v>81</v>
      </c>
      <c r="G3" s="25" t="s">
        <v>114</v>
      </c>
      <c r="H3" s="124">
        <v>140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4.37</v>
      </c>
      <c r="X3" s="25"/>
      <c r="Y3" s="25"/>
      <c r="Z3" s="25"/>
      <c r="AA3" s="25"/>
      <c r="AB3" s="25"/>
      <c r="AC3" s="124">
        <v>4.37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149</v>
      </c>
    </row>
    <row r="7" spans="1:69" x14ac:dyDescent="0.2">
      <c r="H7" s="222"/>
      <c r="I7" s="222"/>
    </row>
  </sheetData>
  <sheetProtection algorithmName="SHA-512" hashValue="KLcTpb9azkQZIS7V7I3verneOGEBVA6n7o5wjUKHeNVwW8HbFFtU07oDXK9BTOOD7EWOPhuqxyYcTgovHp8cUA==" saltValue="5R8/IykrhZEzXE/QfcpW9g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E8F7-6E5B-744A-9DB0-B72726CE5659}">
  <sheetPr codeName="Sheet29"/>
  <dimension ref="A1:BQ6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B3" sqref="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44847</v>
      </c>
      <c r="C2" s="26" t="s">
        <v>65</v>
      </c>
      <c r="D2" s="25" t="s">
        <v>66</v>
      </c>
      <c r="E2" s="20">
        <v>44713</v>
      </c>
      <c r="F2" s="25" t="s">
        <v>67</v>
      </c>
      <c r="G2" s="25" t="s">
        <v>114</v>
      </c>
      <c r="H2" s="124">
        <v>130.90909090909091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3.97</v>
      </c>
      <c r="X2" s="25"/>
      <c r="Y2" s="25"/>
      <c r="Z2" s="25"/>
      <c r="AA2" s="25"/>
      <c r="AB2" s="25"/>
      <c r="AC2" s="25">
        <v>3.97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147</v>
      </c>
    </row>
    <row r="3" spans="1:69" x14ac:dyDescent="0.2">
      <c r="A3" s="25">
        <v>2</v>
      </c>
      <c r="B3" s="226">
        <v>44847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  <row r="6" spans="1:69" x14ac:dyDescent="0.2">
      <c r="W6" s="222" t="e">
        <f>#REF!/1.1</f>
        <v>#REF!</v>
      </c>
    </row>
  </sheetData>
  <sheetProtection algorithmName="SHA-512" hashValue="jlNMb3eOVJy0tN2XeH3OnIE4eGuUW+jVQCyR5RklxY+gJ/3Db3GNvxN/ebnJwMLJsWq65fzwUD+yU67TUaP9rg==" saltValue="lCWLz80JIZavCL4iF5yD3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A850A-234E-354C-88B6-9F637F7DCFFC}">
  <sheetPr codeName="Sheet30">
    <tabColor theme="8" tint="0.59999389629810485"/>
  </sheetPr>
  <dimension ref="A1:AM60"/>
  <sheetViews>
    <sheetView tabSelected="1" zoomScaleNormal="100" zoomScalePageLayoutView="130" workbookViewId="0">
      <selection activeCell="G28" sqref="G28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229" t="s">
        <v>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</row>
    <row r="2" spans="1:39" x14ac:dyDescent="0.2">
      <c r="A2" s="230" t="s">
        <v>78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</row>
    <row r="3" spans="1:39" ht="16" thickBot="1" x14ac:dyDescent="0.25">
      <c r="A3" s="229"/>
      <c r="B3" s="231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</row>
    <row r="8" spans="1:39" ht="20" customHeight="1" x14ac:dyDescent="0.2">
      <c r="A8" s="84" t="str">
        <f>'TAS Oct 2023'!D2</f>
        <v>TGN</v>
      </c>
      <c r="B8" s="65" t="str">
        <f>'TAS Oct 2023'!F2</f>
        <v>Aurora</v>
      </c>
      <c r="C8" s="65" t="str">
        <f>'TAS Oct 2023'!G2</f>
        <v>Small business</v>
      </c>
      <c r="D8" s="85">
        <f>365*'TAS Oct 2023'!H2/100</f>
        <v>512.56950000000006</v>
      </c>
      <c r="E8" s="130">
        <f>IF('TAS Oct 2023'!AQ2=3,0.5,IF('TAS Oct 2023'!AQ2=2,0.33,0))</f>
        <v>0.5</v>
      </c>
      <c r="F8" s="130">
        <f>1-E8</f>
        <v>0.5</v>
      </c>
      <c r="G8" s="85">
        <f>IF('TAS Oct 2023'!K2="",($C$5*E8/'TAS Oct 2023'!AQ2*'TAS Oct 2023'!W2/100)*'TAS Oct 2023'!AQ2,IF($C$5*E8/'TAS Oct 2023'!AQ2&gt;='TAS Oct 2023'!L2,('TAS Oct 2023'!L2*'TAS Oct 2023'!W2/100)*'TAS Oct 2023'!AQ2,($C$5*E8/'TAS Oct 2023'!AQ2*'TAS Oct 2023'!W2/100)*'TAS Oct 2023'!AQ2))</f>
        <v>2460</v>
      </c>
      <c r="H8" s="85">
        <f>IF(AND('TAS Oct 2023'!P2&gt;0,'TAS Oct 2023'!O2&gt;0),IF(($C$5*E8/'TAS Oct 2023'!AQ2&lt;SUM('TAS Oct 2023'!L2:P2)),(0),($C$5*E8/'TAS Oct 2023'!AQ2-SUM('TAS Oct 2023'!L2:P2))*'TAS Oct 2023'!AB2/100)* 'TAS Oct 2023'!AQ2,IF(AND('TAS Oct 2023'!O2&gt;0,'TAS Oct 2023'!P2=""),IF(($C$5*E8/'TAS Oct 2023'!AQ2&lt; SUM('TAS Oct 2023'!L2:O2)),(0),($C$5*E8/'TAS Oct 2023'!AQ2-SUM('TAS Oct 2023'!L2:O2))*'TAS Oct 2023'!AA2/100)* 'TAS Oct 2023'!AQ2,IF(AND('TAS Oct 2023'!N2&gt;0,'TAS Oct 2023'!O2=""),IF(($C$5*E8/'TAS Oct 2023'!AQ2&lt; SUM('TAS Oct 2023'!L2:N2)),(0),($C$5*E8/'TAS Oct 2023'!AQ2-SUM('TAS Oct 2023'!L2:N2))*'TAS Oct 2023'!Z2/100)* 'TAS Oct 2023'!AQ2,IF(AND('TAS Oct 2023'!M2&gt;0,'TAS Oct 2023'!N2=""),IF(($C$5*E8/'TAS Oct 2023'!AQ2&lt;'TAS Oct 2023'!M2+'TAS Oct 2023'!L2),(0),(($C$5*E8/'TAS Oct 2023'!AQ2-('TAS Oct 2023'!M2+'TAS Oct 2023'!L2))*'TAS Oct 2023'!Y2/100))*'TAS Oct 2023'!AQ2,IF(AND('TAS Oct 2023'!L2&gt;0,'TAS Oct 2023'!M2=""&gt;0),IF(($C$5*E8/'TAS Oct 2023'!AQ2&lt;'TAS Oct 2023'!L2),(0),($C$5*E8/'TAS Oct 2023'!AQ2-'TAS Oct 2023'!L2)*'TAS Oct 2023'!X2/100)*'TAS Oct 2023'!AQ2,0)))))</f>
        <v>0</v>
      </c>
      <c r="I8" s="85">
        <f>IF('TAS Oct 2023'!K2="",($C$5*F8/'TAS Oct 2023'!AR2*'TAS Oct 2023'!AC2/100)*'TAS Oct 2023'!AR2,IF($C$5*F8/'TAS Oct 2023'!AR2&gt;='TAS Oct 2023'!L2,('TAS Oct 2023'!L2*'TAS Oct 2023'!AC2/100)*'TAS Oct 2023'!AR2,($C$5*F8/'TAS Oct 2023'!AR2*'TAS Oct 2023'!AC2/100)*'TAS Oct 2023'!AR2))</f>
        <v>2460</v>
      </c>
      <c r="J8" s="85">
        <f>IF(AND('TAS Oct 2023'!P2&gt;0,'TAS Oct 2023'!O2&gt;0),IF(($C$5*F8/'TAS Oct 2023'!AR2&lt;SUM('TAS Oct 2023'!L2:P2)),(0),($C$5*F8/'TAS Oct 2023'!AR2-SUM('TAS Oct 2023'!L2:P2))*'TAS Oct 2023'!AB2/100)* 'TAS Oct 2023'!AR2,IF(AND('TAS Oct 2023'!O2&gt;0,'TAS Oct 2023'!P2=""),IF(($C$5*F8/'TAS Oct 2023'!AR2&lt; SUM('TAS Oct 2023'!L2:O2)),(0),($C$5*F8/'TAS Oct 2023'!AR2-SUM('TAS Oct 2023'!L2:O2))*'TAS Oct 2023'!AG2/100)* 'TAS Oct 2023'!AR2,IF(AND('TAS Oct 2023'!N2&gt;0,'TAS Oct 2023'!O2=""),IF(($C$5*F8/'TAS Oct 2023'!AR2&lt; SUM('TAS Oct 2023'!L2:N2)),(0),($C$5*F8/'TAS Oct 2023'!AR2-SUM('TAS Oct 2023'!L2:N2))*'TAS Oct 2023'!AF2/100)* 'TAS Oct 2023'!AR2,IF(AND('TAS Oct 2023'!M2&gt;0,'TAS Oct 2023'!N2=""),IF(($C$5*F8/'TAS Oct 2023'!AR2&lt;'TAS Oct 2023'!M2+'TAS Oct 2023'!L2),(0),(($C$5*F8/'TAS Oct 2023'!AR2-('TAS Oct 2023'!M2+'TAS Oct 2023'!L2))*'TAS Oct 2023'!AE2/100))*'TAS Oct 2023'!AR2,IF(AND('TAS Oct 2023'!L2&gt;0,'TAS Oct 2023'!M2=""&gt;0),IF(($C$5*F8/'TAS Oct 2023'!AR2&lt;'TAS Oct 2023'!L2),(0),($C$5*F8/'TAS Oct 2023'!AR2-'TAS Oct 2023'!L2)*'TAS Oct 2023'!AD2/100)*'TAS Oct 2023'!AR2,0)))))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Oct 2023'!AT2</f>
        <v>0</v>
      </c>
      <c r="O8" s="87">
        <f>'TAS Oct 2023'!AU2</f>
        <v>0</v>
      </c>
      <c r="P8" s="87">
        <f>'TAS Oct 2023'!AV2</f>
        <v>0</v>
      </c>
      <c r="Q8" s="87">
        <f>'TAS Oct 2023'!AW2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</row>
    <row r="9" spans="1:39" ht="20" customHeight="1" thickBot="1" x14ac:dyDescent="0.25">
      <c r="A9" s="90" t="str">
        <f>'TAS Oct 2023'!D3</f>
        <v>TGN</v>
      </c>
      <c r="B9" s="91" t="str">
        <f>'TAS Oct 2023'!F3</f>
        <v>Tas Gas</v>
      </c>
      <c r="C9" s="91" t="str">
        <f>'TAS Oct 2023'!G3</f>
        <v>Small business</v>
      </c>
      <c r="D9" s="92">
        <f>365*'TAS Oct 2023'!H3/100</f>
        <v>511</v>
      </c>
      <c r="E9" s="135">
        <f>IF('TAS Oct 2023'!AQ3=3,0.5,IF('TAS Oct 2023'!AQ3=2,0.33,0))</f>
        <v>0.5</v>
      </c>
      <c r="F9" s="135">
        <f>1-E9</f>
        <v>0.5</v>
      </c>
      <c r="G9" s="92">
        <f>IF('TAS Oct 2023'!K3="",($C$5*E9/'TAS Oct 2023'!AQ3*'TAS Oct 2023'!W3/100)*'TAS Oct 2023'!AQ3,IF($C$5*E9/'TAS Oct 2023'!AQ3&gt;='TAS Oct 2023'!L3,('TAS Oct 2023'!L3*'TAS Oct 2023'!W3/100)*'TAS Oct 2023'!AQ3,($C$5*E9/'TAS Oct 2023'!AQ3*'TAS Oct 2023'!W3/100)*'TAS Oct 2023'!AQ3))</f>
        <v>2185.0000000000005</v>
      </c>
      <c r="H9" s="92">
        <f>IF(AND('TAS Oct 2023'!P3&gt;0,'TAS Oct 2023'!O3&gt;0),IF(($C$5*E9/'TAS Oct 2023'!AQ3&lt;SUM('TAS Oct 2023'!L3:P3)),(0),($C$5*E9/'TAS Oct 2023'!AQ3-SUM('TAS Oct 2023'!L3:P3))*'TAS Oct 2023'!AB3/100)* 'TAS Oct 2023'!AQ3,IF(AND('TAS Oct 2023'!O3&gt;0,'TAS Oct 2023'!P3=""),IF(($C$5*E9/'TAS Oct 2023'!AQ3&lt; SUM('TAS Oct 2023'!L3:O3)),(0),($C$5*E9/'TAS Oct 2023'!AQ3-SUM('TAS Oct 2023'!L3:O3))*'TAS Oct 2023'!AA3/100)* 'TAS Oct 2023'!AQ3,IF(AND('TAS Oct 2023'!N3&gt;0,'TAS Oct 2023'!O3=""),IF(($C$5*E9/'TAS Oct 2023'!AQ3&lt; SUM('TAS Oct 2023'!L3:N3)),(0),($C$5*E9/'TAS Oct 2023'!AQ3-SUM('TAS Oct 2023'!L3:N3))*'TAS Oct 2023'!Z3/100)* 'TAS Oct 2023'!AQ3,IF(AND('TAS Oct 2023'!M3&gt;0,'TAS Oct 2023'!N3=""),IF(($C$5*E9/'TAS Oct 2023'!AQ3&lt;'TAS Oct 2023'!M3+'TAS Oct 2023'!L3),(0),(($C$5*E9/'TAS Oct 2023'!AQ3-('TAS Oct 2023'!M3+'TAS Oct 2023'!L3))*'TAS Oct 2023'!Y3/100))*'TAS Oct 2023'!AQ3,IF(AND('TAS Oct 2023'!L3&gt;0,'TAS Oct 2023'!M3=""&gt;0),IF(($C$5*E9/'TAS Oct 2023'!AQ3&lt;'TAS Oct 2023'!L3),(0),($C$5*E9/'TAS Oct 2023'!AQ3-'TAS Oct 2023'!L3)*'TAS Oct 2023'!X3/100)*'TAS Oct 2023'!AQ3,0)))))</f>
        <v>0</v>
      </c>
      <c r="I9" s="92">
        <f>IF('TAS Oct 2023'!K3="",($C$5*F9/'TAS Oct 2023'!AR3*'TAS Oct 2023'!AC3/100)*'TAS Oct 2023'!AR3,IF($C$5*F9/'TAS Oct 2023'!AR3&gt;='TAS Oct 2023'!L3,('TAS Oct 2023'!L3*'TAS Oct 2023'!AC3/100)*'TAS Oct 2023'!AR3,($C$5*F9/'TAS Oct 2023'!AR3*'TAS Oct 2023'!AC3/100)*'TAS Oct 2023'!AR3))</f>
        <v>2185.0000000000005</v>
      </c>
      <c r="J9" s="92">
        <f>IF(AND('TAS Oct 2023'!P3&gt;0,'TAS Oct 2023'!O3&gt;0),IF(($C$5*F9/'TAS Oct 2023'!AR3&lt;SUM('TAS Oct 2023'!L3:P3)),(0),($C$5*F9/'TAS Oct 2023'!AR3-SUM('TAS Oct 2023'!L3:P3))*'TAS Oct 2023'!AB3/100)* 'TAS Oct 2023'!AR3,IF(AND('TAS Oct 2023'!O3&gt;0,'TAS Oct 2023'!P3=""),IF(($C$5*F9/'TAS Oct 2023'!AR3&lt; SUM('TAS Oct 2023'!L3:O3)),(0),($C$5*F9/'TAS Oct 2023'!AR3-SUM('TAS Oct 2023'!L3:O3))*'TAS Oct 2023'!AG3/100)* 'TAS Oct 2023'!AR3,IF(AND('TAS Oct 2023'!N3&gt;0,'TAS Oct 2023'!O3=""),IF(($C$5*F9/'TAS Oct 2023'!AR3&lt; SUM('TAS Oct 2023'!L3:N3)),(0),($C$5*F9/'TAS Oct 2023'!AR3-SUM('TAS Oct 2023'!L3:N3))*'TAS Oct 2023'!AF3/100)* 'TAS Oct 2023'!AR3,IF(AND('TAS Oct 2023'!M3&gt;0,'TAS Oct 2023'!N3=""),IF(($C$5*F9/'TAS Oct 2023'!AR3&lt;'TAS Oct 2023'!M3+'TAS Oct 2023'!L3),(0),(($C$5*F9/'TAS Oct 2023'!AR3-('TAS Oct 2023'!M3+'TAS Oct 2023'!L3))*'TAS Oct 2023'!AE3/100))*'TAS Oct 2023'!AR3,IF(AND('TAS Oct 2023'!L3&gt;0,'TAS Oct 2023'!M3=""&gt;0),IF(($C$5*F9/'TAS Oct 2023'!AR3&lt;'TAS Oct 2023'!L3),(0),($C$5*F9/'TAS Oct 2023'!AR3-'TAS Oct 2023'!L3)*'TAS Oct 2023'!AD3/100)*'TAS Oct 2023'!AR3,0)))))</f>
        <v>0</v>
      </c>
      <c r="K9" s="92">
        <f>SUM(G9:J9)</f>
        <v>4370.0000000000009</v>
      </c>
      <c r="L9" s="136">
        <f>K9+D9</f>
        <v>4881.0000000000009</v>
      </c>
      <c r="M9" s="93">
        <f>L9*1.1</f>
        <v>5369.1000000000013</v>
      </c>
      <c r="N9" s="94">
        <f>'TAS Oct 2023'!AT3</f>
        <v>0</v>
      </c>
      <c r="O9" s="94">
        <f>'TAS Oct 2023'!AU3</f>
        <v>0</v>
      </c>
      <c r="P9" s="94">
        <f>'TAS Oct 2023'!AV3</f>
        <v>0</v>
      </c>
      <c r="Q9" s="94">
        <f>'TAS Oct 2023'!AW3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4881.0000000000009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4881.0000000000009</v>
      </c>
      <c r="V9" s="93">
        <f t="shared" si="1"/>
        <v>5369.1000000000013</v>
      </c>
      <c r="W9" s="93">
        <f t="shared" si="1"/>
        <v>5369.1000000000013</v>
      </c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</row>
    <row r="10" spans="1:39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</row>
    <row r="11" spans="1:39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</row>
    <row r="12" spans="1:39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</row>
    <row r="13" spans="1:39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</row>
    <row r="14" spans="1:39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</row>
    <row r="15" spans="1:39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</row>
    <row r="16" spans="1:39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</row>
    <row r="17" spans="1:39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</row>
    <row r="18" spans="1:39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</row>
    <row r="19" spans="1:39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</row>
    <row r="20" spans="1:39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</row>
    <row r="21" spans="1:39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</row>
    <row r="22" spans="1:39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</row>
    <row r="23" spans="1:39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</row>
    <row r="24" spans="1:39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</row>
    <row r="25" spans="1:39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</row>
    <row r="26" spans="1:39" x14ac:dyDescent="0.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</row>
    <row r="27" spans="1:39" x14ac:dyDescent="0.2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</row>
    <row r="28" spans="1:39" x14ac:dyDescent="0.2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</row>
    <row r="29" spans="1:39" x14ac:dyDescent="0.2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</row>
    <row r="30" spans="1:39" x14ac:dyDescent="0.2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</row>
    <row r="31" spans="1:39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</row>
    <row r="32" spans="1:39" x14ac:dyDescent="0.2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</row>
    <row r="33" spans="1:39" x14ac:dyDescent="0.2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</row>
    <row r="34" spans="1:39" x14ac:dyDescent="0.2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</row>
    <row r="35" spans="1:39" x14ac:dyDescent="0.2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</row>
    <row r="36" spans="1:39" x14ac:dyDescent="0.2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</row>
    <row r="37" spans="1:39" x14ac:dyDescent="0.2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</row>
    <row r="38" spans="1:39" x14ac:dyDescent="0.2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</row>
    <row r="39" spans="1:39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</row>
    <row r="40" spans="1:39" x14ac:dyDescent="0.2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</row>
    <row r="41" spans="1:39" x14ac:dyDescent="0.2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</row>
    <row r="42" spans="1:39" x14ac:dyDescent="0.2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</row>
    <row r="43" spans="1:39" x14ac:dyDescent="0.2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</row>
    <row r="44" spans="1:39" x14ac:dyDescent="0.2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</row>
    <row r="45" spans="1:39" x14ac:dyDescent="0.2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</row>
    <row r="46" spans="1:39" x14ac:dyDescent="0.2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</row>
    <row r="47" spans="1:39" x14ac:dyDescent="0.2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</row>
    <row r="48" spans="1:39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</row>
    <row r="49" spans="1:39" x14ac:dyDescent="0.2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</row>
    <row r="50" spans="1:39" x14ac:dyDescent="0.2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</row>
    <row r="51" spans="1:39" x14ac:dyDescent="0.2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</row>
    <row r="52" spans="1:39" x14ac:dyDescent="0.2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</row>
    <row r="53" spans="1:39" x14ac:dyDescent="0.2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</row>
    <row r="54" spans="1:39" x14ac:dyDescent="0.2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</row>
    <row r="55" spans="1:39" x14ac:dyDescent="0.2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</row>
    <row r="56" spans="1:39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</row>
    <row r="57" spans="1:39" x14ac:dyDescent="0.2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</row>
    <row r="58" spans="1:39" x14ac:dyDescent="0.2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</row>
    <row r="59" spans="1:39" x14ac:dyDescent="0.2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</row>
    <row r="60" spans="1:39" x14ac:dyDescent="0.2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</row>
  </sheetData>
  <sheetProtection algorithmName="SHA-512" hashValue="Fq1vSI+Pqm0WRRWxzKwd2cA9raH9qge6+hDShAwGC9CFTxUQUuf5PVSE/w79i+rX4SrViV7MCYA2YCOwYTZpCg==" saltValue="pvLyx72Wt0kZP13jowBDlQ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4B2B-3B7E-7C4D-BB16-A24114535EFB}">
  <sheetPr codeName="Sheet24"/>
  <dimension ref="A1:BQ3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A5" sqref="A5:XFD11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16">
        <v>44670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126.00000000000001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</v>
      </c>
      <c r="X2" s="25"/>
      <c r="Y2" s="25"/>
      <c r="Z2" s="25"/>
      <c r="AA2" s="25"/>
      <c r="AB2" s="25"/>
      <c r="AC2" s="25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16">
        <v>44670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</sheetData>
  <sheetProtection algorithmName="SHA-512" hashValue="6ZOo+nv4VPYeUrnCU4/7hY/3XJj7d4SkKzCAq7Cqwncb9RB4hBDli+1jt0j0qeDlI9rwShKUHktz+2DQkvse4A==" saltValue="wt6b0MTazXPYjW+p7AHo9g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72D6-192B-9D4E-B36A-D5056E21B6CB}">
  <sheetPr codeName="Sheet22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44484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44484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5DMuqCBJ8skmG/0EoFvJHUvpnOsKFDG8U2UFt80FuSaQat76vVnLjq9Z5Myj5Iah56ojzsTIgl7hg2o6CMD/gA==" saltValue="ql8DN654mm9KloJGtC5PuA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F96B-593F-4E43-82BD-0737D69D9B1C}">
  <sheetPr codeName="Sheet21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44301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44301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xl665MZY668kwgc38fbb46UPQbQFt2jFjN9Snwr9s9x4rImUwZ5AMKQq0IYKbXRVam6bbKIqDhuDx/XI1lWkHg==" saltValue="L5jpeE7jkiPmlHjCZh7QNA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E692-5EFB-EA4A-BC7F-09758FBEF9EA}">
  <sheetPr codeName="Sheet18"/>
  <dimension ref="A1:BQ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44124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44124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lF3P+1dvXKG4wJpQnLXN3nR6NNjVN9IajVI4DYCASxEnqU/KuulcteTR5QpWsd6uftk/5hY9N14mBQXW/iIgMA==" saltValue="/IxzqyExFeG7/JPKLAOPE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DBDC-142F-BA48-8761-B2AB6C380DC4}">
  <sheetPr codeName="Sheet17"/>
  <dimension ref="A1:BQ3"/>
  <sheetViews>
    <sheetView topLeftCell="BA1" workbookViewId="0">
      <selection activeCell="BM23" sqref="BM2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664062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43944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43944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M955FavWNEcaQ3B+4OAh4BM4EZcyRTSaaQYO/WFrJZUOjumkDPwwuJgklNhxSQ7ze2ILkaeFD9XtsbcZ+bfQeA==" saltValue="coPySsWeWH1PqNYc7JszIw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E0FF-0F0E-FA46-A2D5-C9179B5D39CB}">
  <sheetPr codeName="Sheet9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43748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01">
        <v>3.82</v>
      </c>
      <c r="X2" s="25"/>
      <c r="Y2" s="25"/>
      <c r="Z2" s="25"/>
      <c r="AA2" s="25"/>
      <c r="AB2" s="25"/>
      <c r="AC2" s="101">
        <v>3.82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120</v>
      </c>
    </row>
    <row r="3" spans="1:68" x14ac:dyDescent="0.2">
      <c r="A3" s="25">
        <v>2</v>
      </c>
      <c r="B3" s="20">
        <v>43748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25">
        <v>3.7</v>
      </c>
      <c r="X3" s="25"/>
      <c r="Y3" s="25"/>
      <c r="Z3" s="25"/>
      <c r="AA3" s="25"/>
      <c r="AB3" s="25"/>
      <c r="AC3" s="25">
        <v>3.7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109" t="s">
        <v>121</v>
      </c>
    </row>
  </sheetData>
  <sheetProtection algorithmName="SHA-512" hashValue="vUDrQP5YPSORFHQ+BM4SGQ2e5plowREfvEFnvxe0DWIb2i2EeG5ai6MVYcse9iUpypLds7axE/GQSe8rdR47sw==" saltValue="Iu3Tv8ik7UE1TuXLmsaNAw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BB93-BF14-684E-B4F4-440F6CE57CAF}">
  <sheetPr codeName="Sheet10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43681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101">
        <v>3.819</v>
      </c>
      <c r="X2" s="25"/>
      <c r="Y2" s="25"/>
      <c r="Z2" s="25"/>
      <c r="AA2" s="25"/>
      <c r="AB2" s="25"/>
      <c r="AC2" s="101">
        <v>3.819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117</v>
      </c>
    </row>
    <row r="3" spans="1:68" x14ac:dyDescent="0.2">
      <c r="A3" s="25">
        <v>2</v>
      </c>
      <c r="B3" s="20">
        <v>43681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>
        <v>3.7069999999999999</v>
      </c>
      <c r="X3" s="25"/>
      <c r="Y3" s="25"/>
      <c r="Z3" s="25"/>
      <c r="AA3" s="25"/>
      <c r="AB3" s="25"/>
      <c r="AC3" s="25">
        <v>3.7069999999999999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99" t="s">
        <v>115</v>
      </c>
    </row>
  </sheetData>
  <sheetProtection algorithmName="SHA-512" hashValue="pyPO1WW4KONptmVnfQr6+DnoHzv6lwDUVoKGk6yLGvwlIy3azkpExLRmnaY+glE32ZEYCFdg4/hCszr7lvlG3A==" saltValue="tNN1ezlP6gTe85W67e4m8w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BC58-3A9A-0B44-8B71-B936F92BEF84}">
  <sheetPr codeName="Sheet11"/>
  <dimension ref="A1:BE7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43395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101">
        <v>3.7951000000000001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 t="s">
        <v>116</v>
      </c>
    </row>
    <row r="3" spans="1:57" x14ac:dyDescent="0.2">
      <c r="A3" s="25">
        <v>2</v>
      </c>
      <c r="B3" s="20">
        <v>43395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99" t="s">
        <v>115</v>
      </c>
    </row>
    <row r="7" spans="1:57" x14ac:dyDescent="0.2">
      <c r="O7" s="100"/>
    </row>
  </sheetData>
  <sheetProtection algorithmName="SHA-512" hashValue="itsYHhuuTlt3X5UgKYvypLf6vFpuWuL+/IuPgx7Rkvt+JaH5REgqMMaNEsShIeMxAtgYR1G0ygZzLUaifHsPqg==" saltValue="LSc8ZZMLgT0RpJa73zHAWg==" spinCount="100000" sheet="1" objects="1" scenarios="1"/>
  <hyperlinks>
    <hyperlink ref="BE3" r:id="rId1" xr:uid="{FA5B46E0-9F75-B24F-8B96-9E897489853C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ADBA-FEFF-A146-846E-3A097CD78A8B}">
  <sheetPr codeName="Sheet12"/>
  <dimension ref="A1:BE7"/>
  <sheetViews>
    <sheetView topLeftCell="B1"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74">
        <v>43202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25">
        <v>3.7949999999999999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74">
        <v>43202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  <row r="7" spans="1:57" x14ac:dyDescent="0.2">
      <c r="O7">
        <v>133.1</v>
      </c>
      <c r="P7">
        <f>O7/1.1</f>
        <v>120.99999999999999</v>
      </c>
    </row>
  </sheetData>
  <sheetProtection algorithmName="SHA-512" hashValue="HDRizzia9vCOqKOeJxt4tDpznCyskPpHR3NCBPY1DxjGRnVEgNcXyQhMKrjiTcT5xE1h0AcNWrjln1DbQ5lYzA==" saltValue="sZWvRmqM826FdnZ1dBDIcg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3"/>
  <sheetViews>
    <sheetView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43012</v>
      </c>
      <c r="C2" s="26" t="s">
        <v>110</v>
      </c>
      <c r="D2" s="25" t="s">
        <v>111</v>
      </c>
      <c r="E2" s="20">
        <v>42736</v>
      </c>
      <c r="F2" s="25" t="s">
        <v>112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43012</v>
      </c>
      <c r="C3" s="26" t="s">
        <v>110</v>
      </c>
      <c r="D3" s="25" t="s">
        <v>111</v>
      </c>
      <c r="E3" s="20">
        <v>42736</v>
      </c>
      <c r="F3" s="25" t="s">
        <v>113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xmqEOXp9Wmfyq2OndDwCe0xIPi5+mr9971vnaENacooQ3AVQtInXErBItgEW6ieRnFd0Fm5SuQPN7YYU1vILew==" saltValue="fBywxLY/qjLl4paEZ6adz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63107-8B74-4F4B-87C7-66BA6C77C518}">
  <sheetPr codeName="Sheet25">
    <tabColor theme="7" tint="0.39997558519241921"/>
  </sheetPr>
  <dimension ref="A1:AM60"/>
  <sheetViews>
    <sheetView zoomScaleNormal="100" zoomScalePageLayoutView="130" workbookViewId="0">
      <selection activeCell="D8" sqref="D8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</row>
    <row r="2" spans="1:39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</row>
    <row r="3" spans="1:39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</row>
    <row r="8" spans="1:39" ht="20" customHeight="1" x14ac:dyDescent="0.2">
      <c r="A8" s="84" t="str">
        <f>'TAS Apr 2023'!D2</f>
        <v>TGN</v>
      </c>
      <c r="B8" s="65" t="str">
        <f>'TAS Apr 2023'!F2</f>
        <v>Aurora</v>
      </c>
      <c r="C8" s="65" t="str">
        <f>'TAS Apr 2023'!G2</f>
        <v>Small business</v>
      </c>
      <c r="D8" s="85">
        <f>365*'TAS Apr 2023'!H2/100</f>
        <v>512.56950000000006</v>
      </c>
      <c r="E8" s="130">
        <f>IF('TAS Apr 2023'!AQ2=3,0.5,IF('TAS Apr 2023'!AQ2=2,0.33,0))</f>
        <v>0.5</v>
      </c>
      <c r="F8" s="130">
        <f>1-E8</f>
        <v>0.5</v>
      </c>
      <c r="G8" s="85">
        <f>IF('TAS Apr 2023'!K2="",($C$5*E8/'TAS Apr 2023'!AQ2*'TAS Apr 2023'!W2/100)*'TAS Apr 2023'!AQ2,IF($C$5*E8/'TAS Apr 2023'!AQ2&gt;='TAS Apr 2023'!L2,('TAS Apr 2023'!L2*'TAS Apr 2023'!W2/100)*'TAS Apr 2023'!AQ2,($C$5*E8/'TAS Apr 2023'!AQ2*'TAS Apr 2023'!W2/100)*'TAS Apr 2023'!AQ2))</f>
        <v>2460</v>
      </c>
      <c r="H8" s="85">
        <f>IF(AND('TAS Apr 2023'!P2&gt;0,'TAS Apr 2023'!O2&gt;0),IF(($C$5*E8/'TAS Apr 2023'!AQ2&lt;SUM('TAS Apr 2023'!L2:P2)),(0),($C$5*E8/'TAS Apr 2023'!AQ2-SUM('TAS Apr 2023'!L2:P2))*'TAS Apr 2023'!AB2/100)* 'TAS Apr 2023'!AQ2,IF(AND('TAS Apr 2023'!O2&gt;0,'TAS Apr 2023'!P2=""),IF(($C$5*E8/'TAS Apr 2023'!AQ2&lt; SUM('TAS Apr 2023'!L2:O2)),(0),($C$5*E8/'TAS Apr 2023'!AQ2-SUM('TAS Apr 2023'!L2:O2))*'TAS Apr 2023'!AA2/100)* 'TAS Apr 2023'!AQ2,IF(AND('TAS Apr 2023'!N2&gt;0,'TAS Apr 2023'!O2=""),IF(($C$5*E8/'TAS Apr 2023'!AQ2&lt; SUM('TAS Apr 2023'!L2:N2)),(0),($C$5*E8/'TAS Apr 2023'!AQ2-SUM('TAS Apr 2023'!L2:N2))*'TAS Apr 2023'!Z2/100)* 'TAS Apr 2023'!AQ2,IF(AND('TAS Apr 2023'!M2&gt;0,'TAS Apr 2023'!N2=""),IF(($C$5*E8/'TAS Apr 2023'!AQ2&lt;'TAS Apr 2023'!M2+'TAS Apr 2023'!L2),(0),(($C$5*E8/'TAS Apr 2023'!AQ2-('TAS Apr 2023'!M2+'TAS Apr 2023'!L2))*'TAS Apr 2023'!Y2/100))*'TAS Apr 2023'!AQ2,IF(AND('TAS Apr 2023'!L2&gt;0,'TAS Apr 2023'!M2=""&gt;0),IF(($C$5*E8/'TAS Apr 2023'!AQ2&lt;'TAS Apr 2023'!L2),(0),($C$5*E8/'TAS Apr 2023'!AQ2-'TAS Apr 2023'!L2)*'TAS Apr 2023'!X2/100)*'TAS Apr 2023'!AQ2,0)))))</f>
        <v>0</v>
      </c>
      <c r="I8" s="85">
        <f>IF('TAS Apr 2023'!K2="",($C$5*F8/'TAS Apr 2023'!AR2*'TAS Apr 2023'!AC2/100)*'TAS Apr 2023'!AR2,IF($C$5*F8/'TAS Apr 2023'!AR2&gt;='TAS Apr 2023'!L2,('TAS Apr 2023'!L2*'TAS Apr 2023'!AC2/100)*'TAS Apr 2023'!AR2,($C$5*F8/'TAS Apr 2023'!AR2*'TAS Apr 2023'!AC2/100)*'TAS Apr 2023'!AR2))</f>
        <v>2460</v>
      </c>
      <c r="J8" s="85">
        <f>IF(AND('TAS Apr 2023'!P2&gt;0,'TAS Apr 2023'!O2&gt;0),IF(($C$5*F8/'TAS Apr 2023'!AR2&lt;SUM('TAS Apr 2023'!L2:P2)),(0),($C$5*F8/'TAS Apr 2023'!AR2-SUM('TAS Apr 2023'!L2:P2))*'TAS Apr 2023'!AB2/100)* 'TAS Apr 2023'!AR2,IF(AND('TAS Apr 2023'!O2&gt;0,'TAS Apr 2023'!P2=""),IF(($C$5*F8/'TAS Apr 2023'!AR2&lt; SUM('TAS Apr 2023'!L2:O2)),(0),($C$5*F8/'TAS Apr 2023'!AR2-SUM('TAS Apr 2023'!L2:O2))*'TAS Apr 2023'!AG2/100)* 'TAS Apr 2023'!AR2,IF(AND('TAS Apr 2023'!N2&gt;0,'TAS Apr 2023'!O2=""),IF(($C$5*F8/'TAS Apr 2023'!AR2&lt; SUM('TAS Apr 2023'!L2:N2)),(0),($C$5*F8/'TAS Apr 2023'!AR2-SUM('TAS Apr 2023'!L2:N2))*'TAS Apr 2023'!AF2/100)* 'TAS Apr 2023'!AR2,IF(AND('TAS Apr 2023'!M2&gt;0,'TAS Apr 2023'!N2=""),IF(($C$5*F8/'TAS Apr 2023'!AR2&lt;'TAS Apr 2023'!M2+'TAS Apr 2023'!L2),(0),(($C$5*F8/'TAS Apr 2023'!AR2-('TAS Apr 2023'!M2+'TAS Apr 2023'!L2))*'TAS Apr 2023'!AE2/100))*'TAS Apr 2023'!AR2,IF(AND('TAS Apr 2023'!L2&gt;0,'TAS Apr 2023'!M2=""&gt;0),IF(($C$5*F8/'TAS Apr 2023'!AR2&lt;'TAS Apr 2023'!L2),(0),($C$5*F8/'TAS Apr 2023'!AR2-'TAS Apr 2023'!L2)*'TAS Apr 2023'!AD2/100)*'TAS Apr 2023'!AR2,0)))))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Apr 2023'!AT2</f>
        <v>0</v>
      </c>
      <c r="O8" s="87">
        <f>'TAS Apr 2023'!AU2</f>
        <v>0</v>
      </c>
      <c r="P8" s="87">
        <f>'TAS Apr 2023'!AV2</f>
        <v>0</v>
      </c>
      <c r="Q8" s="87">
        <f>'TAS Apr 2023'!AW2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</row>
    <row r="9" spans="1:39" ht="20" customHeight="1" thickBot="1" x14ac:dyDescent="0.25">
      <c r="A9" s="90" t="str">
        <f>'TAS Apr 2023'!D3</f>
        <v>TGN</v>
      </c>
      <c r="B9" s="91" t="str">
        <f>'TAS Apr 2023'!F3</f>
        <v>Tas Gas</v>
      </c>
      <c r="C9" s="91" t="str">
        <f>'TAS Apr 2023'!G3</f>
        <v>Small business</v>
      </c>
      <c r="D9" s="92">
        <f>365*'TAS Apr 2023'!H3/100</f>
        <v>511</v>
      </c>
      <c r="E9" s="135">
        <f>IF('TAS Apr 2023'!AQ3=3,0.5,IF('TAS Apr 2023'!AQ3=2,0.33,0))</f>
        <v>0.5</v>
      </c>
      <c r="F9" s="135">
        <f>1-E9</f>
        <v>0.5</v>
      </c>
      <c r="G9" s="92">
        <f>IF('TAS Apr 2023'!K3="",($C$5*E9/'TAS Apr 2023'!AQ3*'TAS Apr 2023'!W3/100)*'TAS Apr 2023'!AQ3,IF($C$5*E9/'TAS Apr 2023'!AQ3&gt;='TAS Apr 2023'!L3,('TAS Apr 2023'!L3*'TAS Apr 2023'!W3/100)*'TAS Apr 2023'!AQ3,($C$5*E9/'TAS Apr 2023'!AQ3*'TAS Apr 2023'!W3/100)*'TAS Apr 2023'!AQ3))</f>
        <v>2185.0000000000005</v>
      </c>
      <c r="H9" s="92">
        <f>IF(AND('TAS Apr 2023'!P3&gt;0,'TAS Apr 2023'!O3&gt;0),IF(($C$5*E9/'TAS Apr 2023'!AQ3&lt;SUM('TAS Apr 2023'!L3:P3)),(0),($C$5*E9/'TAS Apr 2023'!AQ3-SUM('TAS Apr 2023'!L3:P3))*'TAS Apr 2023'!AB3/100)* 'TAS Apr 2023'!AQ3,IF(AND('TAS Apr 2023'!O3&gt;0,'TAS Apr 2023'!P3=""),IF(($C$5*E9/'TAS Apr 2023'!AQ3&lt; SUM('TAS Apr 2023'!L3:O3)),(0),($C$5*E9/'TAS Apr 2023'!AQ3-SUM('TAS Apr 2023'!L3:O3))*'TAS Apr 2023'!AA3/100)* 'TAS Apr 2023'!AQ3,IF(AND('TAS Apr 2023'!N3&gt;0,'TAS Apr 2023'!O3=""),IF(($C$5*E9/'TAS Apr 2023'!AQ3&lt; SUM('TAS Apr 2023'!L3:N3)),(0),($C$5*E9/'TAS Apr 2023'!AQ3-SUM('TAS Apr 2023'!L3:N3))*'TAS Apr 2023'!Z3/100)* 'TAS Apr 2023'!AQ3,IF(AND('TAS Apr 2023'!M3&gt;0,'TAS Apr 2023'!N3=""),IF(($C$5*E9/'TAS Apr 2023'!AQ3&lt;'TAS Apr 2023'!M3+'TAS Apr 2023'!L3),(0),(($C$5*E9/'TAS Apr 2023'!AQ3-('TAS Apr 2023'!M3+'TAS Apr 2023'!L3))*'TAS Apr 2023'!Y3/100))*'TAS Apr 2023'!AQ3,IF(AND('TAS Apr 2023'!L3&gt;0,'TAS Apr 2023'!M3=""&gt;0),IF(($C$5*E9/'TAS Apr 2023'!AQ3&lt;'TAS Apr 2023'!L3),(0),($C$5*E9/'TAS Apr 2023'!AQ3-'TAS Apr 2023'!L3)*'TAS Apr 2023'!X3/100)*'TAS Apr 2023'!AQ3,0)))))</f>
        <v>0</v>
      </c>
      <c r="I9" s="92">
        <f>IF('TAS Apr 2023'!K3="",($C$5*F9/'TAS Apr 2023'!AR3*'TAS Apr 2023'!AC3/100)*'TAS Apr 2023'!AR3,IF($C$5*F9/'TAS Apr 2023'!AR3&gt;='TAS Apr 2023'!L3,('TAS Apr 2023'!L3*'TAS Apr 2023'!AC3/100)*'TAS Apr 2023'!AR3,($C$5*F9/'TAS Apr 2023'!AR3*'TAS Apr 2023'!AC3/100)*'TAS Apr 2023'!AR3))</f>
        <v>2185.0000000000005</v>
      </c>
      <c r="J9" s="92">
        <f>IF(AND('TAS Apr 2023'!P3&gt;0,'TAS Apr 2023'!O3&gt;0),IF(($C$5*F9/'TAS Apr 2023'!AR3&lt;SUM('TAS Apr 2023'!L3:P3)),(0),($C$5*F9/'TAS Apr 2023'!AR3-SUM('TAS Apr 2023'!L3:P3))*'TAS Apr 2023'!AB3/100)* 'TAS Apr 2023'!AR3,IF(AND('TAS Apr 2023'!O3&gt;0,'TAS Apr 2023'!P3=""),IF(($C$5*F9/'TAS Apr 2023'!AR3&lt; SUM('TAS Apr 2023'!L3:O3)),(0),($C$5*F9/'TAS Apr 2023'!AR3-SUM('TAS Apr 2023'!L3:O3))*'TAS Apr 2023'!AG3/100)* 'TAS Apr 2023'!AR3,IF(AND('TAS Apr 2023'!N3&gt;0,'TAS Apr 2023'!O3=""),IF(($C$5*F9/'TAS Apr 2023'!AR3&lt; SUM('TAS Apr 2023'!L3:N3)),(0),($C$5*F9/'TAS Apr 2023'!AR3-SUM('TAS Apr 2023'!L3:N3))*'TAS Apr 2023'!AF3/100)* 'TAS Apr 2023'!AR3,IF(AND('TAS Apr 2023'!M3&gt;0,'TAS Apr 2023'!N3=""),IF(($C$5*F9/'TAS Apr 2023'!AR3&lt;'TAS Apr 2023'!M3+'TAS Apr 2023'!L3),(0),(($C$5*F9/'TAS Apr 2023'!AR3-('TAS Apr 2023'!M3+'TAS Apr 2023'!L3))*'TAS Apr 2023'!AE3/100))*'TAS Apr 2023'!AR3,IF(AND('TAS Apr 2023'!L3&gt;0,'TAS Apr 2023'!M3=""&gt;0),IF(($C$5*F9/'TAS Apr 2023'!AR3&lt;'TAS Apr 2023'!L3),(0),($C$5*F9/'TAS Apr 2023'!AR3-'TAS Apr 2023'!L3)*'TAS Apr 2023'!AD3/100)*'TAS Apr 2023'!AR3,0)))))</f>
        <v>0</v>
      </c>
      <c r="K9" s="92">
        <f>SUM(G9:J9)</f>
        <v>4370.0000000000009</v>
      </c>
      <c r="L9" s="136">
        <f>K9+D9</f>
        <v>4881.0000000000009</v>
      </c>
      <c r="M9" s="93">
        <f>L9*1.1</f>
        <v>5369.1000000000013</v>
      </c>
      <c r="N9" s="94">
        <f>'TAS Apr 2023'!AT3</f>
        <v>0</v>
      </c>
      <c r="O9" s="94">
        <f>'TAS Apr 2023'!AU3</f>
        <v>0</v>
      </c>
      <c r="P9" s="94">
        <f>'TAS Apr 2023'!AV3</f>
        <v>0</v>
      </c>
      <c r="Q9" s="94">
        <f>'TAS Apr 2023'!AW3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4881.0000000000009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4881.0000000000009</v>
      </c>
      <c r="V9" s="93">
        <f t="shared" si="1"/>
        <v>5369.1000000000013</v>
      </c>
      <c r="W9" s="93">
        <f t="shared" si="1"/>
        <v>5369.1000000000013</v>
      </c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</row>
    <row r="10" spans="1:39" x14ac:dyDescent="0.2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</row>
    <row r="11" spans="1:39" x14ac:dyDescent="0.2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</row>
    <row r="12" spans="1:39" x14ac:dyDescent="0.2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</row>
    <row r="13" spans="1:39" x14ac:dyDescent="0.2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</row>
    <row r="14" spans="1:39" x14ac:dyDescent="0.2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</row>
    <row r="15" spans="1:39" x14ac:dyDescent="0.2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</row>
    <row r="16" spans="1:39" x14ac:dyDescent="0.2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</row>
    <row r="17" spans="1:39" x14ac:dyDescent="0.2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</row>
    <row r="18" spans="1:39" x14ac:dyDescent="0.2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</row>
    <row r="19" spans="1:39" x14ac:dyDescent="0.2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</row>
    <row r="20" spans="1:39" x14ac:dyDescent="0.2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</row>
    <row r="21" spans="1:39" x14ac:dyDescent="0.2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</row>
    <row r="22" spans="1:39" x14ac:dyDescent="0.2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</row>
    <row r="23" spans="1:39" x14ac:dyDescent="0.2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</row>
    <row r="24" spans="1:39" x14ac:dyDescent="0.2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</row>
    <row r="25" spans="1:39" x14ac:dyDescent="0.2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</row>
    <row r="26" spans="1:39" x14ac:dyDescent="0.2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</row>
    <row r="27" spans="1:39" x14ac:dyDescent="0.2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</row>
    <row r="28" spans="1:39" x14ac:dyDescent="0.2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</row>
    <row r="29" spans="1:39" x14ac:dyDescent="0.2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</row>
    <row r="30" spans="1:39" x14ac:dyDescent="0.2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</row>
    <row r="31" spans="1:39" x14ac:dyDescent="0.2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</row>
    <row r="32" spans="1:39" x14ac:dyDescent="0.2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</row>
    <row r="33" spans="1:39" x14ac:dyDescent="0.2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</row>
    <row r="34" spans="1:39" x14ac:dyDescent="0.2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</row>
    <row r="35" spans="1:39" x14ac:dyDescent="0.2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</row>
    <row r="36" spans="1:39" x14ac:dyDescent="0.2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</row>
    <row r="37" spans="1:39" x14ac:dyDescent="0.2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</row>
    <row r="38" spans="1:39" x14ac:dyDescent="0.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</row>
    <row r="39" spans="1:39" x14ac:dyDescent="0.2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</row>
    <row r="40" spans="1:39" x14ac:dyDescent="0.2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</row>
    <row r="41" spans="1:39" x14ac:dyDescent="0.2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</row>
    <row r="42" spans="1:39" x14ac:dyDescent="0.2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</row>
    <row r="43" spans="1:39" x14ac:dyDescent="0.2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</row>
    <row r="44" spans="1:39" x14ac:dyDescent="0.2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</row>
    <row r="45" spans="1:39" x14ac:dyDescent="0.2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</row>
    <row r="46" spans="1:39" x14ac:dyDescent="0.2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</row>
    <row r="47" spans="1:39" x14ac:dyDescent="0.2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</row>
    <row r="48" spans="1:39" x14ac:dyDescent="0.2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</row>
    <row r="49" spans="1:39" x14ac:dyDescent="0.2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</row>
    <row r="50" spans="1:39" x14ac:dyDescent="0.2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</row>
    <row r="51" spans="1:39" x14ac:dyDescent="0.2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</row>
    <row r="52" spans="1:39" x14ac:dyDescent="0.2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</row>
    <row r="53" spans="1:39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</row>
    <row r="54" spans="1:39" x14ac:dyDescent="0.2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</row>
    <row r="55" spans="1:39" x14ac:dyDescent="0.2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</row>
    <row r="56" spans="1:39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</row>
    <row r="57" spans="1:39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</row>
    <row r="58" spans="1:39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</row>
    <row r="59" spans="1:39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</row>
    <row r="60" spans="1:39" x14ac:dyDescent="0.2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</row>
  </sheetData>
  <sheetProtection algorithmName="SHA-512" hashValue="YFdVqgX2fIe0wdN61isM1N9yJNDKVCAaV/n18J7nKM44J3keuwHeF+hNM9RTIMi3CNEY6L+vz6HQpRRBiYj3jA==" saltValue="z5yW9m5X3SKtHhPasm/fDQ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42843</v>
      </c>
      <c r="C2" s="26" t="s">
        <v>65</v>
      </c>
      <c r="D2" s="25" t="s">
        <v>66</v>
      </c>
      <c r="E2" s="20">
        <v>42736</v>
      </c>
      <c r="F2" s="25" t="s">
        <v>67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42843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UescMJhC5G1V9UFwHNS6vCu+zYIJy9Q1KrqYvTnXLt5vmvGo5g9KmJw6ida8CP3QMnfknsJ6/DH0AjfWL5V0aw==" saltValue="0Uxvq8tFW52xhqA9BiskCA==" spinCount="100000" sheet="1" objects="1" scenarios="1"/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42482</v>
      </c>
      <c r="C2" s="26" t="s">
        <v>65</v>
      </c>
      <c r="D2" s="25" t="s">
        <v>66</v>
      </c>
      <c r="E2" s="20">
        <v>42370</v>
      </c>
      <c r="F2" s="25" t="s">
        <v>67</v>
      </c>
      <c r="G2" s="25" t="s">
        <v>114</v>
      </c>
      <c r="H2" s="25">
        <v>116</v>
      </c>
      <c r="I2" s="27"/>
      <c r="J2" s="25"/>
      <c r="K2" s="25"/>
      <c r="L2" s="25"/>
      <c r="M2" s="25"/>
      <c r="N2" s="25"/>
      <c r="O2" s="25">
        <v>3.2450000000000001</v>
      </c>
      <c r="P2" s="25"/>
      <c r="Q2" s="25"/>
      <c r="R2" s="25"/>
      <c r="S2" s="25"/>
      <c r="T2" s="25"/>
      <c r="U2" s="25">
        <v>3.2450000000000001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42482</v>
      </c>
      <c r="C3" s="26" t="s">
        <v>65</v>
      </c>
      <c r="D3" s="25" t="s">
        <v>66</v>
      </c>
      <c r="E3" s="20">
        <v>40908</v>
      </c>
      <c r="F3" s="25" t="s">
        <v>81</v>
      </c>
      <c r="G3" s="25" t="s">
        <v>114</v>
      </c>
      <c r="H3" s="25">
        <v>116.36</v>
      </c>
      <c r="I3" s="27"/>
      <c r="J3" s="25"/>
      <c r="K3" s="25"/>
      <c r="L3" s="25"/>
      <c r="M3" s="25"/>
      <c r="N3" s="25"/>
      <c r="O3" s="25">
        <v>3.5</v>
      </c>
      <c r="P3" s="25"/>
      <c r="Q3" s="25"/>
      <c r="R3" s="25"/>
      <c r="S3" s="25"/>
      <c r="T3" s="25"/>
      <c r="U3" s="25">
        <v>3.5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u3US5UfmHrkedvdl6pFKf2xY6n61vKo7O0y/0QKmGaq08IxCnQsI5tW07bpsB0HY8CwrqkYMLApWowvtEjWu+A==" saltValue="m+e2rqNTxVvUrvhItqYCuA==" spinCount="100000" sheet="1" objects="1" scenarios="1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F827-9680-7A47-BB99-2EF2B19D998C}">
  <sheetPr codeName="Sheet26">
    <tabColor theme="9" tint="0.39997558519241921"/>
  </sheetPr>
  <dimension ref="A1:AO60"/>
  <sheetViews>
    <sheetView topLeftCell="C1"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</row>
    <row r="8" spans="1:41" ht="20" customHeight="1" x14ac:dyDescent="0.2">
      <c r="A8" s="84" t="str">
        <f>'TAS Oct 2022'!D2</f>
        <v>TGN</v>
      </c>
      <c r="B8" s="65" t="str">
        <f>'TAS Oct 2022'!F2</f>
        <v>Aurora</v>
      </c>
      <c r="C8" s="65" t="str">
        <f>'TAS Oct 2022'!G2</f>
        <v>Small business</v>
      </c>
      <c r="D8" s="85">
        <f>365*'TAS Oct 2022'!H2/100</f>
        <v>477.81818181818181</v>
      </c>
      <c r="E8" s="130">
        <f>IF('TAS Oct 2022'!AQ2=3,0.5,IF('TAS Oct 2022'!AQ2=2,0.33,0))</f>
        <v>0.5</v>
      </c>
      <c r="F8" s="130">
        <f>1-E8</f>
        <v>0.5</v>
      </c>
      <c r="G8" s="85">
        <f>IF('TAS Oct 2022'!K2="",($C$5*E8/'TAS Oct 2022'!AQ2*'TAS Oct 2022'!W2/100)*'TAS Oct 2022'!AQ2,IF($C$5*E8/'TAS Oct 2022'!AQ2&gt;='TAS Oct 2022'!L2,('TAS Oct 2022'!L2*'TAS Oct 2022'!W2/100)*'TAS Oct 2022'!AQ2,($C$5*E8/'TAS Oct 2022'!AQ2*'TAS Oct 2022'!W2/100)*'TAS Oct 2022'!AQ2))</f>
        <v>1985.0000000000002</v>
      </c>
      <c r="H8" s="85">
        <f>IF(AND('TAS Oct 2022'!P2&gt;0,'TAS Oct 2022'!O2&gt;0),IF(($C$5*E8/'TAS Oct 2022'!AQ2&lt;SUM('TAS Oct 2022'!L2:P2)),(0),($C$5*E8/'TAS Oct 2022'!AQ2-SUM('TAS Oct 2022'!L2:P2))*'TAS Oct 2022'!AB2/100)* 'TAS Oct 2022'!AQ2,IF(AND('TAS Oct 2022'!O2&gt;0,'TAS Oct 2022'!P2=""),IF(($C$5*E8/'TAS Oct 2022'!AQ2&lt; SUM('TAS Oct 2022'!L2:O2)),(0),($C$5*E8/'TAS Oct 2022'!AQ2-SUM('TAS Oct 2022'!L2:O2))*'TAS Oct 2022'!AA2/100)* 'TAS Oct 2022'!AQ2,IF(AND('TAS Oct 2022'!N2&gt;0,'TAS Oct 2022'!O2=""),IF(($C$5*E8/'TAS Oct 2022'!AQ2&lt; SUM('TAS Oct 2022'!L2:N2)),(0),($C$5*E8/'TAS Oct 2022'!AQ2-SUM('TAS Oct 2022'!L2:N2))*'TAS Oct 2022'!Z2/100)* 'TAS Oct 2022'!AQ2,IF(AND('TAS Oct 2022'!M2&gt;0,'TAS Oct 2022'!N2=""),IF(($C$5*E8/'TAS Oct 2022'!AQ2&lt;'TAS Oct 2022'!M2+'TAS Oct 2022'!L2),(0),(($C$5*E8/'TAS Oct 2022'!AQ2-('TAS Oct 2022'!M2+'TAS Oct 2022'!L2))*'TAS Oct 2022'!Y2/100))*'TAS Oct 2022'!AQ2,IF(AND('TAS Oct 2022'!L2&gt;0,'TAS Oct 2022'!M2=""&gt;0),IF(($C$5*E8/'TAS Oct 2022'!AQ2&lt;'TAS Oct 2022'!L2),(0),($C$5*E8/'TAS Oct 2022'!AQ2-'TAS Oct 2022'!L2)*'TAS Oct 2022'!X2/100)*'TAS Oct 2022'!AQ2,0)))))</f>
        <v>0</v>
      </c>
      <c r="I8" s="85">
        <f>IF('TAS Oct 2022'!K2="",($C$5*F8/'TAS Oct 2022'!AR2*'TAS Oct 2022'!AC2/100)*'TAS Oct 2022'!AR2,IF($C$5*F8/'TAS Oct 2022'!AR2&gt;='TAS Oct 2022'!L2,('TAS Oct 2022'!L2*'TAS Oct 2022'!AC2/100)*'TAS Oct 2022'!AR2,($C$5*F8/'TAS Oct 2022'!AR2*'TAS Oct 2022'!AC2/100)*'TAS Oct 2022'!AR2))</f>
        <v>1985.0000000000002</v>
      </c>
      <c r="J8" s="85">
        <f>IF(AND('TAS Oct 2022'!P2&gt;0,'TAS Oct 2022'!O2&gt;0),IF(($C$5*F8/'TAS Oct 2022'!AR2&lt;SUM('TAS Oct 2022'!L2:P2)),(0),($C$5*F8/'TAS Oct 2022'!AR2-SUM('TAS Oct 2022'!L2:P2))*'TAS Oct 2022'!AB2/100)* 'TAS Oct 2022'!AR2,IF(AND('TAS Oct 2022'!O2&gt;0,'TAS Oct 2022'!P2=""),IF(($C$5*F8/'TAS Oct 2022'!AR2&lt; SUM('TAS Oct 2022'!L2:O2)),(0),($C$5*F8/'TAS Oct 2022'!AR2-SUM('TAS Oct 2022'!L2:O2))*'TAS Oct 2022'!AG2/100)* 'TAS Oct 2022'!AR2,IF(AND('TAS Oct 2022'!N2&gt;0,'TAS Oct 2022'!O2=""),IF(($C$5*F8/'TAS Oct 2022'!AR2&lt; SUM('TAS Oct 2022'!L2:N2)),(0),($C$5*F8/'TAS Oct 2022'!AR2-SUM('TAS Oct 2022'!L2:N2))*'TAS Oct 2022'!AF2/100)* 'TAS Oct 2022'!AR2,IF(AND('TAS Oct 2022'!M2&gt;0,'TAS Oct 2022'!N2=""),IF(($C$5*F8/'TAS Oct 2022'!AR2&lt;'TAS Oct 2022'!M2+'TAS Oct 2022'!L2),(0),(($C$5*F8/'TAS Oct 2022'!AR2-('TAS Oct 2022'!M2+'TAS Oct 2022'!L2))*'TAS Oct 2022'!AE2/100))*'TAS Oct 2022'!AR2,IF(AND('TAS Oct 2022'!L2&gt;0,'TAS Oct 2022'!M2=""&gt;0),IF(($C$5*F8/'TAS Oct 2022'!AR2&lt;'TAS Oct 2022'!L2),(0),($C$5*F8/'TAS Oct 2022'!AR2-'TAS Oct 2022'!L2)*'TAS Oct 2022'!AD2/100)*'TAS Oct 2022'!AR2,0)))))</f>
        <v>0</v>
      </c>
      <c r="K8" s="131">
        <f>SUM(G8:J8)</f>
        <v>3970.0000000000005</v>
      </c>
      <c r="L8" s="132">
        <f>K8+D8</f>
        <v>4447.818181818182</v>
      </c>
      <c r="M8" s="86">
        <f>L8*1.1</f>
        <v>4892.6000000000004</v>
      </c>
      <c r="N8" s="87">
        <f>'TAS Oct 2022'!AT2</f>
        <v>0</v>
      </c>
      <c r="O8" s="87">
        <f>'TAS Oct 2022'!AU2</f>
        <v>0</v>
      </c>
      <c r="P8" s="87">
        <f>'TAS Oct 2022'!AV2</f>
        <v>0</v>
      </c>
      <c r="Q8" s="87">
        <f>'TAS Oct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4447.818181818182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4447.818181818182</v>
      </c>
      <c r="V8" s="86">
        <f t="shared" ref="V8:W9" si="1">T8*1.1</f>
        <v>4892.6000000000004</v>
      </c>
      <c r="W8" s="86">
        <f t="shared" si="1"/>
        <v>4892.6000000000004</v>
      </c>
      <c r="X8" s="88">
        <f>'TAS Oct 2022'!BF2</f>
        <v>0</v>
      </c>
      <c r="Y8" s="89" t="str">
        <f>'TAS Oct 2022'!BG2</f>
        <v>n</v>
      </c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</row>
    <row r="9" spans="1:41" ht="20" customHeight="1" thickBot="1" x14ac:dyDescent="0.25">
      <c r="A9" s="90" t="str">
        <f>'TAS Oct 2022'!D3</f>
        <v>TGN</v>
      </c>
      <c r="B9" s="91" t="str">
        <f>'TAS Oct 2022'!F3</f>
        <v>Tas Gas</v>
      </c>
      <c r="C9" s="91" t="str">
        <f>'TAS Oct 2022'!G3</f>
        <v>Small business</v>
      </c>
      <c r="D9" s="92">
        <f>365*'TAS Oct 2022'!H3/100</f>
        <v>477.81818181818181</v>
      </c>
      <c r="E9" s="135">
        <f>IF('TAS Oct 2022'!AQ3=3,0.5,IF('TAS Oct 2022'!AQ3=2,0.33,0))</f>
        <v>0.5</v>
      </c>
      <c r="F9" s="135">
        <f>1-E9</f>
        <v>0.5</v>
      </c>
      <c r="G9" s="92">
        <f>IF('TAS Oct 2022'!K3="",($C$5*E9/'TAS Oct 2022'!AQ3*'TAS Oct 2022'!W3/100)*'TAS Oct 2022'!AQ3,IF($C$5*E9/'TAS Oct 2022'!AQ3&gt;='TAS Oct 2022'!L3,('TAS Oct 2022'!L3*'TAS Oct 2022'!W3/100)*'TAS Oct 2022'!AQ3,($C$5*E9/'TAS Oct 2022'!AQ3*'TAS Oct 2022'!W3/100)*'TAS Oct 2022'!AQ3))</f>
        <v>1990.909090909091</v>
      </c>
      <c r="H9" s="92">
        <f>IF(AND('TAS Oct 2022'!P3&gt;0,'TAS Oct 2022'!O3&gt;0),IF(($C$5*E9/'TAS Oct 2022'!AQ3&lt;SUM('TAS Oct 2022'!L3:P3)),(0),($C$5*E9/'TAS Oct 2022'!AQ3-SUM('TAS Oct 2022'!L3:P3))*'TAS Oct 2022'!AB3/100)* 'TAS Oct 2022'!AQ3,IF(AND('TAS Oct 2022'!O3&gt;0,'TAS Oct 2022'!P3=""),IF(($C$5*E9/'TAS Oct 2022'!AQ3&lt; SUM('TAS Oct 2022'!L3:O3)),(0),($C$5*E9/'TAS Oct 2022'!AQ3-SUM('TAS Oct 2022'!L3:O3))*'TAS Oct 2022'!AA3/100)* 'TAS Oct 2022'!AQ3,IF(AND('TAS Oct 2022'!N3&gt;0,'TAS Oct 2022'!O3=""),IF(($C$5*E9/'TAS Oct 2022'!AQ3&lt; SUM('TAS Oct 2022'!L3:N3)),(0),($C$5*E9/'TAS Oct 2022'!AQ3-SUM('TAS Oct 2022'!L3:N3))*'TAS Oct 2022'!Z3/100)* 'TAS Oct 2022'!AQ3,IF(AND('TAS Oct 2022'!M3&gt;0,'TAS Oct 2022'!N3=""),IF(($C$5*E9/'TAS Oct 2022'!AQ3&lt;'TAS Oct 2022'!M3+'TAS Oct 2022'!L3),(0),(($C$5*E9/'TAS Oct 2022'!AQ3-('TAS Oct 2022'!M3+'TAS Oct 2022'!L3))*'TAS Oct 2022'!Y3/100))*'TAS Oct 2022'!AQ3,IF(AND('TAS Oct 2022'!L3&gt;0,'TAS Oct 2022'!M3=""&gt;0),IF(($C$5*E9/'TAS Oct 2022'!AQ3&lt;'TAS Oct 2022'!L3),(0),($C$5*E9/'TAS Oct 2022'!AQ3-'TAS Oct 2022'!L3)*'TAS Oct 2022'!X3/100)*'TAS Oct 2022'!AQ3,0)))))</f>
        <v>0</v>
      </c>
      <c r="I9" s="92">
        <f>IF('TAS Oct 2022'!K3="",($C$5*F9/'TAS Oct 2022'!AR3*'TAS Oct 2022'!AC3/100)*'TAS Oct 2022'!AR3,IF($C$5*F9/'TAS Oct 2022'!AR3&gt;='TAS Oct 2022'!L3,('TAS Oct 2022'!L3*'TAS Oct 2022'!AC3/100)*'TAS Oct 2022'!AR3,($C$5*F9/'TAS Oct 2022'!AR3*'TAS Oct 2022'!AC3/100)*'TAS Oct 2022'!AR3))</f>
        <v>1990.909090909091</v>
      </c>
      <c r="J9" s="92">
        <f>IF(AND('TAS Oct 2022'!P3&gt;0,'TAS Oct 2022'!O3&gt;0),IF(($C$5*F9/'TAS Oct 2022'!AR3&lt;SUM('TAS Oct 2022'!L3:P3)),(0),($C$5*F9/'TAS Oct 2022'!AR3-SUM('TAS Oct 2022'!L3:P3))*'TAS Oct 2022'!AB3/100)* 'TAS Oct 2022'!AR3,IF(AND('TAS Oct 2022'!O3&gt;0,'TAS Oct 2022'!P3=""),IF(($C$5*F9/'TAS Oct 2022'!AR3&lt; SUM('TAS Oct 2022'!L3:O3)),(0),($C$5*F9/'TAS Oct 2022'!AR3-SUM('TAS Oct 2022'!L3:O3))*'TAS Oct 2022'!AG3/100)* 'TAS Oct 2022'!AR3,IF(AND('TAS Oct 2022'!N3&gt;0,'TAS Oct 2022'!O3=""),IF(($C$5*F9/'TAS Oct 2022'!AR3&lt; SUM('TAS Oct 2022'!L3:N3)),(0),($C$5*F9/'TAS Oct 2022'!AR3-SUM('TAS Oct 2022'!L3:N3))*'TAS Oct 2022'!AF3/100)* 'TAS Oct 2022'!AR3,IF(AND('TAS Oct 2022'!M3&gt;0,'TAS Oct 2022'!N3=""),IF(($C$5*F9/'TAS Oct 2022'!AR3&lt;'TAS Oct 2022'!M3+'TAS Oct 2022'!L3),(0),(($C$5*F9/'TAS Oct 2022'!AR3-('TAS Oct 2022'!M3+'TAS Oct 2022'!L3))*'TAS Oct 2022'!AE3/100))*'TAS Oct 2022'!AR3,IF(AND('TAS Oct 2022'!L3&gt;0,'TAS Oct 2022'!M3=""&gt;0),IF(($C$5*F9/'TAS Oct 2022'!AR3&lt;'TAS Oct 2022'!L3),(0),($C$5*F9/'TAS Oct 2022'!AR3-'TAS Oct 2022'!L3)*'TAS Oct 2022'!AD3/100)*'TAS Oct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Oct 2022'!AT3</f>
        <v>0</v>
      </c>
      <c r="O9" s="94">
        <f>'TAS Oct 2022'!AU3</f>
        <v>0</v>
      </c>
      <c r="P9" s="94">
        <f>'TAS Oct 2022'!AV3</f>
        <v>0</v>
      </c>
      <c r="Q9" s="94">
        <f>'TAS Oct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Oct 2022'!BF3</f>
        <v>0</v>
      </c>
      <c r="Y9" s="96" t="str">
        <f>'TAS Oct 2022'!BG3</f>
        <v>n</v>
      </c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</row>
    <row r="10" spans="1:4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41" x14ac:dyDescent="0.2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</row>
    <row r="12" spans="1:41" x14ac:dyDescent="0.2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</row>
    <row r="13" spans="1:41" x14ac:dyDescent="0.2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</row>
    <row r="14" spans="1:41" x14ac:dyDescent="0.2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</row>
    <row r="15" spans="1:41" x14ac:dyDescent="0.2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</row>
    <row r="16" spans="1:41" x14ac:dyDescent="0.2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</row>
    <row r="17" spans="1:41" x14ac:dyDescent="0.2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</row>
    <row r="18" spans="1:41" x14ac:dyDescent="0.2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</row>
    <row r="19" spans="1:41" x14ac:dyDescent="0.2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</row>
    <row r="20" spans="1:41" x14ac:dyDescent="0.2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</row>
    <row r="21" spans="1:41" x14ac:dyDescent="0.2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</row>
    <row r="22" spans="1:41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</row>
    <row r="23" spans="1:41" x14ac:dyDescent="0.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</row>
    <row r="24" spans="1:41" x14ac:dyDescent="0.2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</row>
    <row r="25" spans="1:41" x14ac:dyDescent="0.2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</row>
    <row r="26" spans="1:41" x14ac:dyDescent="0.2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</row>
    <row r="27" spans="1:41" x14ac:dyDescent="0.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</row>
    <row r="28" spans="1:41" x14ac:dyDescent="0.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</row>
    <row r="29" spans="1:41" x14ac:dyDescent="0.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</row>
    <row r="30" spans="1:41" x14ac:dyDescent="0.2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</row>
    <row r="31" spans="1:41" x14ac:dyDescent="0.2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</row>
    <row r="32" spans="1:41" x14ac:dyDescent="0.2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</row>
    <row r="33" spans="1:41" x14ac:dyDescent="0.2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</row>
    <row r="34" spans="1:41" x14ac:dyDescent="0.2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1" x14ac:dyDescent="0.2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</row>
    <row r="36" spans="1:41" x14ac:dyDescent="0.2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</row>
    <row r="37" spans="1:41" x14ac:dyDescent="0.2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</row>
    <row r="38" spans="1:41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</row>
    <row r="39" spans="1:41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</row>
    <row r="40" spans="1:41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</row>
    <row r="41" spans="1:41" x14ac:dyDescent="0.2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</row>
    <row r="42" spans="1:4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</row>
    <row r="43" spans="1:4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</row>
    <row r="44" spans="1:4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</row>
    <row r="45" spans="1:4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</row>
    <row r="46" spans="1:4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</row>
    <row r="47" spans="1:41" x14ac:dyDescent="0.2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</row>
    <row r="48" spans="1:4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</row>
    <row r="49" spans="1:4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</row>
    <row r="50" spans="1:4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</row>
    <row r="51" spans="1:4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</row>
    <row r="52" spans="1:4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</row>
    <row r="53" spans="1:41" x14ac:dyDescent="0.2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</row>
    <row r="54" spans="1:4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</row>
    <row r="55" spans="1:4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</row>
    <row r="56" spans="1:4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</row>
    <row r="57" spans="1:4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</row>
    <row r="58" spans="1:41" x14ac:dyDescent="0.2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</row>
    <row r="59" spans="1:41" x14ac:dyDescent="0.2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</row>
    <row r="60" spans="1:41" x14ac:dyDescent="0.2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</row>
  </sheetData>
  <sheetProtection algorithmName="SHA-512" hashValue="isWw3TsBQvDo5Syr+MzJxSf3ePH4HYzruDIDqstzl0sSw6m2vWeekw8cxpY77aKnYQWO1uN1TM4jyFyUJmpExQ==" saltValue="vp6yn5kv7Nl0owCm1zJH7g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1F7C-4619-B848-B9A7-081C0EAE0365}">
  <sheetPr codeName="Sheet27">
    <tabColor theme="4" tint="0.79998168889431442"/>
  </sheetPr>
  <dimension ref="A1:AO60"/>
  <sheetViews>
    <sheetView zoomScaleNormal="100" zoomScalePageLayoutView="130" workbookViewId="0">
      <selection activeCell="H37" sqref="H37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7" t="s">
        <v>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</row>
    <row r="2" spans="1:41" x14ac:dyDescent="0.2">
      <c r="A2" s="218" t="s">
        <v>78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</row>
    <row r="3" spans="1:41" ht="16" thickBot="1" x14ac:dyDescent="0.25">
      <c r="A3" s="217"/>
      <c r="B3" s="219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</row>
    <row r="8" spans="1:41" ht="20" customHeight="1" x14ac:dyDescent="0.2">
      <c r="A8" s="84" t="str">
        <f>'TAS Apr 2022'!D2</f>
        <v>TGN</v>
      </c>
      <c r="B8" s="65" t="str">
        <f>'TAS Apr 2022'!F2</f>
        <v>Aurora</v>
      </c>
      <c r="C8" s="65" t="str">
        <f>'TAS Apr 2022'!G2</f>
        <v>Small business</v>
      </c>
      <c r="D8" s="85">
        <f>365*'TAS Apr 2022'!H2/100</f>
        <v>459.90000000000009</v>
      </c>
      <c r="E8" s="130">
        <f>IF('TAS Apr 2022'!AQ2=3,0.5,IF('TAS Apr 2022'!AQ2=2,0.33,0))</f>
        <v>0.5</v>
      </c>
      <c r="F8" s="130">
        <f>1-E8</f>
        <v>0.5</v>
      </c>
      <c r="G8" s="85">
        <f>IF('TAS Apr 2022'!K2="",($C$5*E8/'TAS Apr 2022'!AQ2*'TAS Apr 2022'!W2/100)*'TAS Apr 2022'!AQ2,IF($C$5*E8/'TAS Apr 2022'!AQ2&gt;='TAS Apr 2022'!L2,('TAS Apr 2022'!L2*'TAS Apr 2022'!W2/100)*'TAS Apr 2022'!AQ2,($C$5*E8/'TAS Apr 2022'!AQ2*'TAS Apr 2022'!W2/100)*'TAS Apr 2022'!AQ2))</f>
        <v>1950</v>
      </c>
      <c r="H8" s="85">
        <f>IF(AND('TAS Apr 2022'!P2&gt;0,'TAS Apr 2022'!O2&gt;0),IF(($C$5*E8/'TAS Apr 2022'!AQ2&lt;SUM('TAS Apr 2022'!L2:P2)),(0),($C$5*E8/'TAS Apr 2022'!AQ2-SUM('TAS Apr 2022'!L2:P2))*'TAS Apr 2022'!AB2/100)* 'TAS Apr 2022'!AQ2,IF(AND('TAS Apr 2022'!O2&gt;0,'TAS Apr 2022'!P2=""),IF(($C$5*E8/'TAS Apr 2022'!AQ2&lt; SUM('TAS Apr 2022'!L2:O2)),(0),($C$5*E8/'TAS Apr 2022'!AQ2-SUM('TAS Apr 2022'!L2:O2))*'TAS Apr 2022'!AA2/100)* 'TAS Apr 2022'!AQ2,IF(AND('TAS Apr 2022'!N2&gt;0,'TAS Apr 2022'!O2=""),IF(($C$5*E8/'TAS Apr 2022'!AQ2&lt; SUM('TAS Apr 2022'!L2:N2)),(0),($C$5*E8/'TAS Apr 2022'!AQ2-SUM('TAS Apr 2022'!L2:N2))*'TAS Apr 2022'!Z2/100)* 'TAS Apr 2022'!AQ2,IF(AND('TAS Apr 2022'!M2&gt;0,'TAS Apr 2022'!N2=""),IF(($C$5*E8/'TAS Apr 2022'!AQ2&lt;'TAS Apr 2022'!M2+'TAS Apr 2022'!L2),(0),(($C$5*E8/'TAS Apr 2022'!AQ2-('TAS Apr 2022'!M2+'TAS Apr 2022'!L2))*'TAS Apr 2022'!Y2/100))*'TAS Apr 2022'!AQ2,IF(AND('TAS Apr 2022'!L2&gt;0,'TAS Apr 2022'!M2=""&gt;0),IF(($C$5*E8/'TAS Apr 2022'!AQ2&lt;'TAS Apr 2022'!L2),(0),($C$5*E8/'TAS Apr 2022'!AQ2-'TAS Apr 2022'!L2)*'TAS Apr 2022'!X2/100)*'TAS Apr 2022'!AQ2,0)))))</f>
        <v>0</v>
      </c>
      <c r="I8" s="85">
        <f>IF('TAS Apr 2022'!K2="",($C$5*F8/'TAS Apr 2022'!AR2*'TAS Apr 2022'!AC2/100)*'TAS Apr 2022'!AR2,IF($C$5*F8/'TAS Apr 2022'!AR2&gt;='TAS Apr 2022'!L2,('TAS Apr 2022'!L2*'TAS Apr 2022'!AC2/100)*'TAS Apr 2022'!AR2,($C$5*F8/'TAS Apr 2022'!AR2*'TAS Apr 2022'!AC2/100)*'TAS Apr 2022'!AR2))</f>
        <v>1950</v>
      </c>
      <c r="J8" s="85">
        <f>IF(AND('TAS Apr 2022'!P2&gt;0,'TAS Apr 2022'!O2&gt;0),IF(($C$5*F8/'TAS Apr 2022'!AR2&lt;SUM('TAS Apr 2022'!L2:P2)),(0),($C$5*F8/'TAS Apr 2022'!AR2-SUM('TAS Apr 2022'!L2:P2))*'TAS Apr 2022'!AB2/100)* 'TAS Apr 2022'!AR2,IF(AND('TAS Apr 2022'!O2&gt;0,'TAS Apr 2022'!P2=""),IF(($C$5*F8/'TAS Apr 2022'!AR2&lt; SUM('TAS Apr 2022'!L2:O2)),(0),($C$5*F8/'TAS Apr 2022'!AR2-SUM('TAS Apr 2022'!L2:O2))*'TAS Apr 2022'!AG2/100)* 'TAS Apr 2022'!AR2,IF(AND('TAS Apr 2022'!N2&gt;0,'TAS Apr 2022'!O2=""),IF(($C$5*F8/'TAS Apr 2022'!AR2&lt; SUM('TAS Apr 2022'!L2:N2)),(0),($C$5*F8/'TAS Apr 2022'!AR2-SUM('TAS Apr 2022'!L2:N2))*'TAS Apr 2022'!AF2/100)* 'TAS Apr 2022'!AR2,IF(AND('TAS Apr 2022'!M2&gt;0,'TAS Apr 2022'!N2=""),IF(($C$5*F8/'TAS Apr 2022'!AR2&lt;'TAS Apr 2022'!M2+'TAS Apr 2022'!L2),(0),(($C$5*F8/'TAS Apr 2022'!AR2-('TAS Apr 2022'!M2+'TAS Apr 2022'!L2))*'TAS Apr 2022'!AE2/100))*'TAS Apr 2022'!AR2,IF(AND('TAS Apr 2022'!L2&gt;0,'TAS Apr 2022'!M2=""&gt;0),IF(($C$5*F8/'TAS Apr 2022'!AR2&lt;'TAS Apr 2022'!L2),(0),($C$5*F8/'TAS Apr 2022'!AR2-'TAS Apr 2022'!L2)*'TAS Apr 2022'!AD2/100)*'TAS Apr 2022'!AR2,0)))))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2022'!AT2</f>
        <v>0</v>
      </c>
      <c r="O8" s="87">
        <f>'TAS Apr 2022'!AU2</f>
        <v>0</v>
      </c>
      <c r="P8" s="87">
        <f>'TAS Apr 2022'!AV2</f>
        <v>0</v>
      </c>
      <c r="Q8" s="87">
        <f>'TAS Apr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2022'!BF2</f>
        <v>0</v>
      </c>
      <c r="Y8" s="89" t="str">
        <f>'TAS Apr 2022'!BG2</f>
        <v>n</v>
      </c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</row>
    <row r="9" spans="1:41" ht="20" customHeight="1" thickBot="1" x14ac:dyDescent="0.25">
      <c r="A9" s="90" t="str">
        <f>'TAS Apr 2022'!D3</f>
        <v>TGN</v>
      </c>
      <c r="B9" s="91" t="str">
        <f>'TAS Apr 2022'!F3</f>
        <v>Tas Gas</v>
      </c>
      <c r="C9" s="91" t="str">
        <f>'TAS Apr 2022'!G3</f>
        <v>Small business</v>
      </c>
      <c r="D9" s="92">
        <f>365*'TAS Apr 2022'!H3/100</f>
        <v>477.81818181818181</v>
      </c>
      <c r="E9" s="135">
        <f>IF('TAS Apr 2022'!AQ3=3,0.5,IF('TAS Apr 2022'!AQ3=2,0.33,0))</f>
        <v>0.5</v>
      </c>
      <c r="F9" s="135">
        <f>1-E9</f>
        <v>0.5</v>
      </c>
      <c r="G9" s="92">
        <f>IF('TAS Apr 2022'!K3="",($C$5*E9/'TAS Apr 2022'!AQ3*'TAS Apr 2022'!W3/100)*'TAS Apr 2022'!AQ3,IF($C$5*E9/'TAS Apr 2022'!AQ3&gt;='TAS Apr 2022'!L3,('TAS Apr 2022'!L3*'TAS Apr 2022'!W3/100)*'TAS Apr 2022'!AQ3,($C$5*E9/'TAS Apr 2022'!AQ3*'TAS Apr 2022'!W3/100)*'TAS Apr 2022'!AQ3))</f>
        <v>1990.909090909091</v>
      </c>
      <c r="H9" s="92">
        <f>IF(AND('TAS Apr 2022'!P3&gt;0,'TAS Apr 2022'!O3&gt;0),IF(($C$5*E9/'TAS Apr 2022'!AQ3&lt;SUM('TAS Apr 2022'!L3:P3)),(0),($C$5*E9/'TAS Apr 2022'!AQ3-SUM('TAS Apr 2022'!L3:P3))*'TAS Apr 2022'!AB3/100)* 'TAS Apr 2022'!AQ3,IF(AND('TAS Apr 2022'!O3&gt;0,'TAS Apr 2022'!P3=""),IF(($C$5*E9/'TAS Apr 2022'!AQ3&lt; SUM('TAS Apr 2022'!L3:O3)),(0),($C$5*E9/'TAS Apr 2022'!AQ3-SUM('TAS Apr 2022'!L3:O3))*'TAS Apr 2022'!AA3/100)* 'TAS Apr 2022'!AQ3,IF(AND('TAS Apr 2022'!N3&gt;0,'TAS Apr 2022'!O3=""),IF(($C$5*E9/'TAS Apr 2022'!AQ3&lt; SUM('TAS Apr 2022'!L3:N3)),(0),($C$5*E9/'TAS Apr 2022'!AQ3-SUM('TAS Apr 2022'!L3:N3))*'TAS Apr 2022'!Z3/100)* 'TAS Apr 2022'!AQ3,IF(AND('TAS Apr 2022'!M3&gt;0,'TAS Apr 2022'!N3=""),IF(($C$5*E9/'TAS Apr 2022'!AQ3&lt;'TAS Apr 2022'!M3+'TAS Apr 2022'!L3),(0),(($C$5*E9/'TAS Apr 2022'!AQ3-('TAS Apr 2022'!M3+'TAS Apr 2022'!L3))*'TAS Apr 2022'!Y3/100))*'TAS Apr 2022'!AQ3,IF(AND('TAS Apr 2022'!L3&gt;0,'TAS Apr 2022'!M3=""&gt;0),IF(($C$5*E9/'TAS Apr 2022'!AQ3&lt;'TAS Apr 2022'!L3),(0),($C$5*E9/'TAS Apr 2022'!AQ3-'TAS Apr 2022'!L3)*'TAS Apr 2022'!X3/100)*'TAS Apr 2022'!AQ3,0)))))</f>
        <v>0</v>
      </c>
      <c r="I9" s="92">
        <f>IF('TAS Apr 2022'!K3="",($C$5*F9/'TAS Apr 2022'!AR3*'TAS Apr 2022'!AC3/100)*'TAS Apr 2022'!AR3,IF($C$5*F9/'TAS Apr 2022'!AR3&gt;='TAS Apr 2022'!L3,('TAS Apr 2022'!L3*'TAS Apr 2022'!AC3/100)*'TAS Apr 2022'!AR3,($C$5*F9/'TAS Apr 2022'!AR3*'TAS Apr 2022'!AC3/100)*'TAS Apr 2022'!AR3))</f>
        <v>1990.909090909091</v>
      </c>
      <c r="J9" s="92">
        <f>IF(AND('TAS Apr 2022'!P3&gt;0,'TAS Apr 2022'!O3&gt;0),IF(($C$5*F9/'TAS Apr 2022'!AR3&lt;SUM('TAS Apr 2022'!L3:P3)),(0),($C$5*F9/'TAS Apr 2022'!AR3-SUM('TAS Apr 2022'!L3:P3))*'TAS Apr 2022'!AB3/100)* 'TAS Apr 2022'!AR3,IF(AND('TAS Apr 2022'!O3&gt;0,'TAS Apr 2022'!P3=""),IF(($C$5*F9/'TAS Apr 2022'!AR3&lt; SUM('TAS Apr 2022'!L3:O3)),(0),($C$5*F9/'TAS Apr 2022'!AR3-SUM('TAS Apr 2022'!L3:O3))*'TAS Apr 2022'!AG3/100)* 'TAS Apr 2022'!AR3,IF(AND('TAS Apr 2022'!N3&gt;0,'TAS Apr 2022'!O3=""),IF(($C$5*F9/'TAS Apr 2022'!AR3&lt; SUM('TAS Apr 2022'!L3:N3)),(0),($C$5*F9/'TAS Apr 2022'!AR3-SUM('TAS Apr 2022'!L3:N3))*'TAS Apr 2022'!AF3/100)* 'TAS Apr 2022'!AR3,IF(AND('TAS Apr 2022'!M3&gt;0,'TAS Apr 2022'!N3=""),IF(($C$5*F9/'TAS Apr 2022'!AR3&lt;'TAS Apr 2022'!M3+'TAS Apr 2022'!L3),(0),(($C$5*F9/'TAS Apr 2022'!AR3-('TAS Apr 2022'!M3+'TAS Apr 2022'!L3))*'TAS Apr 2022'!AE3/100))*'TAS Apr 2022'!AR3,IF(AND('TAS Apr 2022'!L3&gt;0,'TAS Apr 2022'!M3=""&gt;0),IF(($C$5*F9/'TAS Apr 2022'!AR3&lt;'TAS Apr 2022'!L3),(0),($C$5*F9/'TAS Apr 2022'!AR3-'TAS Apr 2022'!L3)*'TAS Apr 2022'!AD3/100)*'TAS Apr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Apr 2022'!AT3</f>
        <v>0</v>
      </c>
      <c r="O9" s="94">
        <f>'TAS Apr 2022'!AU3</f>
        <v>0</v>
      </c>
      <c r="P9" s="94">
        <f>'TAS Apr 2022'!AV3</f>
        <v>0</v>
      </c>
      <c r="Q9" s="94">
        <f>'TAS Apr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Apr 2022'!BF3</f>
        <v>0</v>
      </c>
      <c r="Y9" s="96" t="str">
        <f>'TAS Apr 2022'!BG3</f>
        <v>n</v>
      </c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</row>
    <row r="10" spans="1:41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</row>
    <row r="11" spans="1:41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</row>
    <row r="12" spans="1:41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</row>
    <row r="13" spans="1:4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</row>
    <row r="14" spans="1:41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</row>
    <row r="15" spans="1:41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</row>
    <row r="16" spans="1:41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1:41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</row>
    <row r="18" spans="1:41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</row>
    <row r="19" spans="1:41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</row>
    <row r="20" spans="1:41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</row>
    <row r="21" spans="1:41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</row>
    <row r="22" spans="1:41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</row>
    <row r="23" spans="1:41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</row>
    <row r="24" spans="1:41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</row>
    <row r="25" spans="1:41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</row>
    <row r="26" spans="1:41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</row>
    <row r="27" spans="1:41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</row>
    <row r="28" spans="1:41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</row>
    <row r="29" spans="1:41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</row>
    <row r="30" spans="1:41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</row>
    <row r="31" spans="1:41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</row>
    <row r="32" spans="1:41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</row>
    <row r="33" spans="1:41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</row>
    <row r="34" spans="1:41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</row>
    <row r="35" spans="1:41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</row>
    <row r="36" spans="1:41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</row>
    <row r="37" spans="1:41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</row>
    <row r="38" spans="1:41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</row>
    <row r="39" spans="1:41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</row>
    <row r="40" spans="1:41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</row>
    <row r="41" spans="1:41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</row>
    <row r="42" spans="1:41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</row>
    <row r="43" spans="1:41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</row>
    <row r="44" spans="1:41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</row>
    <row r="45" spans="1:41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</row>
    <row r="46" spans="1:41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</row>
    <row r="47" spans="1:41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</row>
    <row r="48" spans="1:41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</row>
    <row r="49" spans="1:41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</row>
    <row r="50" spans="1:41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</row>
    <row r="51" spans="1:41" x14ac:dyDescent="0.2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</row>
    <row r="52" spans="1:41" x14ac:dyDescent="0.2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</row>
    <row r="53" spans="1:41" x14ac:dyDescent="0.2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</row>
    <row r="54" spans="1:41" x14ac:dyDescent="0.2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</row>
    <row r="55" spans="1:41" x14ac:dyDescent="0.2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</row>
    <row r="56" spans="1:41" x14ac:dyDescent="0.2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</row>
    <row r="57" spans="1:41" x14ac:dyDescent="0.2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</row>
    <row r="58" spans="1:41" x14ac:dyDescent="0.2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</row>
    <row r="59" spans="1:41" x14ac:dyDescent="0.2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</row>
    <row r="60" spans="1:41" x14ac:dyDescent="0.2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</row>
  </sheetData>
  <sheetProtection algorithmName="SHA-512" hashValue="yW7BQFaKKotCY6iGOQ4zcfhzqMLM9oczepoWkAakK3YCWP+VO7Wt6ziauHRT4dP0l5qP8g5XLMdLYEnDHmjyyg==" saltValue="LD8uAYQxfPnDXbw51r+kkw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A026-2D9A-B64C-8B66-0C86BC77264E}">
  <sheetPr codeName="Sheet23">
    <tabColor theme="9" tint="0.79998168889431442"/>
  </sheetPr>
  <dimension ref="A1:AO60"/>
  <sheetViews>
    <sheetView zoomScaleNormal="100" zoomScalePageLayoutView="130" workbookViewId="0">
      <selection activeCell="W8" sqref="W8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0" t="s">
        <v>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</row>
    <row r="2" spans="1:41" x14ac:dyDescent="0.2">
      <c r="A2" s="211" t="s">
        <v>78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</row>
    <row r="3" spans="1:41" ht="16" thickBot="1" x14ac:dyDescent="0.25">
      <c r="A3" s="210"/>
      <c r="B3" s="212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</row>
    <row r="8" spans="1:41" ht="20" customHeight="1" x14ac:dyDescent="0.2">
      <c r="A8" s="84" t="str">
        <f>'TAS Oct 2021'!D2</f>
        <v>TGN</v>
      </c>
      <c r="B8" s="65" t="str">
        <f>'TAS Oct 2021'!F2</f>
        <v>Aurora</v>
      </c>
      <c r="C8" s="65" t="str">
        <f>'TAS Oct 2021'!G2</f>
        <v>Small business</v>
      </c>
      <c r="D8" s="85">
        <f>365*'TAS Oct 2021'!H2/100</f>
        <v>459.9</v>
      </c>
      <c r="E8" s="130">
        <f>IF('TAS Oct 2021'!AQ2=3,0.5,IF('TAS Oct 2021'!AQ2=2,0.33,0))</f>
        <v>0.5</v>
      </c>
      <c r="F8" s="130">
        <f>1-E8</f>
        <v>0.5</v>
      </c>
      <c r="G8" s="85">
        <f>IF('TAS Oct 2021'!K2="",($C$5*E8/'TAS Oct 2021'!AQ2*'TAS Oct 2021'!W2/100)*'TAS Oct 2021'!AQ2,IF($C$5*E8/'TAS Oct 2021'!AQ2&gt;='TAS Oct 2021'!L2,('TAS Oct 2021'!L2*'TAS Oct 2021'!W2/100)*'TAS Oct 2021'!AQ2,($C$5*E8/'TAS Oct 2021'!AQ2*'TAS Oct 2021'!W2/100)*'TAS Oct 2021'!AQ2))</f>
        <v>1950</v>
      </c>
      <c r="H8" s="85">
        <f>IF(AND('TAS Oct 2021'!P2&gt;0,'TAS Oct 2021'!O2&gt;0),IF(($C$5*E8/'TAS Oct 2021'!AQ2&lt;SUM('TAS Oct 2021'!L2:P2)),(0),($C$5*E8/'TAS Oct 2021'!AQ2-SUM('TAS Oct 2021'!L2:P2))*'TAS Oct 2021'!AB2/100)* 'TAS Oct 2021'!AQ2,IF(AND('TAS Oct 2021'!O2&gt;0,'TAS Oct 2021'!P2=""),IF(($C$5*E8/'TAS Oct 2021'!AQ2&lt; SUM('TAS Oct 2021'!L2:O2)),(0),($C$5*E8/'TAS Oct 2021'!AQ2-SUM('TAS Oct 2021'!L2:O2))*'TAS Oct 2021'!AA2/100)* 'TAS Oct 2021'!AQ2,IF(AND('TAS Oct 2021'!N2&gt;0,'TAS Oct 2021'!O2=""),IF(($C$5*E8/'TAS Oct 2021'!AQ2&lt; SUM('TAS Oct 2021'!L2:N2)),(0),($C$5*E8/'TAS Oct 2021'!AQ2-SUM('TAS Oct 2021'!L2:N2))*'TAS Oct 2021'!Z2/100)* 'TAS Oct 2021'!AQ2,IF(AND('TAS Oct 2021'!M2&gt;0,'TAS Oct 2021'!N2=""),IF(($C$5*E8/'TAS Oct 2021'!AQ2&lt;'TAS Oct 2021'!M2+'TAS Oct 2021'!L2),(0),(($C$5*E8/'TAS Oct 2021'!AQ2-('TAS Oct 2021'!M2+'TAS Oct 2021'!L2))*'TAS Oct 2021'!Y2/100))*'TAS Oct 2021'!AQ2,IF(AND('TAS Oct 2021'!L2&gt;0,'TAS Oct 2021'!M2=""&gt;0),IF(($C$5*E8/'TAS Oct 2021'!AQ2&lt;'TAS Oct 2021'!L2),(0),($C$5*E8/'TAS Oct 2021'!AQ2-'TAS Oct 2021'!L2)*'TAS Oct 2021'!X2/100)*'TAS Oct 2021'!AQ2,0)))))</f>
        <v>0</v>
      </c>
      <c r="I8" s="85">
        <f>IF('TAS Oct 2021'!K2="",($C$5*F8/'TAS Oct 2021'!AR2*'TAS Oct 2021'!AC2/100)*'TAS Oct 2021'!AR2,IF($C$5*F8/'TAS Oct 2021'!AR2&gt;='TAS Oct 2021'!L2,('TAS Oct 2021'!L2*'TAS Oct 2021'!AC2/100)*'TAS Oct 2021'!AR2,($C$5*F8/'TAS Oct 2021'!AR2*'TAS Oct 2021'!AC2/100)*'TAS Oct 2021'!AR2))</f>
        <v>1950</v>
      </c>
      <c r="J8" s="85">
        <f>IF(AND('TAS Oct 2021'!P2&gt;0,'TAS Oct 2021'!O2&gt;0),IF(($C$5*F8/'TAS Oct 2021'!AR2&lt;SUM('TAS Oct 2021'!L2:P2)),(0),($C$5*F8/'TAS Oct 2021'!AR2-SUM('TAS Oct 2021'!L2:P2))*'TAS Oct 2021'!AB2/100)* 'TAS Oct 2021'!AR2,IF(AND('TAS Oct 2021'!O2&gt;0,'TAS Oct 2021'!P2=""),IF(($C$5*F8/'TAS Oct 2021'!AR2&lt; SUM('TAS Oct 2021'!L2:O2)),(0),($C$5*F8/'TAS Oct 2021'!AR2-SUM('TAS Oct 2021'!L2:O2))*'TAS Oct 2021'!AG2/100)* 'TAS Oct 2021'!AR2,IF(AND('TAS Oct 2021'!N2&gt;0,'TAS Oct 2021'!O2=""),IF(($C$5*F8/'TAS Oct 2021'!AR2&lt; SUM('TAS Oct 2021'!L2:N2)),(0),($C$5*F8/'TAS Oct 2021'!AR2-SUM('TAS Oct 2021'!L2:N2))*'TAS Oct 2021'!AF2/100)* 'TAS Oct 2021'!AR2,IF(AND('TAS Oct 2021'!M2&gt;0,'TAS Oct 2021'!N2=""),IF(($C$5*F8/'TAS Oct 2021'!AR2&lt;'TAS Oct 2021'!M2+'TAS Oct 2021'!L2),(0),(($C$5*F8/'TAS Oct 2021'!AR2-('TAS Oct 2021'!M2+'TAS Oct 2021'!L2))*'TAS Oct 2021'!AE2/100))*'TAS Oct 2021'!AR2,IF(AND('TAS Oct 2021'!L2&gt;0,'TAS Oct 2021'!M2=""&gt;0),IF(($C$5*F8/'TAS Oct 2021'!AR2&lt;'TAS Oct 2021'!L2),(0),($C$5*F8/'TAS Oct 2021'!AR2-'TAS Oct 2021'!L2)*'TAS Oct 2021'!AD2/100)*'TAS Oct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2021'!AT2</f>
        <v>0</v>
      </c>
      <c r="O8" s="87">
        <f>'TAS Oct 2021'!AU2</f>
        <v>0</v>
      </c>
      <c r="P8" s="87">
        <f>'TAS Oct 2021'!AV2</f>
        <v>0</v>
      </c>
      <c r="Q8" s="87">
        <f>'TAS Oct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2021'!BF2</f>
        <v>0</v>
      </c>
      <c r="Y8" s="89" t="str">
        <f>'TAS Oct 2021'!BG2</f>
        <v>n</v>
      </c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</row>
    <row r="9" spans="1:41" ht="20" customHeight="1" thickBot="1" x14ac:dyDescent="0.25">
      <c r="A9" s="90" t="str">
        <f>'TAS Oct 2021'!D3</f>
        <v>TGN</v>
      </c>
      <c r="B9" s="91" t="str">
        <f>'TAS Oct 2021'!F3</f>
        <v>Tas Gas</v>
      </c>
      <c r="C9" s="91" t="str">
        <f>'TAS Oct 2021'!G3</f>
        <v>Small business</v>
      </c>
      <c r="D9" s="92">
        <f>365*'TAS Oct 2021'!H3/100</f>
        <v>459.9</v>
      </c>
      <c r="E9" s="135">
        <f>IF('TAS Oct 2021'!AQ3=3,0.5,IF('TAS Oct 2021'!AQ3=2,0.33,0))</f>
        <v>0.5</v>
      </c>
      <c r="F9" s="135">
        <f>1-E9</f>
        <v>0.5</v>
      </c>
      <c r="G9" s="92">
        <f>IF('TAS Oct 2021'!K3="",($C$5*E9/'TAS Oct 2021'!AQ3*'TAS Oct 2021'!W3/100)*'TAS Oct 2021'!AQ3,IF($C$5*E9/'TAS Oct 2021'!AQ3&gt;='TAS Oct 2021'!L3,('TAS Oct 2021'!L3*'TAS Oct 2021'!W3/100)*'TAS Oct 2021'!AQ3,($C$5*E9/'TAS Oct 2021'!AQ3*'TAS Oct 2021'!W3/100)*'TAS Oct 2021'!AQ3))</f>
        <v>1900</v>
      </c>
      <c r="H9" s="92">
        <f>IF(AND('TAS Oct 2021'!P3&gt;0,'TAS Oct 2021'!O3&gt;0),IF(($C$5*E9/'TAS Oct 2021'!AQ3&lt;SUM('TAS Oct 2021'!L3:P3)),(0),($C$5*E9/'TAS Oct 2021'!AQ3-SUM('TAS Oct 2021'!L3:P3))*'TAS Oct 2021'!AB3/100)* 'TAS Oct 2021'!AQ3,IF(AND('TAS Oct 2021'!O3&gt;0,'TAS Oct 2021'!P3=""),IF(($C$5*E9/'TAS Oct 2021'!AQ3&lt; SUM('TAS Oct 2021'!L3:O3)),(0),($C$5*E9/'TAS Oct 2021'!AQ3-SUM('TAS Oct 2021'!L3:O3))*'TAS Oct 2021'!AA3/100)* 'TAS Oct 2021'!AQ3,IF(AND('TAS Oct 2021'!N3&gt;0,'TAS Oct 2021'!O3=""),IF(($C$5*E9/'TAS Oct 2021'!AQ3&lt; SUM('TAS Oct 2021'!L3:N3)),(0),($C$5*E9/'TAS Oct 2021'!AQ3-SUM('TAS Oct 2021'!L3:N3))*'TAS Oct 2021'!Z3/100)* 'TAS Oct 2021'!AQ3,IF(AND('TAS Oct 2021'!M3&gt;0,'TAS Oct 2021'!N3=""),IF(($C$5*E9/'TAS Oct 2021'!AQ3&lt;'TAS Oct 2021'!M3+'TAS Oct 2021'!L3),(0),(($C$5*E9/'TAS Oct 2021'!AQ3-('TAS Oct 2021'!M3+'TAS Oct 2021'!L3))*'TAS Oct 2021'!Y3/100))*'TAS Oct 2021'!AQ3,IF(AND('TAS Oct 2021'!L3&gt;0,'TAS Oct 2021'!M3=""&gt;0),IF(($C$5*E9/'TAS Oct 2021'!AQ3&lt;'TAS Oct 2021'!L3),(0),($C$5*E9/'TAS Oct 2021'!AQ3-'TAS Oct 2021'!L3)*'TAS Oct 2021'!X3/100)*'TAS Oct 2021'!AQ3,0)))))</f>
        <v>0</v>
      </c>
      <c r="I9" s="92">
        <f>IF('TAS Oct 2021'!K3="",($C$5*F9/'TAS Oct 2021'!AR3*'TAS Oct 2021'!AC3/100)*'TAS Oct 2021'!AR3,IF($C$5*F9/'TAS Oct 2021'!AR3&gt;='TAS Oct 2021'!L3,('TAS Oct 2021'!L3*'TAS Oct 2021'!AC3/100)*'TAS Oct 2021'!AR3,($C$5*F9/'TAS Oct 2021'!AR3*'TAS Oct 2021'!AC3/100)*'TAS Oct 2021'!AR3))</f>
        <v>1900</v>
      </c>
      <c r="J9" s="92">
        <f>IF(AND('TAS Oct 2021'!P3&gt;0,'TAS Oct 2021'!O3&gt;0),IF(($C$5*F9/'TAS Oct 2021'!AR3&lt;SUM('TAS Oct 2021'!L3:P3)),(0),($C$5*F9/'TAS Oct 2021'!AR3-SUM('TAS Oct 2021'!L3:P3))*'TAS Oct 2021'!AB3/100)* 'TAS Oct 2021'!AR3,IF(AND('TAS Oct 2021'!O3&gt;0,'TAS Oct 2021'!P3=""),IF(($C$5*F9/'TAS Oct 2021'!AR3&lt; SUM('TAS Oct 2021'!L3:O3)),(0),($C$5*F9/'TAS Oct 2021'!AR3-SUM('TAS Oct 2021'!L3:O3))*'TAS Oct 2021'!AG3/100)* 'TAS Oct 2021'!AR3,IF(AND('TAS Oct 2021'!N3&gt;0,'TAS Oct 2021'!O3=""),IF(($C$5*F9/'TAS Oct 2021'!AR3&lt; SUM('TAS Oct 2021'!L3:N3)),(0),($C$5*F9/'TAS Oct 2021'!AR3-SUM('TAS Oct 2021'!L3:N3))*'TAS Oct 2021'!AF3/100)* 'TAS Oct 2021'!AR3,IF(AND('TAS Oct 2021'!M3&gt;0,'TAS Oct 2021'!N3=""),IF(($C$5*F9/'TAS Oct 2021'!AR3&lt;'TAS Oct 2021'!M3+'TAS Oct 2021'!L3),(0),(($C$5*F9/'TAS Oct 2021'!AR3-('TAS Oct 2021'!M3+'TAS Oct 2021'!L3))*'TAS Oct 2021'!AE3/100))*'TAS Oct 2021'!AR3,IF(AND('TAS Oct 2021'!L3&gt;0,'TAS Oct 2021'!M3=""&gt;0),IF(($C$5*F9/'TAS Oct 2021'!AR3&lt;'TAS Oct 2021'!L3),(0),($C$5*F9/'TAS Oct 2021'!AR3-'TAS Oct 2021'!L3)*'TAS Oct 2021'!AD3/100)*'TAS Oct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2021'!AT3</f>
        <v>0</v>
      </c>
      <c r="O9" s="94">
        <f>'TAS Oct 2021'!AU3</f>
        <v>0</v>
      </c>
      <c r="P9" s="94">
        <f>'TAS Oct 2021'!AV3</f>
        <v>0</v>
      </c>
      <c r="Q9" s="94">
        <f>'TAS Oct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2021'!BF3</f>
        <v>0</v>
      </c>
      <c r="Y9" s="96" t="str">
        <f>'TAS Oct 2021'!BG3</f>
        <v>n</v>
      </c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</row>
    <row r="10" spans="1:41" x14ac:dyDescent="0.2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</row>
    <row r="11" spans="1:41" x14ac:dyDescent="0.2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</row>
    <row r="12" spans="1:41" x14ac:dyDescent="0.2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</row>
    <row r="13" spans="1:41" x14ac:dyDescent="0.2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</row>
    <row r="14" spans="1:41" x14ac:dyDescent="0.2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</row>
    <row r="15" spans="1:41" x14ac:dyDescent="0.2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</row>
    <row r="16" spans="1:41" x14ac:dyDescent="0.2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</row>
    <row r="17" spans="1:41" x14ac:dyDescent="0.2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</row>
    <row r="18" spans="1:41" x14ac:dyDescent="0.2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</row>
    <row r="19" spans="1:41" x14ac:dyDescent="0.2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</row>
    <row r="20" spans="1:41" x14ac:dyDescent="0.2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</row>
    <row r="21" spans="1:41" x14ac:dyDescent="0.2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</row>
    <row r="22" spans="1:41" x14ac:dyDescent="0.2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</row>
    <row r="23" spans="1:4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</row>
    <row r="24" spans="1:4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</row>
    <row r="25" spans="1:4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</row>
    <row r="26" spans="1:41" x14ac:dyDescent="0.2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</row>
    <row r="27" spans="1:4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</row>
    <row r="28" spans="1:41" x14ac:dyDescent="0.2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</row>
    <row r="29" spans="1:41" x14ac:dyDescent="0.2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</row>
    <row r="30" spans="1:41" x14ac:dyDescent="0.2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</row>
    <row r="31" spans="1:41" x14ac:dyDescent="0.2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</row>
    <row r="32" spans="1:41" x14ac:dyDescent="0.2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</row>
    <row r="33" spans="1:41" x14ac:dyDescent="0.2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</row>
    <row r="34" spans="1:41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</row>
    <row r="35" spans="1:41" x14ac:dyDescent="0.2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</row>
    <row r="36" spans="1:41" x14ac:dyDescent="0.2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</row>
    <row r="37" spans="1:41" x14ac:dyDescent="0.2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</row>
    <row r="38" spans="1:41" x14ac:dyDescent="0.2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</row>
    <row r="39" spans="1:41" x14ac:dyDescent="0.2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</row>
    <row r="40" spans="1:41" x14ac:dyDescent="0.2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</row>
    <row r="41" spans="1:41" x14ac:dyDescent="0.2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</row>
    <row r="42" spans="1:41" x14ac:dyDescent="0.2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</row>
    <row r="43" spans="1:41" x14ac:dyDescent="0.2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</row>
    <row r="44" spans="1:41" x14ac:dyDescent="0.2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</row>
    <row r="45" spans="1:41" x14ac:dyDescent="0.2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</row>
    <row r="46" spans="1:41" x14ac:dyDescent="0.2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</row>
    <row r="47" spans="1:41" x14ac:dyDescent="0.2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</row>
    <row r="48" spans="1:4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</row>
    <row r="49" spans="1:4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</row>
    <row r="50" spans="1:41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</row>
    <row r="54" spans="1:41" x14ac:dyDescent="0.2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</row>
    <row r="55" spans="1:41" x14ac:dyDescent="0.2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</row>
    <row r="56" spans="1:41" x14ac:dyDescent="0.2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</row>
    <row r="57" spans="1:41" x14ac:dyDescent="0.2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</row>
    <row r="58" spans="1:41" x14ac:dyDescent="0.2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</row>
    <row r="59" spans="1:41" x14ac:dyDescent="0.2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</row>
    <row r="60" spans="1:41" x14ac:dyDescent="0.2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</row>
  </sheetData>
  <sheetProtection algorithmName="SHA-512" hashValue="Z9jac///7+WLdT19QigYH1eA4j1e0Yb53BLTBl9VNklKfikDghKUxfmIp5P8CYEC2J1bG6BIWBpmrAL3CmEmSg==" saltValue="BOp2SGg/HilS2BAyti2shQ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DE0F-116A-1A48-BAD8-D8518055D911}">
  <sheetPr codeName="Sheet20">
    <tabColor rgb="FFCD7B93"/>
  </sheetPr>
  <dimension ref="A1:AO60"/>
  <sheetViews>
    <sheetView zoomScaleNormal="100" zoomScalePageLayoutView="130" workbookViewId="0">
      <selection activeCell="H34" sqref="H3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41" t="s">
        <v>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</row>
    <row r="2" spans="1:41" x14ac:dyDescent="0.2">
      <c r="A2" s="143" t="s">
        <v>78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</row>
    <row r="3" spans="1:41" ht="16" thickBot="1" x14ac:dyDescent="0.25">
      <c r="A3" s="141"/>
      <c r="B3" s="144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</row>
    <row r="8" spans="1:41" ht="20" customHeight="1" x14ac:dyDescent="0.2">
      <c r="A8" s="84" t="str">
        <f>'TAS Apr 2021'!D2</f>
        <v>TGN</v>
      </c>
      <c r="B8" s="65" t="str">
        <f>'TAS Apr 2021'!F2</f>
        <v>Aurora</v>
      </c>
      <c r="C8" s="65" t="str">
        <f>'TAS Apr 2021'!G2</f>
        <v>Small business</v>
      </c>
      <c r="D8" s="85">
        <f>365*'TAS Apr 2021'!H2/100</f>
        <v>459.9</v>
      </c>
      <c r="E8" s="130">
        <f>IF('TAS Apr 2021'!AQ2=3,0.5,IF('TAS Apr 2021'!AQ2=2,0.33,0))</f>
        <v>0.5</v>
      </c>
      <c r="F8" s="130">
        <f>1-E8</f>
        <v>0.5</v>
      </c>
      <c r="G8" s="85">
        <f>IF('TAS Apr 2021'!K2="",($C$5*E8/'TAS Apr 2021'!AQ2*'TAS Apr 2021'!W2/100)*'TAS Apr 2021'!AQ2,IF($C$5*E8/'TAS Apr 2021'!AQ2&gt;='TAS Apr 2021'!L2,('TAS Apr 2021'!L2*'TAS Apr 2021'!W2/100)*'TAS Apr 2021'!AQ2,($C$5*E8/'TAS Apr 2021'!AQ2*'TAS Apr 2021'!W2/100)*'TAS Apr 2021'!AQ2))</f>
        <v>1950</v>
      </c>
      <c r="H8" s="85">
        <f>IF(AND('TAS Apr 2021'!P2&gt;0,'TAS Apr 2021'!O2&gt;0),IF(($C$5*E8/'TAS Apr 2021'!AQ2&lt;SUM('TAS Apr 2021'!L2:P2)),(0),($C$5*E8/'TAS Apr 2021'!AQ2-SUM('TAS Apr 2021'!L2:P2))*'TAS Apr 2021'!AB2/100)* 'TAS Apr 2021'!AQ2,IF(AND('TAS Apr 2021'!O2&gt;0,'TAS Apr 2021'!P2=""),IF(($C$5*E8/'TAS Apr 2021'!AQ2&lt; SUM('TAS Apr 2021'!L2:O2)),(0),($C$5*E8/'TAS Apr 2021'!AQ2-SUM('TAS Apr 2021'!L2:O2))*'TAS Apr 2021'!AA2/100)* 'TAS Apr 2021'!AQ2,IF(AND('TAS Apr 2021'!N2&gt;0,'TAS Apr 2021'!O2=""),IF(($C$5*E8/'TAS Apr 2021'!AQ2&lt; SUM('TAS Apr 2021'!L2:N2)),(0),($C$5*E8/'TAS Apr 2021'!AQ2-SUM('TAS Apr 2021'!L2:N2))*'TAS Apr 2021'!Z2/100)* 'TAS Apr 2021'!AQ2,IF(AND('TAS Apr 2021'!M2&gt;0,'TAS Apr 2021'!N2=""),IF(($C$5*E8/'TAS Apr 2021'!AQ2&lt;'TAS Apr 2021'!M2+'TAS Apr 2021'!L2),(0),(($C$5*E8/'TAS Apr 2021'!AQ2-('TAS Apr 2021'!M2+'TAS Apr 2021'!L2))*'TAS Apr 2021'!Y2/100))*'TAS Apr 2021'!AQ2,IF(AND('TAS Apr 2021'!L2&gt;0,'TAS Apr 2021'!M2=""&gt;0),IF(($C$5*E8/'TAS Apr 2021'!AQ2&lt;'TAS Apr 2021'!L2),(0),($C$5*E8/'TAS Apr 2021'!AQ2-'TAS Apr 2021'!L2)*'TAS Apr 2021'!X2/100)*'TAS Apr 2021'!AQ2,0)))))</f>
        <v>0</v>
      </c>
      <c r="I8" s="85">
        <f>IF('TAS Apr 2021'!K2="",($C$5*F8/'TAS Apr 2021'!AR2*'TAS Apr 2021'!AC2/100)*'TAS Apr 2021'!AR2,IF($C$5*F8/'TAS Apr 2021'!AR2&gt;='TAS Apr 2021'!L2,('TAS Apr 2021'!L2*'TAS Apr 2021'!AC2/100)*'TAS Apr 2021'!AR2,($C$5*F8/'TAS Apr 2021'!AR2*'TAS Apr 2021'!AC2/100)*'TAS Apr 2021'!AR2))</f>
        <v>1950</v>
      </c>
      <c r="J8" s="85">
        <f>IF(AND('TAS Apr 2021'!P2&gt;0,'TAS Apr 2021'!O2&gt;0),IF(($C$5*F8/'TAS Apr 2021'!AR2&lt;SUM('TAS Apr 2021'!L2:P2)),(0),($C$5*F8/'TAS Apr 2021'!AR2-SUM('TAS Apr 2021'!L2:P2))*'TAS Apr 2021'!AB2/100)* 'TAS Apr 2021'!AR2,IF(AND('TAS Apr 2021'!O2&gt;0,'TAS Apr 2021'!P2=""),IF(($C$5*F8/'TAS Apr 2021'!AR2&lt; SUM('TAS Apr 2021'!L2:O2)),(0),($C$5*F8/'TAS Apr 2021'!AR2-SUM('TAS Apr 2021'!L2:O2))*'TAS Apr 2021'!AG2/100)* 'TAS Apr 2021'!AR2,IF(AND('TAS Apr 2021'!N2&gt;0,'TAS Apr 2021'!O2=""),IF(($C$5*F8/'TAS Apr 2021'!AR2&lt; SUM('TAS Apr 2021'!L2:N2)),(0),($C$5*F8/'TAS Apr 2021'!AR2-SUM('TAS Apr 2021'!L2:N2))*'TAS Apr 2021'!AF2/100)* 'TAS Apr 2021'!AR2,IF(AND('TAS Apr 2021'!M2&gt;0,'TAS Apr 2021'!N2=""),IF(($C$5*F8/'TAS Apr 2021'!AR2&lt;'TAS Apr 2021'!M2+'TAS Apr 2021'!L2),(0),(($C$5*F8/'TAS Apr 2021'!AR2-('TAS Apr 2021'!M2+'TAS Apr 2021'!L2))*'TAS Apr 2021'!AE2/100))*'TAS Apr 2021'!AR2,IF(AND('TAS Apr 2021'!L2&gt;0,'TAS Apr 2021'!M2=""&gt;0),IF(($C$5*F8/'TAS Apr 2021'!AR2&lt;'TAS Apr 2021'!L2),(0),($C$5*F8/'TAS Apr 2021'!AR2-'TAS Apr 2021'!L2)*'TAS Apr 2021'!AD2/100)*'TAS Apr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2021'!AT2</f>
        <v>0</v>
      </c>
      <c r="O8" s="87">
        <f>'TAS Apr 2021'!AU2</f>
        <v>0</v>
      </c>
      <c r="P8" s="87">
        <f>'TAS Apr 2021'!AV2</f>
        <v>0</v>
      </c>
      <c r="Q8" s="87">
        <f>'TAS Apr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2021'!BF2</f>
        <v>0</v>
      </c>
      <c r="Y8" s="89" t="str">
        <f>'TAS Apr 2021'!BG2</f>
        <v>n</v>
      </c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</row>
    <row r="9" spans="1:41" ht="20" customHeight="1" thickBot="1" x14ac:dyDescent="0.25">
      <c r="A9" s="90" t="str">
        <f>'TAS Apr 2021'!D3</f>
        <v>TGN</v>
      </c>
      <c r="B9" s="91" t="str">
        <f>'TAS Apr 2021'!F3</f>
        <v>Tas Gas</v>
      </c>
      <c r="C9" s="91" t="str">
        <f>'TAS Apr 2021'!G3</f>
        <v>Small business</v>
      </c>
      <c r="D9" s="92">
        <f>365*'TAS Apr 2021'!H3/100</f>
        <v>459.9</v>
      </c>
      <c r="E9" s="135">
        <f>IF('TAS Apr 2021'!AQ3=3,0.5,IF('TAS Apr 2021'!AQ3=2,0.33,0))</f>
        <v>0.5</v>
      </c>
      <c r="F9" s="135">
        <f>1-E9</f>
        <v>0.5</v>
      </c>
      <c r="G9" s="92">
        <f>IF('TAS Apr 2021'!K3="",($C$5*E9/'TAS Apr 2021'!AQ3*'TAS Apr 2021'!W3/100)*'TAS Apr 2021'!AQ3,IF($C$5*E9/'TAS Apr 2021'!AQ3&gt;='TAS Apr 2021'!L3,('TAS Apr 2021'!L3*'TAS Apr 2021'!W3/100)*'TAS Apr 2021'!AQ3,($C$5*E9/'TAS Apr 2021'!AQ3*'TAS Apr 2021'!W3/100)*'TAS Apr 2021'!AQ3))</f>
        <v>1900</v>
      </c>
      <c r="H9" s="92">
        <f>IF(AND('TAS Apr 2021'!P3&gt;0,'TAS Apr 2021'!O3&gt;0),IF(($C$5*E9/'TAS Apr 2021'!AQ3&lt;SUM('TAS Apr 2021'!L3:P3)),(0),($C$5*E9/'TAS Apr 2021'!AQ3-SUM('TAS Apr 2021'!L3:P3))*'TAS Apr 2021'!AB3/100)* 'TAS Apr 2021'!AQ3,IF(AND('TAS Apr 2021'!O3&gt;0,'TAS Apr 2021'!P3=""),IF(($C$5*E9/'TAS Apr 2021'!AQ3&lt; SUM('TAS Apr 2021'!L3:O3)),(0),($C$5*E9/'TAS Apr 2021'!AQ3-SUM('TAS Apr 2021'!L3:O3))*'TAS Apr 2021'!AA3/100)* 'TAS Apr 2021'!AQ3,IF(AND('TAS Apr 2021'!N3&gt;0,'TAS Apr 2021'!O3=""),IF(($C$5*E9/'TAS Apr 2021'!AQ3&lt; SUM('TAS Apr 2021'!L3:N3)),(0),($C$5*E9/'TAS Apr 2021'!AQ3-SUM('TAS Apr 2021'!L3:N3))*'TAS Apr 2021'!Z3/100)* 'TAS Apr 2021'!AQ3,IF(AND('TAS Apr 2021'!M3&gt;0,'TAS Apr 2021'!N3=""),IF(($C$5*E9/'TAS Apr 2021'!AQ3&lt;'TAS Apr 2021'!M3+'TAS Apr 2021'!L3),(0),(($C$5*E9/'TAS Apr 2021'!AQ3-('TAS Apr 2021'!M3+'TAS Apr 2021'!L3))*'TAS Apr 2021'!Y3/100))*'TAS Apr 2021'!AQ3,IF(AND('TAS Apr 2021'!L3&gt;0,'TAS Apr 2021'!M3=""&gt;0),IF(($C$5*E9/'TAS Apr 2021'!AQ3&lt;'TAS Apr 2021'!L3),(0),($C$5*E9/'TAS Apr 2021'!AQ3-'TAS Apr 2021'!L3)*'TAS Apr 2021'!X3/100)*'TAS Apr 2021'!AQ3,0)))))</f>
        <v>0</v>
      </c>
      <c r="I9" s="92">
        <f>IF('TAS Apr 2021'!K3="",($C$5*F9/'TAS Apr 2021'!AR3*'TAS Apr 2021'!AC3/100)*'TAS Apr 2021'!AR3,IF($C$5*F9/'TAS Apr 2021'!AR3&gt;='TAS Apr 2021'!L3,('TAS Apr 2021'!L3*'TAS Apr 2021'!AC3/100)*'TAS Apr 2021'!AR3,($C$5*F9/'TAS Apr 2021'!AR3*'TAS Apr 2021'!AC3/100)*'TAS Apr 2021'!AR3))</f>
        <v>1900</v>
      </c>
      <c r="J9" s="92">
        <f>IF(AND('TAS Apr 2021'!P3&gt;0,'TAS Apr 2021'!O3&gt;0),IF(($C$5*F9/'TAS Apr 2021'!AR3&lt;SUM('TAS Apr 2021'!L3:P3)),(0),($C$5*F9/'TAS Apr 2021'!AR3-SUM('TAS Apr 2021'!L3:P3))*'TAS Apr 2021'!AB3/100)* 'TAS Apr 2021'!AR3,IF(AND('TAS Apr 2021'!O3&gt;0,'TAS Apr 2021'!P3=""),IF(($C$5*F9/'TAS Apr 2021'!AR3&lt; SUM('TAS Apr 2021'!L3:O3)),(0),($C$5*F9/'TAS Apr 2021'!AR3-SUM('TAS Apr 2021'!L3:O3))*'TAS Apr 2021'!AG3/100)* 'TAS Apr 2021'!AR3,IF(AND('TAS Apr 2021'!N3&gt;0,'TAS Apr 2021'!O3=""),IF(($C$5*F9/'TAS Apr 2021'!AR3&lt; SUM('TAS Apr 2021'!L3:N3)),(0),($C$5*F9/'TAS Apr 2021'!AR3-SUM('TAS Apr 2021'!L3:N3))*'TAS Apr 2021'!AF3/100)* 'TAS Apr 2021'!AR3,IF(AND('TAS Apr 2021'!M3&gt;0,'TAS Apr 2021'!N3=""),IF(($C$5*F9/'TAS Apr 2021'!AR3&lt;'TAS Apr 2021'!M3+'TAS Apr 2021'!L3),(0),(($C$5*F9/'TAS Apr 2021'!AR3-('TAS Apr 2021'!M3+'TAS Apr 2021'!L3))*'TAS Apr 2021'!AE3/100))*'TAS Apr 2021'!AR3,IF(AND('TAS Apr 2021'!L3&gt;0,'TAS Apr 2021'!M3=""&gt;0),IF(($C$5*F9/'TAS Apr 2021'!AR3&lt;'TAS Apr 2021'!L3),(0),($C$5*F9/'TAS Apr 2021'!AR3-'TAS Apr 2021'!L3)*'TAS Apr 2021'!AD3/100)*'TAS Apr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2021'!AT3</f>
        <v>0</v>
      </c>
      <c r="O9" s="94">
        <f>'TAS Apr 2021'!AU3</f>
        <v>0</v>
      </c>
      <c r="P9" s="94">
        <f>'TAS Apr 2021'!AV3</f>
        <v>0</v>
      </c>
      <c r="Q9" s="94">
        <f>'TAS Apr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2021'!BF3</f>
        <v>0</v>
      </c>
      <c r="Y9" s="96" t="str">
        <f>'TAS Apr 2021'!BG3</f>
        <v>n</v>
      </c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</row>
    <row r="10" spans="1:41" x14ac:dyDescent="0.2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</row>
    <row r="11" spans="1:41" x14ac:dyDescent="0.2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</row>
    <row r="12" spans="1:41" x14ac:dyDescent="0.2">
      <c r="A12" s="142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</row>
    <row r="13" spans="1:41" x14ac:dyDescent="0.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</row>
    <row r="14" spans="1:41" x14ac:dyDescent="0.2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</row>
    <row r="15" spans="1:41" x14ac:dyDescent="0.2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</row>
    <row r="16" spans="1:41" x14ac:dyDescent="0.2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</row>
    <row r="17" spans="1:41" x14ac:dyDescent="0.2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</row>
    <row r="18" spans="1:41" x14ac:dyDescent="0.2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</row>
    <row r="19" spans="1:41" x14ac:dyDescent="0.2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</row>
    <row r="20" spans="1:4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</row>
    <row r="21" spans="1:41" x14ac:dyDescent="0.2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</row>
    <row r="22" spans="1:41" x14ac:dyDescent="0.2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</row>
    <row r="23" spans="1:41" x14ac:dyDescent="0.2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</row>
    <row r="24" spans="1:41" x14ac:dyDescent="0.2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</row>
    <row r="25" spans="1:4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</row>
    <row r="26" spans="1:41" x14ac:dyDescent="0.2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</row>
    <row r="27" spans="1:41" x14ac:dyDescent="0.2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</row>
    <row r="28" spans="1:41" x14ac:dyDescent="0.2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</row>
    <row r="29" spans="1:41" x14ac:dyDescent="0.2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</row>
    <row r="30" spans="1:41" x14ac:dyDescent="0.2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</row>
    <row r="31" spans="1:4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</row>
    <row r="32" spans="1:41" x14ac:dyDescent="0.2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</row>
    <row r="33" spans="1:4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</row>
    <row r="34" spans="1:4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</row>
    <row r="35" spans="1:4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</row>
    <row r="36" spans="1:4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</row>
    <row r="37" spans="1:4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</row>
    <row r="38" spans="1:4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</row>
    <row r="39" spans="1:41" x14ac:dyDescent="0.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</row>
    <row r="40" spans="1:41" x14ac:dyDescent="0.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</row>
    <row r="41" spans="1:4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</row>
    <row r="42" spans="1:4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</row>
    <row r="43" spans="1:4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</row>
    <row r="44" spans="1:4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</row>
    <row r="45" spans="1:4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</row>
    <row r="46" spans="1:4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</row>
    <row r="47" spans="1:4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</row>
    <row r="48" spans="1:4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</row>
    <row r="49" spans="1:4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</row>
    <row r="50" spans="1:4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</row>
    <row r="51" spans="1:4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</row>
    <row r="52" spans="1:4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</row>
    <row r="53" spans="1:4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</row>
    <row r="54" spans="1:4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</row>
    <row r="55" spans="1:4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</row>
    <row r="56" spans="1:4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</row>
    <row r="57" spans="1:4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</row>
    <row r="58" spans="1:4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</row>
    <row r="59" spans="1:4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</row>
    <row r="60" spans="1:4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</row>
  </sheetData>
  <sheetProtection algorithmName="SHA-512" hashValue="1G+SlhnaBSQOt5qf+uIwX3+aiPKkdgP3epHlgC4sMGAwBZ04PkUZZv4lnYwVlP06iDN7dUfq9AtUX3QNCxho9Q==" saltValue="xIsvnxI/MNmAmO2EeLgOgQ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BDC9-53B0-904B-A1DA-882AF0C8B7C6}">
  <sheetPr codeName="Sheet19">
    <tabColor theme="7" tint="0.59999389629810485"/>
  </sheetPr>
  <dimension ref="A1:EG855"/>
  <sheetViews>
    <sheetView zoomScaleNormal="100" zoomScalePageLayoutView="130" workbookViewId="0">
      <selection activeCell="A7" sqref="A7"/>
    </sheetView>
  </sheetViews>
  <sheetFormatPr baseColWidth="10" defaultRowHeight="15" x14ac:dyDescent="0.2"/>
  <cols>
    <col min="1" max="1" width="14.6640625" style="127" customWidth="1"/>
    <col min="2" max="2" width="12.33203125" style="127" customWidth="1"/>
    <col min="3" max="3" width="15.6640625" style="127" customWidth="1"/>
    <col min="4" max="4" width="14.1640625" style="127" customWidth="1"/>
    <col min="5" max="6" width="14.1640625" style="127" hidden="1" customWidth="1"/>
    <col min="7" max="10" width="14.1640625" style="127" customWidth="1"/>
    <col min="11" max="12" width="14.1640625" style="127" hidden="1" customWidth="1"/>
    <col min="13" max="17" width="14.1640625" style="127" customWidth="1"/>
    <col min="18" max="21" width="14.1640625" style="127" hidden="1" customWidth="1"/>
    <col min="22" max="35" width="14.1640625" style="127" customWidth="1"/>
    <col min="36" max="137" width="12.5" style="127" customWidth="1"/>
    <col min="138" max="16384" width="10.83203125" style="127"/>
  </cols>
  <sheetData>
    <row r="1" spans="1:137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</row>
    <row r="2" spans="1:137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</row>
    <row r="3" spans="1:137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</row>
    <row r="4" spans="1:1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</row>
    <row r="5" spans="1:1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</row>
    <row r="6" spans="1:1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</row>
    <row r="7" spans="1:1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</row>
    <row r="8" spans="1:137" ht="20" customHeight="1" x14ac:dyDescent="0.2">
      <c r="A8" s="84" t="str">
        <f>'TAS Oct 2020'!D2</f>
        <v>TGN</v>
      </c>
      <c r="B8" s="65" t="str">
        <f>'TAS Oct 2020'!F2</f>
        <v>Aurora</v>
      </c>
      <c r="C8" s="65" t="str">
        <f>'TAS Oct 2020'!G2</f>
        <v>Small business</v>
      </c>
      <c r="D8" s="85">
        <f>365*'TAS Oct 2020'!H2/100</f>
        <v>459.9</v>
      </c>
      <c r="E8" s="130">
        <f>IF('TAS Oct 2020'!AQ2=3,0.5,IF('TAS Oct 2020'!AQ2=2,0.33,0))</f>
        <v>0.5</v>
      </c>
      <c r="F8" s="130">
        <f>1-E8</f>
        <v>0.5</v>
      </c>
      <c r="G8" s="85">
        <f>IF('TAS Oct 2020'!K2="",($C$5*E8/'TAS Oct 2020'!AQ2*'TAS Oct 2020'!W2/100)*'TAS Oct 2020'!AQ2,IF($C$5*E8/'TAS Oct 2020'!AQ2&gt;='TAS Oct 2020'!L2,('TAS Oct 2020'!L2*'TAS Oct 2020'!W2/100)*'TAS Oct 2020'!AQ2,($C$5*E8/'TAS Oct 2020'!AQ2*'TAS Oct 2020'!W2/100)*'TAS Oct 2020'!AQ2))</f>
        <v>1950</v>
      </c>
      <c r="H8" s="85">
        <f>IF(AND('TAS Oct 2020'!P2&gt;0,'TAS Oct 2020'!O2&gt;0),IF(($C$5*E8/'TAS Oct 2020'!AQ2&lt;SUM('TAS Oct 2020'!L2:P2)),(0),($C$5*E8/'TAS Oct 2020'!AQ2-SUM('TAS Oct 2020'!L2:P2))*'TAS Oct 2020'!AB2/100)* 'TAS Oct 2020'!AQ2,IF(AND('TAS Oct 2020'!O2&gt;0,'TAS Oct 2020'!P2=""),IF(($C$5*E8/'TAS Oct 2020'!AQ2&lt; SUM('TAS Oct 2020'!L2:O2)),(0),($C$5*E8/'TAS Oct 2020'!AQ2-SUM('TAS Oct 2020'!L2:O2))*'TAS Oct 2020'!AA2/100)* 'TAS Oct 2020'!AQ2,IF(AND('TAS Oct 2020'!N2&gt;0,'TAS Oct 2020'!O2=""),IF(($C$5*E8/'TAS Oct 2020'!AQ2&lt; SUM('TAS Oct 2020'!L2:N2)),(0),($C$5*E8/'TAS Oct 2020'!AQ2-SUM('TAS Oct 2020'!L2:N2))*'TAS Oct 2020'!Z2/100)* 'TAS Oct 2020'!AQ2,IF(AND('TAS Oct 2020'!M2&gt;0,'TAS Oct 2020'!N2=""),IF(($C$5*E8/'TAS Oct 2020'!AQ2&lt;'TAS Oct 2020'!M2+'TAS Oct 2020'!L2),(0),(($C$5*E8/'TAS Oct 2020'!AQ2-('TAS Oct 2020'!M2+'TAS Oct 2020'!L2))*'TAS Oct 2020'!Y2/100))*'TAS Oct 2020'!AQ2,IF(AND('TAS Oct 2020'!L2&gt;0,'TAS Oct 2020'!M2=""&gt;0),IF(($C$5*E8/'TAS Oct 2020'!AQ2&lt;'TAS Oct 2020'!L2),(0),($C$5*E8/'TAS Oct 2020'!AQ2-'TAS Oct 2020'!L2)*'TAS Oct 2020'!X2/100)*'TAS Oct 2020'!AQ2,0)))))</f>
        <v>0</v>
      </c>
      <c r="I8" s="85">
        <f>IF('TAS Oct 2020'!K2="",($C$5*F8/'TAS Oct 2020'!AR2*'TAS Oct 2020'!AC2/100)*'TAS Oct 2020'!AR2,IF($C$5*F8/'TAS Oct 2020'!AR2&gt;='TAS Oct 2020'!L2,('TAS Oct 2020'!L2*'TAS Oct 2020'!AC2/100)*'TAS Oct 2020'!AR2,($C$5*F8/'TAS Oct 2020'!AR2*'TAS Oct 2020'!AC2/100)*'TAS Oct 2020'!AR2))</f>
        <v>1950</v>
      </c>
      <c r="J8" s="85">
        <f>IF(AND('TAS Oct 2020'!P2&gt;0,'TAS Oct 2020'!O2&gt;0),IF(($C$5*F8/'TAS Oct 2020'!AR2&lt;SUM('TAS Oct 2020'!L2:P2)),(0),($C$5*F8/'TAS Oct 2020'!AR2-SUM('TAS Oct 2020'!L2:P2))*'TAS Oct 2020'!AB2/100)* 'TAS Oct 2020'!AR2,IF(AND('TAS Oct 2020'!O2&gt;0,'TAS Oct 2020'!P2=""),IF(($C$5*F8/'TAS Oct 2020'!AR2&lt; SUM('TAS Oct 2020'!L2:O2)),(0),($C$5*F8/'TAS Oct 2020'!AR2-SUM('TAS Oct 2020'!L2:O2))*'TAS Oct 2020'!AG2/100)* 'TAS Oct 2020'!AR2,IF(AND('TAS Oct 2020'!N2&gt;0,'TAS Oct 2020'!O2=""),IF(($C$5*F8/'TAS Oct 2020'!AR2&lt; SUM('TAS Oct 2020'!L2:N2)),(0),($C$5*F8/'TAS Oct 2020'!AR2-SUM('TAS Oct 2020'!L2:N2))*'TAS Oct 2020'!AF2/100)* 'TAS Oct 2020'!AR2,IF(AND('TAS Oct 2020'!M2&gt;0,'TAS Oct 2020'!N2=""),IF(($C$5*F8/'TAS Oct 2020'!AR2&lt;'TAS Oct 2020'!M2+'TAS Oct 2020'!L2),(0),(($C$5*F8/'TAS Oct 2020'!AR2-('TAS Oct 2020'!M2+'TAS Oct 2020'!L2))*'TAS Oct 2020'!AE2/100))*'TAS Oct 2020'!AR2,IF(AND('TAS Oct 2020'!L2&gt;0,'TAS Oct 2020'!M2=""&gt;0),IF(($C$5*F8/'TAS Oct 2020'!AR2&lt;'TAS Oct 2020'!L2),(0),($C$5*F8/'TAS Oct 2020'!AR2-'TAS Oct 2020'!L2)*'TAS Oct 2020'!AD2/100)*'TAS Oct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2020'!AT2</f>
        <v>0</v>
      </c>
      <c r="O8" s="87">
        <f>'TAS Oct 2020'!AU2</f>
        <v>0</v>
      </c>
      <c r="P8" s="87">
        <f>'TAS Oct 2020'!AV2</f>
        <v>0</v>
      </c>
      <c r="Q8" s="87">
        <f>'TAS Oct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2020'!BF2</f>
        <v>0</v>
      </c>
      <c r="Y8" s="89" t="str">
        <f>'TAS Oct 2020'!BG2</f>
        <v>n</v>
      </c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</row>
    <row r="9" spans="1:137" ht="20" customHeight="1" thickBot="1" x14ac:dyDescent="0.25">
      <c r="A9" s="90" t="str">
        <f>'TAS Oct 2020'!D3</f>
        <v>TGN</v>
      </c>
      <c r="B9" s="91" t="str">
        <f>'TAS Oct 2020'!F3</f>
        <v>Tas Gas</v>
      </c>
      <c r="C9" s="91" t="str">
        <f>'TAS Oct 2020'!G3</f>
        <v>Small business</v>
      </c>
      <c r="D9" s="92">
        <f>365*'TAS Oct 2020'!H3/100</f>
        <v>459.9</v>
      </c>
      <c r="E9" s="135">
        <f>IF('TAS Oct 2020'!AQ3=3,0.5,IF('TAS Oct 2020'!AQ3=2,0.33,0))</f>
        <v>0.5</v>
      </c>
      <c r="F9" s="135">
        <f>1-E9</f>
        <v>0.5</v>
      </c>
      <c r="G9" s="92">
        <f>IF('TAS Oct 2020'!K3="",($C$5*E9/'TAS Oct 2020'!AQ3*'TAS Oct 2020'!W3/100)*'TAS Oct 2020'!AQ3,IF($C$5*E9/'TAS Oct 2020'!AQ3&gt;='TAS Oct 2020'!L3,('TAS Oct 2020'!L3*'TAS Oct 2020'!W3/100)*'TAS Oct 2020'!AQ3,($C$5*E9/'TAS Oct 2020'!AQ3*'TAS Oct 2020'!W3/100)*'TAS Oct 2020'!AQ3))</f>
        <v>1900</v>
      </c>
      <c r="H9" s="92">
        <f>IF(AND('TAS Oct 2020'!P3&gt;0,'TAS Oct 2020'!O3&gt;0),IF(($C$5*E9/'TAS Oct 2020'!AQ3&lt;SUM('TAS Oct 2020'!L3:P3)),(0),($C$5*E9/'TAS Oct 2020'!AQ3-SUM('TAS Oct 2020'!L3:P3))*'TAS Oct 2020'!AB3/100)* 'TAS Oct 2020'!AQ3,IF(AND('TAS Oct 2020'!O3&gt;0,'TAS Oct 2020'!P3=""),IF(($C$5*E9/'TAS Oct 2020'!AQ3&lt; SUM('TAS Oct 2020'!L3:O3)),(0),($C$5*E9/'TAS Oct 2020'!AQ3-SUM('TAS Oct 2020'!L3:O3))*'TAS Oct 2020'!AA3/100)* 'TAS Oct 2020'!AQ3,IF(AND('TAS Oct 2020'!N3&gt;0,'TAS Oct 2020'!O3=""),IF(($C$5*E9/'TAS Oct 2020'!AQ3&lt; SUM('TAS Oct 2020'!L3:N3)),(0),($C$5*E9/'TAS Oct 2020'!AQ3-SUM('TAS Oct 2020'!L3:N3))*'TAS Oct 2020'!Z3/100)* 'TAS Oct 2020'!AQ3,IF(AND('TAS Oct 2020'!M3&gt;0,'TAS Oct 2020'!N3=""),IF(($C$5*E9/'TAS Oct 2020'!AQ3&lt;'TAS Oct 2020'!M3+'TAS Oct 2020'!L3),(0),(($C$5*E9/'TAS Oct 2020'!AQ3-('TAS Oct 2020'!M3+'TAS Oct 2020'!L3))*'TAS Oct 2020'!Y3/100))*'TAS Oct 2020'!AQ3,IF(AND('TAS Oct 2020'!L3&gt;0,'TAS Oct 2020'!M3=""&gt;0),IF(($C$5*E9/'TAS Oct 2020'!AQ3&lt;'TAS Oct 2020'!L3),(0),($C$5*E9/'TAS Oct 2020'!AQ3-'TAS Oct 2020'!L3)*'TAS Oct 2020'!X3/100)*'TAS Oct 2020'!AQ3,0)))))</f>
        <v>0</v>
      </c>
      <c r="I9" s="92">
        <f>IF('TAS Oct 2020'!K3="",($C$5*F9/'TAS Oct 2020'!AR3*'TAS Oct 2020'!AC3/100)*'TAS Oct 2020'!AR3,IF($C$5*F9/'TAS Oct 2020'!AR3&gt;='TAS Oct 2020'!L3,('TAS Oct 2020'!L3*'TAS Oct 2020'!AC3/100)*'TAS Oct 2020'!AR3,($C$5*F9/'TAS Oct 2020'!AR3*'TAS Oct 2020'!AC3/100)*'TAS Oct 2020'!AR3))</f>
        <v>1900</v>
      </c>
      <c r="J9" s="92">
        <f>IF(AND('TAS Oct 2020'!P3&gt;0,'TAS Oct 2020'!O3&gt;0),IF(($C$5*F9/'TAS Oct 2020'!AR3&lt;SUM('TAS Oct 2020'!L3:P3)),(0),($C$5*F9/'TAS Oct 2020'!AR3-SUM('TAS Oct 2020'!L3:P3))*'TAS Oct 2020'!AB3/100)* 'TAS Oct 2020'!AR3,IF(AND('TAS Oct 2020'!O3&gt;0,'TAS Oct 2020'!P3=""),IF(($C$5*F9/'TAS Oct 2020'!AR3&lt; SUM('TAS Oct 2020'!L3:O3)),(0),($C$5*F9/'TAS Oct 2020'!AR3-SUM('TAS Oct 2020'!L3:O3))*'TAS Oct 2020'!AG3/100)* 'TAS Oct 2020'!AR3,IF(AND('TAS Oct 2020'!N3&gt;0,'TAS Oct 2020'!O3=""),IF(($C$5*F9/'TAS Oct 2020'!AR3&lt; SUM('TAS Oct 2020'!L3:N3)),(0),($C$5*F9/'TAS Oct 2020'!AR3-SUM('TAS Oct 2020'!L3:N3))*'TAS Oct 2020'!AF3/100)* 'TAS Oct 2020'!AR3,IF(AND('TAS Oct 2020'!M3&gt;0,'TAS Oct 2020'!N3=""),IF(($C$5*F9/'TAS Oct 2020'!AR3&lt;'TAS Oct 2020'!M3+'TAS Oct 2020'!L3),(0),(($C$5*F9/'TAS Oct 2020'!AR3-('TAS Oct 2020'!M3+'TAS Oct 2020'!L3))*'TAS Oct 2020'!AE3/100))*'TAS Oct 2020'!AR3,IF(AND('TAS Oct 2020'!L3&gt;0,'TAS Oct 2020'!M3=""&gt;0),IF(($C$5*F9/'TAS Oct 2020'!AR3&lt;'TAS Oct 2020'!L3),(0),($C$5*F9/'TAS Oct 2020'!AR3-'TAS Oct 2020'!L3)*'TAS Oct 2020'!AD3/100)*'TAS Oct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2020'!AT3</f>
        <v>0</v>
      </c>
      <c r="O9" s="94">
        <f>'TAS Oct 2020'!AU3</f>
        <v>0</v>
      </c>
      <c r="P9" s="94">
        <f>'TAS Oct 2020'!AV3</f>
        <v>0</v>
      </c>
      <c r="Q9" s="94">
        <f>'TAS Oct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2020'!BF3</f>
        <v>0</v>
      </c>
      <c r="Y9" s="96" t="str">
        <f>'TAS Oct 2020'!BG3</f>
        <v>n</v>
      </c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</row>
    <row r="10" spans="1:137" x14ac:dyDescent="0.2"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</row>
    <row r="11" spans="1:137" x14ac:dyDescent="0.2"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</row>
    <row r="12" spans="1:137" x14ac:dyDescent="0.2"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</row>
    <row r="13" spans="1:137" x14ac:dyDescent="0.2"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</row>
    <row r="14" spans="1:137" x14ac:dyDescent="0.2"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</row>
    <row r="15" spans="1:137" x14ac:dyDescent="0.2"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</row>
    <row r="16" spans="1:137" x14ac:dyDescent="0.2"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</row>
    <row r="17" spans="26:137" x14ac:dyDescent="0.2"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</row>
    <row r="18" spans="26:137" x14ac:dyDescent="0.2"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</row>
    <row r="19" spans="26:137" x14ac:dyDescent="0.2"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</row>
    <row r="20" spans="26:137" x14ac:dyDescent="0.2"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</row>
    <row r="21" spans="26:137" x14ac:dyDescent="0.2"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</row>
    <row r="22" spans="26:137" x14ac:dyDescent="0.2"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</row>
    <row r="23" spans="26:137" x14ac:dyDescent="0.2"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</row>
    <row r="24" spans="26:137" x14ac:dyDescent="0.2"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</row>
    <row r="25" spans="26:137" x14ac:dyDescent="0.2"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</row>
    <row r="26" spans="26:137" x14ac:dyDescent="0.2"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</row>
    <row r="27" spans="26:137" x14ac:dyDescent="0.2"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</row>
    <row r="28" spans="26:137" x14ac:dyDescent="0.2"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</row>
    <row r="29" spans="26:137" x14ac:dyDescent="0.2"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</row>
    <row r="30" spans="26:137" x14ac:dyDescent="0.2"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</row>
    <row r="31" spans="26:137" x14ac:dyDescent="0.2"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</row>
    <row r="32" spans="26:137" x14ac:dyDescent="0.2"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</row>
    <row r="33" spans="26:137" x14ac:dyDescent="0.2"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</row>
    <row r="34" spans="26:137" x14ac:dyDescent="0.2"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</row>
    <row r="35" spans="26:137" x14ac:dyDescent="0.2"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</row>
    <row r="36" spans="26:137" x14ac:dyDescent="0.2"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</row>
    <row r="37" spans="26:137" x14ac:dyDescent="0.2"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</row>
    <row r="38" spans="26:137" x14ac:dyDescent="0.2"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</row>
    <row r="39" spans="26:137" x14ac:dyDescent="0.2"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</row>
    <row r="40" spans="26:137" x14ac:dyDescent="0.2"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</row>
    <row r="41" spans="26:137" x14ac:dyDescent="0.2"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</row>
    <row r="42" spans="26:137" x14ac:dyDescent="0.2"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</row>
    <row r="43" spans="26:137" x14ac:dyDescent="0.2"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</row>
    <row r="44" spans="26:137" x14ac:dyDescent="0.2"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</row>
    <row r="45" spans="26:137" x14ac:dyDescent="0.2"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</row>
    <row r="46" spans="26:137" x14ac:dyDescent="0.2"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</row>
    <row r="47" spans="26:137" x14ac:dyDescent="0.2"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</row>
    <row r="48" spans="26:137" x14ac:dyDescent="0.2"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</row>
    <row r="49" spans="26:137" x14ac:dyDescent="0.2"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</row>
    <row r="50" spans="26:137" x14ac:dyDescent="0.2"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</row>
    <row r="51" spans="26:137" x14ac:dyDescent="0.2"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</row>
    <row r="52" spans="26:137" x14ac:dyDescent="0.2"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</row>
    <row r="53" spans="26:137" x14ac:dyDescent="0.2"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</row>
    <row r="54" spans="26:137" x14ac:dyDescent="0.2"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</row>
    <row r="55" spans="26:137" x14ac:dyDescent="0.2"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</row>
    <row r="56" spans="26:137" x14ac:dyDescent="0.2"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</row>
    <row r="57" spans="26:137" x14ac:dyDescent="0.2"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</row>
    <row r="58" spans="26:137" x14ac:dyDescent="0.2"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</row>
    <row r="59" spans="26:137" x14ac:dyDescent="0.2"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</row>
    <row r="60" spans="26:137" x14ac:dyDescent="0.2"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</row>
    <row r="61" spans="26:137" x14ac:dyDescent="0.2"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</row>
    <row r="62" spans="26:137" x14ac:dyDescent="0.2"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</row>
    <row r="63" spans="26:137" x14ac:dyDescent="0.2"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</row>
    <row r="64" spans="26:137" x14ac:dyDescent="0.2"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</row>
    <row r="65" spans="26:137" x14ac:dyDescent="0.2"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</row>
    <row r="66" spans="26:137" x14ac:dyDescent="0.2"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</row>
    <row r="67" spans="26:137" x14ac:dyDescent="0.2"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</row>
    <row r="68" spans="26:137" x14ac:dyDescent="0.2"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</row>
    <row r="69" spans="26:137" x14ac:dyDescent="0.2"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</row>
    <row r="70" spans="26:137" x14ac:dyDescent="0.2"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</row>
    <row r="71" spans="26:137" x14ac:dyDescent="0.2"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</row>
    <row r="72" spans="26:137" x14ac:dyDescent="0.2"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</row>
    <row r="73" spans="26:137" x14ac:dyDescent="0.2"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</row>
    <row r="74" spans="26:137" x14ac:dyDescent="0.2"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</row>
    <row r="75" spans="26:137" x14ac:dyDescent="0.2"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</row>
    <row r="76" spans="26:137" x14ac:dyDescent="0.2"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</row>
    <row r="77" spans="26:137" x14ac:dyDescent="0.2"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</row>
    <row r="78" spans="26:137" x14ac:dyDescent="0.2"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</row>
    <row r="79" spans="26:137" x14ac:dyDescent="0.2"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</row>
    <row r="80" spans="26:137" x14ac:dyDescent="0.2"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</row>
    <row r="81" spans="26:137" x14ac:dyDescent="0.2"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</row>
    <row r="82" spans="26:137" x14ac:dyDescent="0.2"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</row>
    <row r="83" spans="26:137" x14ac:dyDescent="0.2"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6"/>
      <c r="CR83" s="126"/>
      <c r="CS83" s="126"/>
      <c r="CT83" s="126"/>
      <c r="CU83" s="126"/>
      <c r="CV83" s="126"/>
      <c r="CW83" s="126"/>
      <c r="CX83" s="126"/>
      <c r="CY83" s="126"/>
      <c r="CZ83" s="126"/>
      <c r="DA83" s="126"/>
      <c r="DB83" s="126"/>
      <c r="DC83" s="126"/>
      <c r="DD83" s="126"/>
      <c r="DE83" s="126"/>
      <c r="DF83" s="126"/>
      <c r="DG83" s="126"/>
      <c r="DH83" s="126"/>
      <c r="DI83" s="126"/>
      <c r="DJ83" s="126"/>
      <c r="DK83" s="126"/>
      <c r="DL83" s="126"/>
      <c r="DM83" s="126"/>
      <c r="DN83" s="126"/>
      <c r="DO83" s="126"/>
      <c r="DP83" s="126"/>
      <c r="DQ83" s="126"/>
      <c r="DR83" s="126"/>
      <c r="DS83" s="126"/>
      <c r="DT83" s="126"/>
      <c r="DU83" s="126"/>
      <c r="DV83" s="126"/>
      <c r="DW83" s="126"/>
      <c r="DX83" s="126"/>
      <c r="DY83" s="126"/>
      <c r="DZ83" s="126"/>
      <c r="EA83" s="126"/>
      <c r="EB83" s="126"/>
      <c r="EC83" s="126"/>
      <c r="ED83" s="126"/>
      <c r="EE83" s="126"/>
      <c r="EF83" s="126"/>
      <c r="EG83" s="126"/>
    </row>
    <row r="84" spans="26:137" x14ac:dyDescent="0.2"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6"/>
      <c r="CR84" s="126"/>
      <c r="CS84" s="126"/>
      <c r="CT84" s="126"/>
      <c r="CU84" s="126"/>
      <c r="CV84" s="126"/>
      <c r="CW84" s="126"/>
      <c r="CX84" s="126"/>
      <c r="CY84" s="126"/>
      <c r="CZ84" s="126"/>
      <c r="DA84" s="126"/>
      <c r="DB84" s="126"/>
      <c r="DC84" s="126"/>
      <c r="DD84" s="126"/>
      <c r="DE84" s="126"/>
      <c r="DF84" s="126"/>
      <c r="DG84" s="126"/>
      <c r="DH84" s="126"/>
      <c r="DI84" s="126"/>
      <c r="DJ84" s="126"/>
      <c r="DK84" s="126"/>
      <c r="DL84" s="126"/>
      <c r="DM84" s="126"/>
      <c r="DN84" s="126"/>
      <c r="DO84" s="126"/>
      <c r="DP84" s="126"/>
      <c r="DQ84" s="126"/>
      <c r="DR84" s="126"/>
      <c r="DS84" s="126"/>
      <c r="DT84" s="126"/>
      <c r="DU84" s="126"/>
      <c r="DV84" s="126"/>
      <c r="DW84" s="126"/>
      <c r="DX84" s="126"/>
      <c r="DY84" s="126"/>
      <c r="DZ84" s="126"/>
      <c r="EA84" s="126"/>
      <c r="EB84" s="126"/>
      <c r="EC84" s="126"/>
      <c r="ED84" s="126"/>
      <c r="EE84" s="126"/>
      <c r="EF84" s="126"/>
      <c r="EG84" s="126"/>
    </row>
    <row r="85" spans="26:137" x14ac:dyDescent="0.2"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  <c r="BI85" s="126"/>
      <c r="BJ85" s="126"/>
      <c r="BK85" s="126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  <c r="CN85" s="126"/>
      <c r="CO85" s="126"/>
      <c r="CP85" s="126"/>
      <c r="CQ85" s="126"/>
      <c r="CR85" s="126"/>
      <c r="CS85" s="126"/>
      <c r="CT85" s="126"/>
      <c r="CU85" s="126"/>
      <c r="CV85" s="126"/>
      <c r="CW85" s="126"/>
      <c r="CX85" s="126"/>
      <c r="CY85" s="126"/>
      <c r="CZ85" s="126"/>
      <c r="DA85" s="126"/>
      <c r="DB85" s="126"/>
      <c r="DC85" s="126"/>
      <c r="DD85" s="126"/>
      <c r="DE85" s="126"/>
      <c r="DF85" s="126"/>
      <c r="DG85" s="126"/>
      <c r="DH85" s="126"/>
      <c r="DI85" s="126"/>
      <c r="DJ85" s="126"/>
      <c r="DK85" s="126"/>
      <c r="DL85" s="126"/>
      <c r="DM85" s="126"/>
      <c r="DN85" s="126"/>
      <c r="DO85" s="126"/>
      <c r="DP85" s="126"/>
      <c r="DQ85" s="126"/>
      <c r="DR85" s="126"/>
      <c r="DS85" s="126"/>
      <c r="DT85" s="126"/>
      <c r="DU85" s="126"/>
      <c r="DV85" s="126"/>
      <c r="DW85" s="126"/>
      <c r="DX85" s="126"/>
      <c r="DY85" s="126"/>
      <c r="DZ85" s="126"/>
      <c r="EA85" s="126"/>
      <c r="EB85" s="126"/>
      <c r="EC85" s="126"/>
      <c r="ED85" s="126"/>
      <c r="EE85" s="126"/>
      <c r="EF85" s="126"/>
      <c r="EG85" s="126"/>
    </row>
    <row r="86" spans="26:137" x14ac:dyDescent="0.2"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</row>
    <row r="87" spans="26:137" x14ac:dyDescent="0.2"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</row>
    <row r="88" spans="26:137" x14ac:dyDescent="0.2"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  <c r="DQ88" s="126"/>
      <c r="DR88" s="126"/>
      <c r="DS88" s="126"/>
      <c r="DT88" s="126"/>
      <c r="DU88" s="126"/>
      <c r="DV88" s="126"/>
      <c r="DW88" s="126"/>
      <c r="DX88" s="126"/>
      <c r="DY88" s="126"/>
      <c r="DZ88" s="126"/>
      <c r="EA88" s="126"/>
      <c r="EB88" s="126"/>
      <c r="EC88" s="126"/>
      <c r="ED88" s="126"/>
      <c r="EE88" s="126"/>
      <c r="EF88" s="126"/>
      <c r="EG88" s="126"/>
    </row>
    <row r="89" spans="26:137" x14ac:dyDescent="0.2"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  <c r="CN89" s="126"/>
      <c r="CO89" s="126"/>
      <c r="CP89" s="126"/>
      <c r="CQ89" s="126"/>
      <c r="CR89" s="126"/>
      <c r="CS89" s="126"/>
      <c r="CT89" s="126"/>
      <c r="CU89" s="126"/>
      <c r="CV89" s="126"/>
      <c r="CW89" s="126"/>
      <c r="CX89" s="126"/>
      <c r="CY89" s="126"/>
      <c r="CZ89" s="126"/>
      <c r="DA89" s="126"/>
      <c r="DB89" s="126"/>
      <c r="DC89" s="126"/>
      <c r="DD89" s="126"/>
      <c r="DE89" s="126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126"/>
      <c r="DW89" s="126"/>
      <c r="DX89" s="126"/>
      <c r="DY89" s="126"/>
      <c r="DZ89" s="126"/>
      <c r="EA89" s="126"/>
      <c r="EB89" s="126"/>
      <c r="EC89" s="126"/>
      <c r="ED89" s="126"/>
      <c r="EE89" s="126"/>
      <c r="EF89" s="126"/>
      <c r="EG89" s="126"/>
    </row>
    <row r="90" spans="26:137" x14ac:dyDescent="0.2"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126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  <c r="CN90" s="126"/>
      <c r="CO90" s="126"/>
      <c r="CP90" s="126"/>
      <c r="CQ90" s="126"/>
      <c r="CR90" s="126"/>
      <c r="CS90" s="126"/>
      <c r="CT90" s="126"/>
      <c r="CU90" s="126"/>
      <c r="CV90" s="126"/>
      <c r="CW90" s="126"/>
      <c r="CX90" s="126"/>
      <c r="CY90" s="126"/>
      <c r="CZ90" s="126"/>
      <c r="DA90" s="126"/>
      <c r="DB90" s="126"/>
      <c r="DC90" s="126"/>
      <c r="DD90" s="126"/>
      <c r="DE90" s="126"/>
      <c r="DF90" s="126"/>
      <c r="DG90" s="126"/>
      <c r="DH90" s="126"/>
      <c r="DI90" s="126"/>
      <c r="DJ90" s="126"/>
      <c r="DK90" s="126"/>
      <c r="DL90" s="126"/>
      <c r="DM90" s="126"/>
      <c r="DN90" s="126"/>
      <c r="DO90" s="126"/>
      <c r="DP90" s="126"/>
      <c r="DQ90" s="126"/>
      <c r="DR90" s="126"/>
      <c r="DS90" s="126"/>
      <c r="DT90" s="126"/>
      <c r="DU90" s="126"/>
      <c r="DV90" s="126"/>
      <c r="DW90" s="126"/>
      <c r="DX90" s="126"/>
      <c r="DY90" s="126"/>
      <c r="DZ90" s="126"/>
      <c r="EA90" s="126"/>
      <c r="EB90" s="126"/>
      <c r="EC90" s="126"/>
      <c r="ED90" s="126"/>
      <c r="EE90" s="126"/>
      <c r="EF90" s="126"/>
      <c r="EG90" s="126"/>
    </row>
    <row r="91" spans="26:137" x14ac:dyDescent="0.2"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6"/>
      <c r="BK91" s="126"/>
      <c r="BL91" s="126"/>
      <c r="BM91" s="126"/>
      <c r="BN91" s="126"/>
      <c r="BO91" s="126"/>
      <c r="BP91" s="126"/>
      <c r="BQ91" s="126"/>
      <c r="BR91" s="126"/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  <c r="CN91" s="126"/>
      <c r="CO91" s="126"/>
      <c r="CP91" s="126"/>
      <c r="CQ91" s="126"/>
      <c r="CR91" s="126"/>
      <c r="CS91" s="126"/>
      <c r="CT91" s="126"/>
      <c r="CU91" s="126"/>
      <c r="CV91" s="126"/>
      <c r="CW91" s="126"/>
      <c r="CX91" s="126"/>
      <c r="CY91" s="126"/>
      <c r="CZ91" s="126"/>
      <c r="DA91" s="126"/>
      <c r="DB91" s="126"/>
      <c r="DC91" s="126"/>
      <c r="DD91" s="126"/>
      <c r="DE91" s="126"/>
      <c r="DF91" s="126"/>
      <c r="DG91" s="126"/>
      <c r="DH91" s="126"/>
      <c r="DI91" s="126"/>
      <c r="DJ91" s="126"/>
      <c r="DK91" s="126"/>
      <c r="DL91" s="126"/>
      <c r="DM91" s="126"/>
      <c r="DN91" s="126"/>
      <c r="DO91" s="126"/>
      <c r="DP91" s="126"/>
      <c r="DQ91" s="126"/>
      <c r="DR91" s="126"/>
      <c r="DS91" s="126"/>
      <c r="DT91" s="126"/>
      <c r="DU91" s="126"/>
      <c r="DV91" s="126"/>
      <c r="DW91" s="126"/>
      <c r="DX91" s="126"/>
      <c r="DY91" s="126"/>
      <c r="DZ91" s="126"/>
      <c r="EA91" s="126"/>
      <c r="EB91" s="126"/>
      <c r="EC91" s="126"/>
      <c r="ED91" s="126"/>
      <c r="EE91" s="126"/>
      <c r="EF91" s="126"/>
      <c r="EG91" s="126"/>
    </row>
    <row r="92" spans="26:137" x14ac:dyDescent="0.2"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6"/>
      <c r="BL92" s="126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6"/>
      <c r="BX92" s="126"/>
      <c r="BY92" s="126"/>
      <c r="BZ92" s="126"/>
      <c r="CA92" s="126"/>
      <c r="CB92" s="126"/>
      <c r="CC92" s="126"/>
      <c r="CD92" s="126"/>
      <c r="CE92" s="126"/>
      <c r="CF92" s="126"/>
      <c r="CG92" s="126"/>
      <c r="CH92" s="126"/>
      <c r="CI92" s="126"/>
      <c r="CJ92" s="126"/>
      <c r="CK92" s="126"/>
      <c r="CL92" s="126"/>
      <c r="CM92" s="126"/>
      <c r="CN92" s="126"/>
      <c r="CO92" s="126"/>
      <c r="CP92" s="126"/>
      <c r="CQ92" s="126"/>
      <c r="CR92" s="126"/>
      <c r="CS92" s="126"/>
      <c r="CT92" s="126"/>
      <c r="CU92" s="126"/>
      <c r="CV92" s="126"/>
      <c r="CW92" s="126"/>
      <c r="CX92" s="126"/>
      <c r="CY92" s="126"/>
      <c r="CZ92" s="126"/>
      <c r="DA92" s="126"/>
      <c r="DB92" s="126"/>
      <c r="DC92" s="126"/>
      <c r="DD92" s="126"/>
      <c r="DE92" s="126"/>
      <c r="DF92" s="126"/>
      <c r="DG92" s="126"/>
      <c r="DH92" s="126"/>
      <c r="DI92" s="126"/>
      <c r="DJ92" s="126"/>
      <c r="DK92" s="126"/>
      <c r="DL92" s="126"/>
      <c r="DM92" s="126"/>
      <c r="DN92" s="126"/>
      <c r="DO92" s="126"/>
      <c r="DP92" s="126"/>
      <c r="DQ92" s="126"/>
      <c r="DR92" s="126"/>
      <c r="DS92" s="126"/>
      <c r="DT92" s="126"/>
      <c r="DU92" s="126"/>
      <c r="DV92" s="126"/>
      <c r="DW92" s="126"/>
      <c r="DX92" s="126"/>
      <c r="DY92" s="126"/>
      <c r="DZ92" s="126"/>
      <c r="EA92" s="126"/>
      <c r="EB92" s="126"/>
      <c r="EC92" s="126"/>
      <c r="ED92" s="126"/>
      <c r="EE92" s="126"/>
      <c r="EF92" s="126"/>
      <c r="EG92" s="126"/>
    </row>
    <row r="93" spans="26:137" x14ac:dyDescent="0.2"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6"/>
      <c r="BK93" s="126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</row>
    <row r="94" spans="26:137" x14ac:dyDescent="0.2"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</row>
    <row r="95" spans="26:137" x14ac:dyDescent="0.2"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6"/>
      <c r="BK95" s="126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  <c r="CN95" s="126"/>
      <c r="CO95" s="126"/>
      <c r="CP95" s="126"/>
      <c r="CQ95" s="126"/>
      <c r="CR95" s="126"/>
      <c r="CS95" s="126"/>
      <c r="CT95" s="126"/>
      <c r="CU95" s="126"/>
      <c r="CV95" s="126"/>
      <c r="CW95" s="126"/>
      <c r="CX95" s="126"/>
      <c r="CY95" s="126"/>
      <c r="CZ95" s="126"/>
      <c r="DA95" s="126"/>
      <c r="DB95" s="126"/>
      <c r="DC95" s="126"/>
      <c r="DD95" s="126"/>
      <c r="DE95" s="126"/>
      <c r="DF95" s="126"/>
      <c r="DG95" s="126"/>
      <c r="DH95" s="126"/>
      <c r="DI95" s="126"/>
      <c r="DJ95" s="126"/>
      <c r="DK95" s="126"/>
      <c r="DL95" s="126"/>
      <c r="DM95" s="126"/>
      <c r="DN95" s="126"/>
      <c r="DO95" s="126"/>
      <c r="DP95" s="126"/>
      <c r="DQ95" s="126"/>
      <c r="DR95" s="126"/>
      <c r="DS95" s="126"/>
      <c r="DT95" s="126"/>
      <c r="DU95" s="126"/>
      <c r="DV95" s="126"/>
      <c r="DW95" s="126"/>
      <c r="DX95" s="126"/>
      <c r="DY95" s="126"/>
      <c r="DZ95" s="126"/>
      <c r="EA95" s="126"/>
      <c r="EB95" s="126"/>
      <c r="EC95" s="126"/>
      <c r="ED95" s="126"/>
      <c r="EE95" s="126"/>
      <c r="EF95" s="126"/>
      <c r="EG95" s="126"/>
    </row>
    <row r="96" spans="26:137" x14ac:dyDescent="0.2"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6"/>
      <c r="BK96" s="126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  <c r="CN96" s="126"/>
      <c r="CO96" s="126"/>
      <c r="CP96" s="126"/>
      <c r="CQ96" s="126"/>
      <c r="CR96" s="126"/>
      <c r="CS96" s="126"/>
      <c r="CT96" s="126"/>
      <c r="CU96" s="126"/>
      <c r="CV96" s="126"/>
      <c r="CW96" s="126"/>
      <c r="CX96" s="126"/>
      <c r="CY96" s="126"/>
      <c r="CZ96" s="126"/>
      <c r="DA96" s="126"/>
      <c r="DB96" s="126"/>
      <c r="DC96" s="126"/>
      <c r="DD96" s="126"/>
      <c r="DE96" s="126"/>
      <c r="DF96" s="126"/>
      <c r="DG96" s="126"/>
      <c r="DH96" s="126"/>
      <c r="DI96" s="126"/>
      <c r="DJ96" s="126"/>
      <c r="DK96" s="126"/>
      <c r="DL96" s="126"/>
      <c r="DM96" s="126"/>
      <c r="DN96" s="126"/>
      <c r="DO96" s="126"/>
      <c r="DP96" s="126"/>
      <c r="DQ96" s="126"/>
      <c r="DR96" s="126"/>
      <c r="DS96" s="126"/>
      <c r="DT96" s="126"/>
      <c r="DU96" s="126"/>
      <c r="DV96" s="126"/>
      <c r="DW96" s="126"/>
      <c r="DX96" s="126"/>
      <c r="DY96" s="126"/>
      <c r="DZ96" s="126"/>
      <c r="EA96" s="126"/>
      <c r="EB96" s="126"/>
      <c r="EC96" s="126"/>
      <c r="ED96" s="126"/>
      <c r="EE96" s="126"/>
      <c r="EF96" s="126"/>
      <c r="EG96" s="126"/>
    </row>
    <row r="97" spans="26:137" x14ac:dyDescent="0.2"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6"/>
      <c r="BK97" s="126"/>
      <c r="BL97" s="126"/>
      <c r="BM97" s="126"/>
      <c r="BN97" s="126"/>
      <c r="BO97" s="126"/>
      <c r="BP97" s="126"/>
      <c r="BQ97" s="126"/>
      <c r="BR97" s="126"/>
      <c r="BS97" s="126"/>
      <c r="BT97" s="126"/>
      <c r="BU97" s="126"/>
      <c r="BV97" s="126"/>
      <c r="BW97" s="126"/>
      <c r="BX97" s="126"/>
      <c r="BY97" s="126"/>
      <c r="BZ97" s="126"/>
      <c r="CA97" s="126"/>
      <c r="CB97" s="126"/>
      <c r="CC97" s="126"/>
      <c r="CD97" s="126"/>
      <c r="CE97" s="126"/>
      <c r="CF97" s="126"/>
      <c r="CG97" s="126"/>
      <c r="CH97" s="126"/>
      <c r="CI97" s="126"/>
      <c r="CJ97" s="126"/>
      <c r="CK97" s="126"/>
      <c r="CL97" s="126"/>
      <c r="CM97" s="126"/>
      <c r="CN97" s="126"/>
      <c r="CO97" s="126"/>
      <c r="CP97" s="126"/>
      <c r="CQ97" s="126"/>
      <c r="CR97" s="126"/>
      <c r="CS97" s="126"/>
      <c r="CT97" s="126"/>
      <c r="CU97" s="126"/>
      <c r="CV97" s="126"/>
      <c r="CW97" s="126"/>
      <c r="CX97" s="126"/>
      <c r="CY97" s="126"/>
      <c r="CZ97" s="126"/>
      <c r="DA97" s="126"/>
      <c r="DB97" s="126"/>
      <c r="DC97" s="126"/>
      <c r="DD97" s="126"/>
      <c r="DE97" s="126"/>
      <c r="DF97" s="126"/>
      <c r="DG97" s="126"/>
      <c r="DH97" s="126"/>
      <c r="DI97" s="126"/>
      <c r="DJ97" s="126"/>
      <c r="DK97" s="126"/>
      <c r="DL97" s="126"/>
      <c r="DM97" s="126"/>
      <c r="DN97" s="126"/>
      <c r="DO97" s="126"/>
      <c r="DP97" s="126"/>
      <c r="DQ97" s="126"/>
      <c r="DR97" s="126"/>
      <c r="DS97" s="126"/>
      <c r="DT97" s="126"/>
      <c r="DU97" s="126"/>
      <c r="DV97" s="126"/>
      <c r="DW97" s="126"/>
      <c r="DX97" s="126"/>
      <c r="DY97" s="126"/>
      <c r="DZ97" s="126"/>
      <c r="EA97" s="126"/>
      <c r="EB97" s="126"/>
      <c r="EC97" s="126"/>
      <c r="ED97" s="126"/>
      <c r="EE97" s="126"/>
      <c r="EF97" s="126"/>
      <c r="EG97" s="126"/>
    </row>
    <row r="98" spans="26:137" x14ac:dyDescent="0.2"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6"/>
      <c r="BK98" s="126"/>
      <c r="BL98" s="126"/>
      <c r="BM98" s="126"/>
      <c r="BN98" s="126"/>
      <c r="BO98" s="126"/>
      <c r="BP98" s="126"/>
      <c r="BQ98" s="126"/>
      <c r="BR98" s="126"/>
      <c r="BS98" s="126"/>
      <c r="BT98" s="126"/>
      <c r="BU98" s="126"/>
      <c r="BV98" s="126"/>
      <c r="BW98" s="126"/>
      <c r="BX98" s="126"/>
      <c r="BY98" s="126"/>
      <c r="BZ98" s="126"/>
      <c r="CA98" s="126"/>
      <c r="CB98" s="126"/>
      <c r="CC98" s="126"/>
      <c r="CD98" s="126"/>
      <c r="CE98" s="126"/>
      <c r="CF98" s="126"/>
      <c r="CG98" s="126"/>
      <c r="CH98" s="126"/>
      <c r="CI98" s="126"/>
      <c r="CJ98" s="126"/>
      <c r="CK98" s="126"/>
      <c r="CL98" s="126"/>
      <c r="CM98" s="126"/>
      <c r="CN98" s="126"/>
      <c r="CO98" s="126"/>
      <c r="CP98" s="126"/>
      <c r="CQ98" s="126"/>
      <c r="CR98" s="126"/>
      <c r="CS98" s="126"/>
      <c r="CT98" s="126"/>
      <c r="CU98" s="126"/>
      <c r="CV98" s="126"/>
      <c r="CW98" s="126"/>
      <c r="CX98" s="126"/>
      <c r="CY98" s="126"/>
      <c r="CZ98" s="126"/>
      <c r="DA98" s="126"/>
      <c r="DB98" s="126"/>
      <c r="DC98" s="126"/>
      <c r="DD98" s="126"/>
      <c r="DE98" s="126"/>
      <c r="DF98" s="126"/>
      <c r="DG98" s="126"/>
      <c r="DH98" s="126"/>
      <c r="DI98" s="126"/>
      <c r="DJ98" s="126"/>
      <c r="DK98" s="126"/>
      <c r="DL98" s="126"/>
      <c r="DM98" s="126"/>
      <c r="DN98" s="126"/>
      <c r="DO98" s="126"/>
      <c r="DP98" s="126"/>
      <c r="DQ98" s="126"/>
      <c r="DR98" s="126"/>
      <c r="DS98" s="126"/>
      <c r="DT98" s="126"/>
      <c r="DU98" s="126"/>
      <c r="DV98" s="126"/>
      <c r="DW98" s="126"/>
      <c r="DX98" s="126"/>
      <c r="DY98" s="126"/>
      <c r="DZ98" s="126"/>
      <c r="EA98" s="126"/>
      <c r="EB98" s="126"/>
      <c r="EC98" s="126"/>
      <c r="ED98" s="126"/>
      <c r="EE98" s="126"/>
      <c r="EF98" s="126"/>
      <c r="EG98" s="126"/>
    </row>
    <row r="99" spans="26:137" x14ac:dyDescent="0.2"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  <c r="CE99" s="126"/>
      <c r="CF99" s="126"/>
      <c r="CG99" s="126"/>
      <c r="CH99" s="126"/>
      <c r="CI99" s="126"/>
      <c r="CJ99" s="126"/>
      <c r="CK99" s="126"/>
      <c r="CL99" s="126"/>
      <c r="CM99" s="126"/>
      <c r="CN99" s="126"/>
      <c r="CO99" s="126"/>
      <c r="CP99" s="126"/>
      <c r="CQ99" s="126"/>
      <c r="CR99" s="126"/>
      <c r="CS99" s="126"/>
      <c r="CT99" s="126"/>
      <c r="CU99" s="126"/>
      <c r="CV99" s="126"/>
      <c r="CW99" s="126"/>
      <c r="CX99" s="126"/>
      <c r="CY99" s="126"/>
      <c r="CZ99" s="126"/>
      <c r="DA99" s="126"/>
      <c r="DB99" s="126"/>
      <c r="DC99" s="126"/>
      <c r="DD99" s="126"/>
      <c r="DE99" s="126"/>
      <c r="DF99" s="126"/>
      <c r="DG99" s="126"/>
      <c r="DH99" s="126"/>
      <c r="DI99" s="126"/>
      <c r="DJ99" s="126"/>
      <c r="DK99" s="126"/>
      <c r="DL99" s="126"/>
      <c r="DM99" s="126"/>
      <c r="DN99" s="126"/>
      <c r="DO99" s="126"/>
      <c r="DP99" s="126"/>
      <c r="DQ99" s="126"/>
      <c r="DR99" s="126"/>
      <c r="DS99" s="126"/>
      <c r="DT99" s="126"/>
      <c r="DU99" s="126"/>
      <c r="DV99" s="126"/>
      <c r="DW99" s="126"/>
      <c r="DX99" s="126"/>
      <c r="DY99" s="126"/>
      <c r="DZ99" s="126"/>
      <c r="EA99" s="126"/>
      <c r="EB99" s="126"/>
      <c r="EC99" s="126"/>
      <c r="ED99" s="126"/>
      <c r="EE99" s="126"/>
      <c r="EF99" s="126"/>
      <c r="EG99" s="126"/>
    </row>
    <row r="100" spans="26:137" x14ac:dyDescent="0.2"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 s="126"/>
      <c r="CF100" s="126"/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P100" s="126"/>
      <c r="DQ100" s="126"/>
      <c r="DR100" s="126"/>
      <c r="DS100" s="126"/>
      <c r="DT100" s="126"/>
      <c r="DU100" s="126"/>
      <c r="DV100" s="126"/>
      <c r="DW100" s="126"/>
      <c r="DX100" s="126"/>
      <c r="DY100" s="126"/>
      <c r="DZ100" s="126"/>
      <c r="EA100" s="126"/>
      <c r="EB100" s="126"/>
      <c r="EC100" s="126"/>
      <c r="ED100" s="126"/>
      <c r="EE100" s="126"/>
      <c r="EF100" s="126"/>
      <c r="EG100" s="126"/>
    </row>
    <row r="101" spans="26:137" x14ac:dyDescent="0.2"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 s="126"/>
      <c r="CF101" s="126"/>
      <c r="CG101" s="126"/>
      <c r="CH101" s="126"/>
      <c r="CI101" s="126"/>
      <c r="CJ101" s="126"/>
      <c r="CK101" s="126"/>
      <c r="CL101" s="126"/>
      <c r="CM101" s="126"/>
      <c r="CN101" s="126"/>
      <c r="CO101" s="126"/>
      <c r="CP101" s="126"/>
      <c r="CQ101" s="126"/>
      <c r="CR101" s="126"/>
      <c r="CS101" s="126"/>
      <c r="CT101" s="126"/>
      <c r="CU101" s="126"/>
      <c r="CV101" s="126"/>
      <c r="CW101" s="126"/>
      <c r="CX101" s="126"/>
      <c r="CY101" s="126"/>
      <c r="CZ101" s="126"/>
      <c r="DA101" s="126"/>
      <c r="DB101" s="126"/>
      <c r="DC101" s="126"/>
      <c r="DD101" s="126"/>
      <c r="DE101" s="126"/>
      <c r="DF101" s="126"/>
      <c r="DG101" s="126"/>
      <c r="DH101" s="126"/>
      <c r="DI101" s="126"/>
      <c r="DJ101" s="126"/>
      <c r="DK101" s="126"/>
      <c r="DL101" s="126"/>
      <c r="DM101" s="126"/>
      <c r="DN101" s="126"/>
      <c r="DO101" s="126"/>
      <c r="DP101" s="126"/>
      <c r="DQ101" s="126"/>
      <c r="DR101" s="126"/>
      <c r="DS101" s="126"/>
      <c r="DT101" s="126"/>
      <c r="DU101" s="126"/>
      <c r="DV101" s="126"/>
      <c r="DW101" s="126"/>
      <c r="DX101" s="126"/>
      <c r="DY101" s="126"/>
      <c r="DZ101" s="126"/>
      <c r="EA101" s="126"/>
      <c r="EB101" s="126"/>
      <c r="EC101" s="126"/>
      <c r="ED101" s="126"/>
      <c r="EE101" s="126"/>
      <c r="EF101" s="126"/>
      <c r="EG101" s="126"/>
    </row>
    <row r="102" spans="26:137" x14ac:dyDescent="0.2"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6"/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6"/>
      <c r="CJ102" s="126"/>
      <c r="CK102" s="126"/>
      <c r="CL102" s="126"/>
      <c r="CM102" s="126"/>
      <c r="CN102" s="126"/>
      <c r="CO102" s="126"/>
      <c r="CP102" s="126"/>
      <c r="CQ102" s="126"/>
      <c r="CR102" s="126"/>
      <c r="CS102" s="126"/>
      <c r="CT102" s="126"/>
      <c r="CU102" s="126"/>
      <c r="CV102" s="126"/>
      <c r="CW102" s="126"/>
      <c r="CX102" s="126"/>
      <c r="CY102" s="126"/>
      <c r="CZ102" s="126"/>
      <c r="DA102" s="126"/>
      <c r="DB102" s="126"/>
      <c r="DC102" s="126"/>
      <c r="DD102" s="126"/>
      <c r="DE102" s="126"/>
      <c r="DF102" s="126"/>
      <c r="DG102" s="126"/>
      <c r="DH102" s="126"/>
      <c r="DI102" s="126"/>
      <c r="DJ102" s="126"/>
      <c r="DK102" s="126"/>
      <c r="DL102" s="126"/>
      <c r="DM102" s="126"/>
      <c r="DN102" s="126"/>
      <c r="DO102" s="126"/>
      <c r="DP102" s="126"/>
      <c r="DQ102" s="126"/>
      <c r="DR102" s="126"/>
      <c r="DS102" s="126"/>
      <c r="DT102" s="126"/>
      <c r="DU102" s="126"/>
      <c r="DV102" s="126"/>
      <c r="DW102" s="126"/>
      <c r="DX102" s="126"/>
      <c r="DY102" s="126"/>
      <c r="DZ102" s="126"/>
      <c r="EA102" s="126"/>
      <c r="EB102" s="126"/>
      <c r="EC102" s="126"/>
      <c r="ED102" s="126"/>
      <c r="EE102" s="126"/>
      <c r="EF102" s="126"/>
      <c r="EG102" s="126"/>
    </row>
    <row r="103" spans="26:137" x14ac:dyDescent="0.2"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6"/>
      <c r="BS103" s="126"/>
      <c r="BT103" s="126"/>
      <c r="BU103" s="126"/>
      <c r="BV103" s="126"/>
      <c r="BW103" s="126"/>
      <c r="BX103" s="126"/>
      <c r="BY103" s="126"/>
      <c r="BZ103" s="126"/>
      <c r="CA103" s="126"/>
      <c r="CB103" s="126"/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  <c r="CN103" s="126"/>
      <c r="CO103" s="126"/>
      <c r="CP103" s="126"/>
      <c r="CQ103" s="126"/>
      <c r="CR103" s="126"/>
      <c r="CS103" s="126"/>
      <c r="CT103" s="126"/>
      <c r="CU103" s="126"/>
      <c r="CV103" s="126"/>
      <c r="CW103" s="126"/>
      <c r="CX103" s="126"/>
      <c r="CY103" s="126"/>
      <c r="CZ103" s="126"/>
      <c r="DA103" s="126"/>
      <c r="DB103" s="126"/>
      <c r="DC103" s="126"/>
      <c r="DD103" s="126"/>
      <c r="DE103" s="126"/>
      <c r="DF103" s="126"/>
      <c r="DG103" s="126"/>
      <c r="DH103" s="126"/>
      <c r="DI103" s="126"/>
      <c r="DJ103" s="126"/>
      <c r="DK103" s="126"/>
      <c r="DL103" s="126"/>
      <c r="DM103" s="126"/>
      <c r="DN103" s="126"/>
      <c r="DO103" s="126"/>
      <c r="DP103" s="126"/>
      <c r="DQ103" s="126"/>
      <c r="DR103" s="126"/>
      <c r="DS103" s="126"/>
      <c r="DT103" s="126"/>
      <c r="DU103" s="126"/>
      <c r="DV103" s="126"/>
      <c r="DW103" s="126"/>
      <c r="DX103" s="126"/>
      <c r="DY103" s="126"/>
      <c r="DZ103" s="126"/>
      <c r="EA103" s="126"/>
      <c r="EB103" s="126"/>
      <c r="EC103" s="126"/>
      <c r="ED103" s="126"/>
      <c r="EE103" s="126"/>
      <c r="EF103" s="126"/>
      <c r="EG103" s="126"/>
    </row>
    <row r="104" spans="26:137" x14ac:dyDescent="0.2"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</row>
    <row r="105" spans="26:137" x14ac:dyDescent="0.2"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</row>
    <row r="106" spans="26:137" x14ac:dyDescent="0.2"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  <c r="CW106" s="126"/>
      <c r="CX106" s="126"/>
      <c r="CY106" s="126"/>
      <c r="CZ106" s="126"/>
      <c r="DA106" s="126"/>
      <c r="DB106" s="126"/>
      <c r="DC106" s="126"/>
      <c r="DD106" s="126"/>
      <c r="DE106" s="126"/>
      <c r="DF106" s="126"/>
      <c r="DG106" s="126"/>
      <c r="DH106" s="126"/>
      <c r="DI106" s="126"/>
      <c r="DJ106" s="126"/>
      <c r="DK106" s="126"/>
      <c r="DL106" s="126"/>
      <c r="DM106" s="126"/>
      <c r="DN106" s="126"/>
      <c r="DO106" s="126"/>
      <c r="DP106" s="126"/>
      <c r="DQ106" s="126"/>
      <c r="DR106" s="126"/>
      <c r="DS106" s="126"/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6"/>
      <c r="EF106" s="126"/>
      <c r="EG106" s="126"/>
    </row>
    <row r="107" spans="26:137" x14ac:dyDescent="0.2"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  <c r="CN107" s="126"/>
      <c r="CO107" s="126"/>
      <c r="CP107" s="126"/>
      <c r="CQ107" s="126"/>
      <c r="CR107" s="126"/>
      <c r="CS107" s="126"/>
      <c r="CT107" s="126"/>
      <c r="CU107" s="126"/>
      <c r="CV107" s="126"/>
      <c r="CW107" s="126"/>
      <c r="CX107" s="126"/>
      <c r="CY107" s="126"/>
      <c r="CZ107" s="126"/>
      <c r="DA107" s="126"/>
      <c r="DB107" s="126"/>
      <c r="DC107" s="126"/>
      <c r="DD107" s="126"/>
      <c r="DE107" s="126"/>
      <c r="DF107" s="126"/>
      <c r="DG107" s="126"/>
      <c r="DH107" s="126"/>
      <c r="DI107" s="126"/>
      <c r="DJ107" s="126"/>
      <c r="DK107" s="126"/>
      <c r="DL107" s="126"/>
      <c r="DM107" s="126"/>
      <c r="DN107" s="126"/>
      <c r="DO107" s="126"/>
      <c r="DP107" s="126"/>
      <c r="DQ107" s="126"/>
      <c r="DR107" s="126"/>
      <c r="DS107" s="126"/>
      <c r="DT107" s="126"/>
      <c r="DU107" s="126"/>
      <c r="DV107" s="126"/>
      <c r="DW107" s="126"/>
      <c r="DX107" s="126"/>
      <c r="DY107" s="126"/>
      <c r="DZ107" s="126"/>
      <c r="EA107" s="126"/>
      <c r="EB107" s="126"/>
      <c r="EC107" s="126"/>
      <c r="ED107" s="126"/>
      <c r="EE107" s="126"/>
      <c r="EF107" s="126"/>
      <c r="EG107" s="126"/>
    </row>
    <row r="108" spans="26:137" x14ac:dyDescent="0.2"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</row>
    <row r="109" spans="26:137" x14ac:dyDescent="0.2"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  <c r="CW109" s="126"/>
      <c r="CX109" s="126"/>
      <c r="CY109" s="126"/>
      <c r="CZ109" s="126"/>
      <c r="DA109" s="126"/>
      <c r="DB109" s="126"/>
      <c r="DC109" s="126"/>
      <c r="DD109" s="126"/>
      <c r="DE109" s="126"/>
      <c r="DF109" s="126"/>
      <c r="DG109" s="126"/>
      <c r="DH109" s="126"/>
      <c r="DI109" s="126"/>
      <c r="DJ109" s="126"/>
      <c r="DK109" s="126"/>
      <c r="DL109" s="126"/>
      <c r="DM109" s="126"/>
      <c r="DN109" s="126"/>
      <c r="DO109" s="126"/>
      <c r="DP109" s="126"/>
      <c r="DQ109" s="126"/>
      <c r="DR109" s="126"/>
      <c r="DS109" s="126"/>
      <c r="DT109" s="126"/>
      <c r="DU109" s="126"/>
      <c r="DV109" s="126"/>
      <c r="DW109" s="126"/>
      <c r="DX109" s="126"/>
      <c r="DY109" s="126"/>
      <c r="DZ109" s="126"/>
      <c r="EA109" s="126"/>
      <c r="EB109" s="126"/>
      <c r="EC109" s="126"/>
      <c r="ED109" s="126"/>
      <c r="EE109" s="126"/>
      <c r="EF109" s="126"/>
      <c r="EG109" s="126"/>
    </row>
    <row r="110" spans="26:137" x14ac:dyDescent="0.2"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/>
      <c r="CI110" s="126"/>
      <c r="CJ110" s="126"/>
      <c r="CK110" s="126"/>
      <c r="CL110" s="126"/>
      <c r="CM110" s="126"/>
      <c r="CN110" s="126"/>
      <c r="CO110" s="126"/>
      <c r="CP110" s="126"/>
      <c r="CQ110" s="126"/>
      <c r="CR110" s="126"/>
      <c r="CS110" s="126"/>
      <c r="CT110" s="126"/>
      <c r="CU110" s="126"/>
      <c r="CV110" s="126"/>
      <c r="CW110" s="126"/>
      <c r="CX110" s="126"/>
      <c r="CY110" s="126"/>
      <c r="CZ110" s="126"/>
      <c r="DA110" s="126"/>
      <c r="DB110" s="126"/>
      <c r="DC110" s="126"/>
      <c r="DD110" s="126"/>
      <c r="DE110" s="126"/>
      <c r="DF110" s="126"/>
      <c r="DG110" s="126"/>
      <c r="DH110" s="126"/>
      <c r="DI110" s="126"/>
      <c r="DJ110" s="126"/>
      <c r="DK110" s="126"/>
      <c r="DL110" s="126"/>
      <c r="DM110" s="126"/>
      <c r="DN110" s="126"/>
      <c r="DO110" s="126"/>
      <c r="DP110" s="126"/>
      <c r="DQ110" s="126"/>
      <c r="DR110" s="126"/>
      <c r="DS110" s="126"/>
      <c r="DT110" s="126"/>
      <c r="DU110" s="126"/>
      <c r="DV110" s="126"/>
      <c r="DW110" s="126"/>
      <c r="DX110" s="126"/>
      <c r="DY110" s="126"/>
      <c r="DZ110" s="126"/>
      <c r="EA110" s="126"/>
      <c r="EB110" s="126"/>
      <c r="EC110" s="126"/>
      <c r="ED110" s="126"/>
      <c r="EE110" s="126"/>
      <c r="EF110" s="126"/>
      <c r="EG110" s="126"/>
    </row>
    <row r="111" spans="26:137" x14ac:dyDescent="0.2"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  <c r="CE111" s="126"/>
      <c r="CF111" s="126"/>
      <c r="CG111" s="126"/>
      <c r="CH111" s="126"/>
      <c r="CI111" s="126"/>
      <c r="CJ111" s="126"/>
      <c r="CK111" s="126"/>
      <c r="CL111" s="126"/>
      <c r="CM111" s="126"/>
      <c r="CN111" s="126"/>
      <c r="CO111" s="126"/>
      <c r="CP111" s="126"/>
      <c r="CQ111" s="126"/>
      <c r="CR111" s="126"/>
      <c r="CS111" s="126"/>
      <c r="CT111" s="126"/>
      <c r="CU111" s="126"/>
      <c r="CV111" s="126"/>
      <c r="CW111" s="126"/>
      <c r="CX111" s="126"/>
      <c r="CY111" s="126"/>
      <c r="CZ111" s="126"/>
      <c r="DA111" s="126"/>
      <c r="DB111" s="126"/>
      <c r="DC111" s="126"/>
      <c r="DD111" s="126"/>
      <c r="DE111" s="126"/>
      <c r="DF111" s="126"/>
      <c r="DG111" s="126"/>
      <c r="DH111" s="126"/>
      <c r="DI111" s="126"/>
      <c r="DJ111" s="126"/>
      <c r="DK111" s="126"/>
      <c r="DL111" s="126"/>
      <c r="DM111" s="126"/>
      <c r="DN111" s="126"/>
      <c r="DO111" s="126"/>
      <c r="DP111" s="126"/>
      <c r="DQ111" s="126"/>
      <c r="DR111" s="126"/>
      <c r="DS111" s="126"/>
      <c r="DT111" s="126"/>
      <c r="DU111" s="126"/>
      <c r="DV111" s="126"/>
      <c r="DW111" s="126"/>
      <c r="DX111" s="126"/>
      <c r="DY111" s="126"/>
      <c r="DZ111" s="126"/>
      <c r="EA111" s="126"/>
      <c r="EB111" s="126"/>
      <c r="EC111" s="126"/>
      <c r="ED111" s="126"/>
      <c r="EE111" s="126"/>
      <c r="EF111" s="126"/>
      <c r="EG111" s="126"/>
    </row>
    <row r="112" spans="26:137" x14ac:dyDescent="0.2"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126"/>
      <c r="CI112" s="126"/>
      <c r="CJ112" s="126"/>
      <c r="CK112" s="126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126"/>
      <c r="DW112" s="126"/>
      <c r="DX112" s="126"/>
      <c r="DY112" s="126"/>
      <c r="DZ112" s="126"/>
      <c r="EA112" s="126"/>
      <c r="EB112" s="126"/>
      <c r="EC112" s="126"/>
      <c r="ED112" s="126"/>
      <c r="EE112" s="126"/>
      <c r="EF112" s="126"/>
      <c r="EG112" s="126"/>
    </row>
    <row r="113" spans="26:137" x14ac:dyDescent="0.2"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26"/>
      <c r="CW113" s="126"/>
      <c r="CX113" s="126"/>
      <c r="CY113" s="126"/>
      <c r="CZ113" s="126"/>
      <c r="DA113" s="126"/>
      <c r="DB113" s="126"/>
      <c r="DC113" s="126"/>
      <c r="DD113" s="126"/>
      <c r="DE113" s="126"/>
      <c r="DF113" s="126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</row>
    <row r="114" spans="26:137" x14ac:dyDescent="0.2"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26"/>
      <c r="CW114" s="126"/>
      <c r="CX114" s="126"/>
      <c r="CY114" s="126"/>
      <c r="CZ114" s="126"/>
      <c r="DA114" s="126"/>
      <c r="DB114" s="126"/>
      <c r="DC114" s="126"/>
      <c r="DD114" s="126"/>
      <c r="DE114" s="126"/>
      <c r="DF114" s="126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</row>
    <row r="115" spans="26:137" x14ac:dyDescent="0.2"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6"/>
      <c r="BZ115" s="126"/>
      <c r="CA115" s="126"/>
      <c r="CB115" s="126"/>
      <c r="CC115" s="126"/>
      <c r="CD115" s="126"/>
      <c r="CE115" s="126"/>
      <c r="CF115" s="126"/>
      <c r="CG115" s="126"/>
      <c r="CH115" s="126"/>
      <c r="CI115" s="126"/>
      <c r="CJ115" s="126"/>
      <c r="CK115" s="126"/>
      <c r="CL115" s="126"/>
      <c r="CM115" s="126"/>
      <c r="CN115" s="126"/>
      <c r="CO115" s="126"/>
      <c r="CP115" s="126"/>
      <c r="CQ115" s="126"/>
      <c r="CR115" s="126"/>
      <c r="CS115" s="126"/>
      <c r="CT115" s="126"/>
      <c r="CU115" s="126"/>
      <c r="CV115" s="126"/>
      <c r="CW115" s="126"/>
      <c r="CX115" s="126"/>
      <c r="CY115" s="126"/>
      <c r="CZ115" s="126"/>
      <c r="DA115" s="126"/>
      <c r="DB115" s="126"/>
      <c r="DC115" s="126"/>
      <c r="DD115" s="126"/>
      <c r="DE115" s="126"/>
      <c r="DF115" s="126"/>
      <c r="DG115" s="126"/>
      <c r="DH115" s="126"/>
      <c r="DI115" s="126"/>
      <c r="DJ115" s="126"/>
      <c r="DK115" s="126"/>
      <c r="DL115" s="126"/>
      <c r="DM115" s="126"/>
      <c r="DN115" s="126"/>
      <c r="DO115" s="126"/>
      <c r="DP115" s="126"/>
      <c r="DQ115" s="126"/>
      <c r="DR115" s="126"/>
      <c r="DS115" s="126"/>
      <c r="DT115" s="126"/>
      <c r="DU115" s="126"/>
      <c r="DV115" s="126"/>
      <c r="DW115" s="126"/>
      <c r="DX115" s="126"/>
      <c r="DY115" s="126"/>
      <c r="DZ115" s="126"/>
      <c r="EA115" s="126"/>
      <c r="EB115" s="126"/>
      <c r="EC115" s="126"/>
      <c r="ED115" s="126"/>
      <c r="EE115" s="126"/>
      <c r="EF115" s="126"/>
      <c r="EG115" s="126"/>
    </row>
    <row r="116" spans="26:137" x14ac:dyDescent="0.2"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6"/>
      <c r="BS116" s="126"/>
      <c r="BT116" s="126"/>
      <c r="BU116" s="126"/>
      <c r="BV116" s="126"/>
      <c r="BW116" s="126"/>
      <c r="BX116" s="126"/>
      <c r="BY116" s="126"/>
      <c r="BZ116" s="126"/>
      <c r="CA116" s="126"/>
      <c r="CB116" s="126"/>
      <c r="CC116" s="126"/>
      <c r="CD116" s="126"/>
      <c r="CE116" s="126"/>
      <c r="CF116" s="126"/>
      <c r="CG116" s="126"/>
      <c r="CH116" s="126"/>
      <c r="CI116" s="126"/>
      <c r="CJ116" s="126"/>
      <c r="CK116" s="126"/>
      <c r="CL116" s="126"/>
      <c r="CM116" s="126"/>
      <c r="CN116" s="126"/>
      <c r="CO116" s="126"/>
      <c r="CP116" s="126"/>
      <c r="CQ116" s="126"/>
      <c r="CR116" s="126"/>
      <c r="CS116" s="126"/>
      <c r="CT116" s="126"/>
      <c r="CU116" s="126"/>
      <c r="CV116" s="126"/>
      <c r="CW116" s="126"/>
      <c r="CX116" s="126"/>
      <c r="CY116" s="126"/>
      <c r="CZ116" s="126"/>
      <c r="DA116" s="126"/>
      <c r="DB116" s="126"/>
      <c r="DC116" s="126"/>
      <c r="DD116" s="126"/>
      <c r="DE116" s="126"/>
      <c r="DF116" s="126"/>
      <c r="DG116" s="126"/>
      <c r="DH116" s="126"/>
      <c r="DI116" s="126"/>
      <c r="DJ116" s="126"/>
      <c r="DK116" s="126"/>
      <c r="DL116" s="126"/>
      <c r="DM116" s="126"/>
      <c r="DN116" s="126"/>
      <c r="DO116" s="126"/>
      <c r="DP116" s="126"/>
      <c r="DQ116" s="126"/>
      <c r="DR116" s="126"/>
      <c r="DS116" s="126"/>
      <c r="DT116" s="126"/>
      <c r="DU116" s="126"/>
      <c r="DV116" s="126"/>
      <c r="DW116" s="126"/>
      <c r="DX116" s="126"/>
      <c r="DY116" s="126"/>
      <c r="DZ116" s="126"/>
      <c r="EA116" s="126"/>
      <c r="EB116" s="126"/>
      <c r="EC116" s="126"/>
      <c r="ED116" s="126"/>
      <c r="EE116" s="126"/>
      <c r="EF116" s="126"/>
      <c r="EG116" s="126"/>
    </row>
    <row r="117" spans="26:137" x14ac:dyDescent="0.2"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</row>
    <row r="118" spans="26:137" x14ac:dyDescent="0.2"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</row>
    <row r="119" spans="26:137" x14ac:dyDescent="0.2"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6"/>
      <c r="CU119" s="126"/>
      <c r="CV119" s="126"/>
      <c r="CW119" s="126"/>
      <c r="CX119" s="126"/>
      <c r="CY119" s="126"/>
      <c r="CZ119" s="126"/>
      <c r="DA119" s="126"/>
      <c r="DB119" s="126"/>
      <c r="DC119" s="126"/>
      <c r="DD119" s="126"/>
      <c r="DE119" s="126"/>
      <c r="DF119" s="126"/>
      <c r="DG119" s="126"/>
      <c r="DH119" s="126"/>
      <c r="DI119" s="126"/>
      <c r="DJ119" s="126"/>
      <c r="DK119" s="126"/>
      <c r="DL119" s="126"/>
      <c r="DM119" s="126"/>
      <c r="DN119" s="126"/>
      <c r="DO119" s="126"/>
      <c r="DP119" s="126"/>
      <c r="DQ119" s="126"/>
      <c r="DR119" s="126"/>
      <c r="DS119" s="126"/>
      <c r="DT119" s="126"/>
      <c r="DU119" s="126"/>
      <c r="DV119" s="126"/>
      <c r="DW119" s="126"/>
      <c r="DX119" s="126"/>
      <c r="DY119" s="126"/>
      <c r="DZ119" s="126"/>
      <c r="EA119" s="126"/>
      <c r="EB119" s="126"/>
      <c r="EC119" s="126"/>
      <c r="ED119" s="126"/>
      <c r="EE119" s="126"/>
      <c r="EF119" s="126"/>
      <c r="EG119" s="126"/>
    </row>
    <row r="120" spans="26:137" x14ac:dyDescent="0.2"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  <c r="CN120" s="126"/>
      <c r="CO120" s="126"/>
      <c r="CP120" s="126"/>
      <c r="CQ120" s="126"/>
      <c r="CR120" s="126"/>
      <c r="CS120" s="126"/>
      <c r="CT120" s="126"/>
      <c r="CU120" s="126"/>
      <c r="CV120" s="126"/>
      <c r="CW120" s="126"/>
      <c r="CX120" s="126"/>
      <c r="CY120" s="126"/>
      <c r="CZ120" s="126"/>
      <c r="DA120" s="126"/>
      <c r="DB120" s="126"/>
      <c r="DC120" s="126"/>
      <c r="DD120" s="126"/>
      <c r="DE120" s="126"/>
      <c r="DF120" s="126"/>
      <c r="DG120" s="126"/>
      <c r="DH120" s="126"/>
      <c r="DI120" s="126"/>
      <c r="DJ120" s="126"/>
      <c r="DK120" s="126"/>
      <c r="DL120" s="126"/>
      <c r="DM120" s="126"/>
      <c r="DN120" s="126"/>
      <c r="DO120" s="126"/>
      <c r="DP120" s="126"/>
      <c r="DQ120" s="126"/>
      <c r="DR120" s="126"/>
      <c r="DS120" s="126"/>
      <c r="DT120" s="126"/>
      <c r="DU120" s="126"/>
      <c r="DV120" s="126"/>
      <c r="DW120" s="126"/>
      <c r="DX120" s="126"/>
      <c r="DY120" s="126"/>
      <c r="DZ120" s="126"/>
      <c r="EA120" s="126"/>
      <c r="EB120" s="126"/>
      <c r="EC120" s="126"/>
      <c r="ED120" s="126"/>
      <c r="EE120" s="126"/>
      <c r="EF120" s="126"/>
      <c r="EG120" s="126"/>
    </row>
    <row r="121" spans="26:137" x14ac:dyDescent="0.2"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  <c r="CN121" s="126"/>
      <c r="CO121" s="126"/>
      <c r="CP121" s="126"/>
      <c r="CQ121" s="126"/>
      <c r="CR121" s="126"/>
      <c r="CS121" s="126"/>
      <c r="CT121" s="126"/>
      <c r="CU121" s="126"/>
      <c r="CV121" s="126"/>
      <c r="CW121" s="126"/>
      <c r="CX121" s="126"/>
      <c r="CY121" s="126"/>
      <c r="CZ121" s="126"/>
      <c r="DA121" s="126"/>
      <c r="DB121" s="126"/>
      <c r="DC121" s="126"/>
      <c r="DD121" s="126"/>
      <c r="DE121" s="126"/>
      <c r="DF121" s="126"/>
      <c r="DG121" s="126"/>
      <c r="DH121" s="126"/>
      <c r="DI121" s="126"/>
      <c r="DJ121" s="126"/>
      <c r="DK121" s="126"/>
      <c r="DL121" s="126"/>
      <c r="DM121" s="126"/>
      <c r="DN121" s="126"/>
      <c r="DO121" s="126"/>
      <c r="DP121" s="126"/>
      <c r="DQ121" s="126"/>
      <c r="DR121" s="126"/>
      <c r="DS121" s="126"/>
      <c r="DT121" s="126"/>
      <c r="DU121" s="126"/>
      <c r="DV121" s="126"/>
      <c r="DW121" s="126"/>
      <c r="DX121" s="126"/>
      <c r="DY121" s="126"/>
      <c r="DZ121" s="126"/>
      <c r="EA121" s="126"/>
      <c r="EB121" s="126"/>
      <c r="EC121" s="126"/>
      <c r="ED121" s="126"/>
      <c r="EE121" s="126"/>
      <c r="EF121" s="126"/>
      <c r="EG121" s="126"/>
    </row>
    <row r="122" spans="26:137" x14ac:dyDescent="0.2"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  <c r="CW122" s="126"/>
      <c r="CX122" s="126"/>
      <c r="CY122" s="126"/>
      <c r="CZ122" s="126"/>
      <c r="DA122" s="126"/>
      <c r="DB122" s="126"/>
      <c r="DC122" s="126"/>
      <c r="DD122" s="126"/>
      <c r="DE122" s="126"/>
      <c r="DF122" s="126"/>
      <c r="DG122" s="126"/>
      <c r="DH122" s="126"/>
      <c r="DI122" s="126"/>
      <c r="DJ122" s="126"/>
      <c r="DK122" s="126"/>
      <c r="DL122" s="126"/>
      <c r="DM122" s="126"/>
      <c r="DN122" s="126"/>
      <c r="DO122" s="126"/>
      <c r="DP122" s="126"/>
      <c r="DQ122" s="126"/>
      <c r="DR122" s="126"/>
      <c r="DS122" s="126"/>
      <c r="DT122" s="126"/>
      <c r="DU122" s="126"/>
      <c r="DV122" s="126"/>
      <c r="DW122" s="126"/>
      <c r="DX122" s="126"/>
      <c r="DY122" s="126"/>
      <c r="DZ122" s="126"/>
      <c r="EA122" s="126"/>
      <c r="EB122" s="126"/>
      <c r="EC122" s="126"/>
      <c r="ED122" s="126"/>
      <c r="EE122" s="126"/>
      <c r="EF122" s="126"/>
      <c r="EG122" s="126"/>
    </row>
    <row r="123" spans="26:137" x14ac:dyDescent="0.2"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6"/>
      <c r="BZ123" s="126"/>
      <c r="CA123" s="126"/>
      <c r="CB123" s="126"/>
      <c r="CC123" s="126"/>
      <c r="CD123" s="126"/>
      <c r="CE123" s="126"/>
      <c r="CF123" s="126"/>
      <c r="CG123" s="126"/>
      <c r="CH123" s="126"/>
      <c r="CI123" s="126"/>
      <c r="CJ123" s="126"/>
      <c r="CK123" s="126"/>
      <c r="CL123" s="126"/>
      <c r="CM123" s="126"/>
      <c r="CN123" s="126"/>
      <c r="CO123" s="126"/>
      <c r="CP123" s="126"/>
      <c r="CQ123" s="126"/>
      <c r="CR123" s="126"/>
      <c r="CS123" s="126"/>
      <c r="CT123" s="126"/>
      <c r="CU123" s="126"/>
      <c r="CV123" s="126"/>
      <c r="CW123" s="126"/>
      <c r="CX123" s="126"/>
      <c r="CY123" s="126"/>
      <c r="CZ123" s="126"/>
      <c r="DA123" s="126"/>
      <c r="DB123" s="126"/>
      <c r="DC123" s="126"/>
      <c r="DD123" s="126"/>
      <c r="DE123" s="126"/>
      <c r="DF123" s="126"/>
      <c r="DG123" s="126"/>
      <c r="DH123" s="126"/>
      <c r="DI123" s="126"/>
      <c r="DJ123" s="126"/>
      <c r="DK123" s="126"/>
      <c r="DL123" s="126"/>
      <c r="DM123" s="126"/>
      <c r="DN123" s="126"/>
      <c r="DO123" s="126"/>
      <c r="DP123" s="126"/>
      <c r="DQ123" s="126"/>
      <c r="DR123" s="126"/>
      <c r="DS123" s="126"/>
      <c r="DT123" s="126"/>
      <c r="DU123" s="126"/>
      <c r="DV123" s="126"/>
      <c r="DW123" s="126"/>
      <c r="DX123" s="126"/>
      <c r="DY123" s="126"/>
      <c r="DZ123" s="126"/>
      <c r="EA123" s="126"/>
      <c r="EB123" s="126"/>
      <c r="EC123" s="126"/>
      <c r="ED123" s="126"/>
      <c r="EE123" s="126"/>
      <c r="EF123" s="126"/>
      <c r="EG123" s="126"/>
    </row>
    <row r="124" spans="26:137" x14ac:dyDescent="0.2"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  <c r="CN124" s="126"/>
      <c r="CO124" s="126"/>
      <c r="CP124" s="126"/>
      <c r="CQ124" s="126"/>
      <c r="CR124" s="126"/>
      <c r="CS124" s="126"/>
      <c r="CT124" s="126"/>
      <c r="CU124" s="126"/>
      <c r="CV124" s="126"/>
      <c r="CW124" s="126"/>
      <c r="CX124" s="126"/>
      <c r="CY124" s="126"/>
      <c r="CZ124" s="126"/>
      <c r="DA124" s="126"/>
      <c r="DB124" s="126"/>
      <c r="DC124" s="126"/>
      <c r="DD124" s="126"/>
      <c r="DE124" s="126"/>
      <c r="DF124" s="126"/>
      <c r="DG124" s="126"/>
      <c r="DH124" s="126"/>
      <c r="DI124" s="126"/>
      <c r="DJ124" s="126"/>
      <c r="DK124" s="126"/>
      <c r="DL124" s="126"/>
      <c r="DM124" s="126"/>
      <c r="DN124" s="126"/>
      <c r="DO124" s="126"/>
      <c r="DP124" s="126"/>
      <c r="DQ124" s="126"/>
      <c r="DR124" s="126"/>
      <c r="DS124" s="126"/>
      <c r="DT124" s="126"/>
      <c r="DU124" s="126"/>
      <c r="DV124" s="126"/>
      <c r="DW124" s="126"/>
      <c r="DX124" s="126"/>
      <c r="DY124" s="126"/>
      <c r="DZ124" s="126"/>
      <c r="EA124" s="126"/>
      <c r="EB124" s="126"/>
      <c r="EC124" s="126"/>
      <c r="ED124" s="126"/>
      <c r="EE124" s="126"/>
      <c r="EF124" s="126"/>
      <c r="EG124" s="126"/>
    </row>
    <row r="125" spans="26:137" x14ac:dyDescent="0.2"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  <c r="CN125" s="126"/>
      <c r="CO125" s="126"/>
      <c r="CP125" s="126"/>
      <c r="CQ125" s="126"/>
      <c r="CR125" s="126"/>
      <c r="CS125" s="126"/>
      <c r="CT125" s="126"/>
      <c r="CU125" s="126"/>
      <c r="CV125" s="126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26"/>
      <c r="DH125" s="126"/>
      <c r="DI125" s="126"/>
      <c r="DJ125" s="126"/>
      <c r="DK125" s="126"/>
      <c r="DL125" s="126"/>
      <c r="DM125" s="126"/>
      <c r="DN125" s="126"/>
      <c r="DO125" s="126"/>
      <c r="DP125" s="126"/>
      <c r="DQ125" s="126"/>
      <c r="DR125" s="126"/>
      <c r="DS125" s="126"/>
      <c r="DT125" s="126"/>
      <c r="DU125" s="126"/>
      <c r="DV125" s="126"/>
      <c r="DW125" s="126"/>
      <c r="DX125" s="126"/>
      <c r="DY125" s="126"/>
      <c r="DZ125" s="126"/>
      <c r="EA125" s="126"/>
      <c r="EB125" s="126"/>
      <c r="EC125" s="126"/>
      <c r="ED125" s="126"/>
      <c r="EE125" s="126"/>
      <c r="EF125" s="126"/>
      <c r="EG125" s="126"/>
    </row>
    <row r="126" spans="26:137" x14ac:dyDescent="0.2"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K126" s="126"/>
      <c r="BL126" s="126"/>
      <c r="BM126" s="126"/>
      <c r="BN126" s="126"/>
      <c r="BO126" s="126"/>
      <c r="BP126" s="126"/>
      <c r="BQ126" s="126"/>
      <c r="BR126" s="126"/>
      <c r="BS126" s="126"/>
      <c r="BT126" s="126"/>
      <c r="BU126" s="126"/>
      <c r="BV126" s="126"/>
      <c r="BW126" s="126"/>
      <c r="BX126" s="126"/>
      <c r="BY126" s="126"/>
      <c r="BZ126" s="126"/>
      <c r="CA126" s="126"/>
      <c r="CB126" s="126"/>
      <c r="CC126" s="126"/>
      <c r="CD126" s="126"/>
      <c r="CE126" s="126"/>
      <c r="CF126" s="126"/>
      <c r="CG126" s="126"/>
      <c r="CH126" s="126"/>
      <c r="CI126" s="126"/>
      <c r="CJ126" s="126"/>
      <c r="CK126" s="126"/>
      <c r="CL126" s="126"/>
      <c r="CM126" s="126"/>
      <c r="CN126" s="126"/>
      <c r="CO126" s="126"/>
      <c r="CP126" s="126"/>
      <c r="CQ126" s="126"/>
      <c r="CR126" s="126"/>
      <c r="CS126" s="126"/>
      <c r="CT126" s="126"/>
      <c r="CU126" s="126"/>
      <c r="CV126" s="126"/>
      <c r="CW126" s="126"/>
      <c r="CX126" s="126"/>
      <c r="CY126" s="126"/>
      <c r="CZ126" s="126"/>
      <c r="DA126" s="126"/>
      <c r="DB126" s="126"/>
      <c r="DC126" s="126"/>
      <c r="DD126" s="126"/>
      <c r="DE126" s="126"/>
      <c r="DF126" s="126"/>
      <c r="DG126" s="126"/>
      <c r="DH126" s="126"/>
      <c r="DI126" s="126"/>
      <c r="DJ126" s="126"/>
      <c r="DK126" s="126"/>
      <c r="DL126" s="126"/>
      <c r="DM126" s="126"/>
      <c r="DN126" s="126"/>
      <c r="DO126" s="126"/>
      <c r="DP126" s="126"/>
      <c r="DQ126" s="126"/>
      <c r="DR126" s="126"/>
      <c r="DS126" s="126"/>
      <c r="DT126" s="126"/>
      <c r="DU126" s="126"/>
      <c r="DV126" s="126"/>
      <c r="DW126" s="126"/>
      <c r="DX126" s="126"/>
      <c r="DY126" s="126"/>
      <c r="DZ126" s="126"/>
      <c r="EA126" s="126"/>
      <c r="EB126" s="126"/>
      <c r="EC126" s="126"/>
      <c r="ED126" s="126"/>
      <c r="EE126" s="126"/>
      <c r="EF126" s="126"/>
      <c r="EG126" s="126"/>
    </row>
    <row r="127" spans="26:137" x14ac:dyDescent="0.2"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6"/>
      <c r="BZ127" s="126"/>
      <c r="CA127" s="126"/>
      <c r="CB127" s="126"/>
      <c r="CC127" s="126"/>
      <c r="CD127" s="126"/>
      <c r="CE127" s="126"/>
      <c r="CF127" s="126"/>
      <c r="CG127" s="126"/>
      <c r="CH127" s="126"/>
      <c r="CI127" s="126"/>
      <c r="CJ127" s="126"/>
      <c r="CK127" s="126"/>
      <c r="CL127" s="126"/>
      <c r="CM127" s="126"/>
      <c r="CN127" s="126"/>
      <c r="CO127" s="126"/>
      <c r="CP127" s="126"/>
      <c r="CQ127" s="126"/>
      <c r="CR127" s="126"/>
      <c r="CS127" s="126"/>
      <c r="CT127" s="126"/>
      <c r="CU127" s="126"/>
      <c r="CV127" s="126"/>
      <c r="CW127" s="126"/>
      <c r="CX127" s="126"/>
      <c r="CY127" s="126"/>
      <c r="CZ127" s="126"/>
      <c r="DA127" s="126"/>
      <c r="DB127" s="126"/>
      <c r="DC127" s="126"/>
      <c r="DD127" s="126"/>
      <c r="DE127" s="126"/>
      <c r="DF127" s="126"/>
      <c r="DG127" s="126"/>
      <c r="DH127" s="126"/>
      <c r="DI127" s="126"/>
      <c r="DJ127" s="126"/>
      <c r="DK127" s="126"/>
      <c r="DL127" s="126"/>
      <c r="DM127" s="126"/>
      <c r="DN127" s="126"/>
      <c r="DO127" s="126"/>
      <c r="DP127" s="126"/>
      <c r="DQ127" s="126"/>
      <c r="DR127" s="126"/>
      <c r="DS127" s="126"/>
      <c r="DT127" s="126"/>
      <c r="DU127" s="126"/>
      <c r="DV127" s="126"/>
      <c r="DW127" s="126"/>
      <c r="DX127" s="126"/>
      <c r="DY127" s="126"/>
      <c r="DZ127" s="126"/>
      <c r="EA127" s="126"/>
      <c r="EB127" s="126"/>
      <c r="EC127" s="126"/>
      <c r="ED127" s="126"/>
      <c r="EE127" s="126"/>
      <c r="EF127" s="126"/>
      <c r="EG127" s="126"/>
    </row>
    <row r="128" spans="26:137" x14ac:dyDescent="0.2"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  <c r="BP128" s="126"/>
      <c r="BQ128" s="126"/>
      <c r="BR128" s="126"/>
      <c r="BS128" s="126"/>
      <c r="BT128" s="126"/>
      <c r="BU128" s="126"/>
      <c r="BV128" s="126"/>
      <c r="BW128" s="126"/>
      <c r="BX128" s="126"/>
      <c r="BY128" s="126"/>
      <c r="BZ128" s="126"/>
      <c r="CA128" s="126"/>
      <c r="CB128" s="126"/>
      <c r="CC128" s="126"/>
      <c r="CD128" s="126"/>
      <c r="CE128" s="126"/>
      <c r="CF128" s="126"/>
      <c r="CG128" s="126"/>
      <c r="CH128" s="126"/>
      <c r="CI128" s="126"/>
      <c r="CJ128" s="126"/>
      <c r="CK128" s="126"/>
      <c r="CL128" s="126"/>
      <c r="CM128" s="126"/>
      <c r="CN128" s="126"/>
      <c r="CO128" s="126"/>
      <c r="CP128" s="126"/>
      <c r="CQ128" s="126"/>
      <c r="CR128" s="126"/>
      <c r="CS128" s="126"/>
      <c r="CT128" s="126"/>
      <c r="CU128" s="126"/>
      <c r="CV128" s="126"/>
      <c r="CW128" s="126"/>
      <c r="CX128" s="126"/>
      <c r="CY128" s="126"/>
      <c r="CZ128" s="126"/>
      <c r="DA128" s="126"/>
      <c r="DB128" s="126"/>
      <c r="DC128" s="126"/>
      <c r="DD128" s="126"/>
      <c r="DE128" s="126"/>
      <c r="DF128" s="126"/>
      <c r="DG128" s="126"/>
      <c r="DH128" s="126"/>
      <c r="DI128" s="126"/>
      <c r="DJ128" s="126"/>
      <c r="DK128" s="126"/>
      <c r="DL128" s="126"/>
      <c r="DM128" s="126"/>
      <c r="DN128" s="126"/>
      <c r="DO128" s="126"/>
      <c r="DP128" s="126"/>
      <c r="DQ128" s="126"/>
      <c r="DR128" s="126"/>
      <c r="DS128" s="126"/>
      <c r="DT128" s="126"/>
      <c r="DU128" s="126"/>
      <c r="DV128" s="126"/>
      <c r="DW128" s="126"/>
      <c r="DX128" s="126"/>
      <c r="DY128" s="126"/>
      <c r="DZ128" s="126"/>
      <c r="EA128" s="126"/>
      <c r="EB128" s="126"/>
      <c r="EC128" s="126"/>
      <c r="ED128" s="126"/>
      <c r="EE128" s="126"/>
      <c r="EF128" s="126"/>
      <c r="EG128" s="126"/>
    </row>
    <row r="129" spans="26:137" x14ac:dyDescent="0.2"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  <c r="BP129" s="126"/>
      <c r="BQ129" s="126"/>
      <c r="BR129" s="126"/>
      <c r="BS129" s="126"/>
      <c r="BT129" s="126"/>
      <c r="BU129" s="126"/>
      <c r="BV129" s="126"/>
      <c r="BW129" s="126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6"/>
      <c r="CL129" s="126"/>
      <c r="CM129" s="126"/>
      <c r="CN129" s="126"/>
      <c r="CO129" s="126"/>
      <c r="CP129" s="126"/>
      <c r="CQ129" s="126"/>
      <c r="CR129" s="126"/>
      <c r="CS129" s="126"/>
      <c r="CT129" s="126"/>
      <c r="CU129" s="126"/>
      <c r="CV129" s="126"/>
      <c r="CW129" s="126"/>
      <c r="CX129" s="126"/>
      <c r="CY129" s="126"/>
      <c r="CZ129" s="126"/>
      <c r="DA129" s="126"/>
      <c r="DB129" s="126"/>
      <c r="DC129" s="126"/>
      <c r="DD129" s="126"/>
      <c r="DE129" s="126"/>
      <c r="DF129" s="126"/>
      <c r="DG129" s="126"/>
      <c r="DH129" s="126"/>
      <c r="DI129" s="126"/>
      <c r="DJ129" s="126"/>
      <c r="DK129" s="126"/>
      <c r="DL129" s="126"/>
      <c r="DM129" s="126"/>
      <c r="DN129" s="126"/>
      <c r="DO129" s="126"/>
      <c r="DP129" s="126"/>
      <c r="DQ129" s="126"/>
      <c r="DR129" s="126"/>
      <c r="DS129" s="126"/>
      <c r="DT129" s="126"/>
      <c r="DU129" s="126"/>
      <c r="DV129" s="126"/>
      <c r="DW129" s="126"/>
      <c r="DX129" s="126"/>
      <c r="DY129" s="126"/>
      <c r="DZ129" s="126"/>
      <c r="EA129" s="126"/>
      <c r="EB129" s="126"/>
      <c r="EC129" s="126"/>
      <c r="ED129" s="126"/>
      <c r="EE129" s="126"/>
      <c r="EF129" s="126"/>
      <c r="EG129" s="126"/>
    </row>
    <row r="130" spans="26:137" x14ac:dyDescent="0.2"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  <c r="BQ130" s="126"/>
      <c r="BR130" s="126"/>
      <c r="BS130" s="126"/>
      <c r="BT130" s="126"/>
      <c r="BU130" s="126"/>
      <c r="BV130" s="126"/>
      <c r="BW130" s="126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6"/>
      <c r="CT130" s="126"/>
      <c r="CU130" s="126"/>
      <c r="CV130" s="126"/>
      <c r="CW130" s="126"/>
      <c r="CX130" s="126"/>
      <c r="CY130" s="126"/>
      <c r="CZ130" s="126"/>
      <c r="DA130" s="126"/>
      <c r="DB130" s="126"/>
      <c r="DC130" s="126"/>
      <c r="DD130" s="126"/>
      <c r="DE130" s="126"/>
      <c r="DF130" s="126"/>
      <c r="DG130" s="126"/>
      <c r="DH130" s="126"/>
      <c r="DI130" s="126"/>
      <c r="DJ130" s="126"/>
      <c r="DK130" s="126"/>
      <c r="DL130" s="126"/>
      <c r="DM130" s="126"/>
      <c r="DN130" s="126"/>
      <c r="DO130" s="126"/>
      <c r="DP130" s="126"/>
      <c r="DQ130" s="126"/>
      <c r="DR130" s="126"/>
      <c r="DS130" s="126"/>
      <c r="DT130" s="126"/>
      <c r="DU130" s="126"/>
      <c r="DV130" s="126"/>
      <c r="DW130" s="126"/>
      <c r="DX130" s="126"/>
      <c r="DY130" s="126"/>
      <c r="DZ130" s="126"/>
      <c r="EA130" s="126"/>
      <c r="EB130" s="126"/>
      <c r="EC130" s="126"/>
      <c r="ED130" s="126"/>
      <c r="EE130" s="126"/>
      <c r="EF130" s="126"/>
      <c r="EG130" s="126"/>
    </row>
    <row r="131" spans="26:137" x14ac:dyDescent="0.2"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  <c r="CN131" s="126"/>
      <c r="CO131" s="126"/>
      <c r="CP131" s="126"/>
      <c r="CQ131" s="126"/>
      <c r="CR131" s="126"/>
      <c r="CS131" s="126"/>
      <c r="CT131" s="126"/>
      <c r="CU131" s="126"/>
      <c r="CV131" s="126"/>
      <c r="CW131" s="126"/>
      <c r="CX131" s="126"/>
      <c r="CY131" s="126"/>
      <c r="CZ131" s="126"/>
      <c r="DA131" s="126"/>
      <c r="DB131" s="126"/>
      <c r="DC131" s="126"/>
      <c r="DD131" s="126"/>
      <c r="DE131" s="126"/>
      <c r="DF131" s="126"/>
      <c r="DG131" s="126"/>
      <c r="DH131" s="126"/>
      <c r="DI131" s="126"/>
      <c r="DJ131" s="126"/>
      <c r="DK131" s="126"/>
      <c r="DL131" s="126"/>
      <c r="DM131" s="126"/>
      <c r="DN131" s="126"/>
      <c r="DO131" s="126"/>
      <c r="DP131" s="126"/>
      <c r="DQ131" s="126"/>
      <c r="DR131" s="126"/>
      <c r="DS131" s="126"/>
      <c r="DT131" s="126"/>
      <c r="DU131" s="126"/>
      <c r="DV131" s="126"/>
      <c r="DW131" s="126"/>
      <c r="DX131" s="126"/>
      <c r="DY131" s="126"/>
      <c r="DZ131" s="126"/>
      <c r="EA131" s="126"/>
      <c r="EB131" s="126"/>
      <c r="EC131" s="126"/>
      <c r="ED131" s="126"/>
      <c r="EE131" s="126"/>
      <c r="EF131" s="126"/>
      <c r="EG131" s="126"/>
    </row>
    <row r="132" spans="26:137" x14ac:dyDescent="0.2"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  <c r="CN132" s="126"/>
      <c r="CO132" s="126"/>
      <c r="CP132" s="126"/>
      <c r="CQ132" s="126"/>
      <c r="CR132" s="126"/>
      <c r="CS132" s="126"/>
      <c r="CT132" s="126"/>
      <c r="CU132" s="126"/>
      <c r="CV132" s="126"/>
      <c r="CW132" s="126"/>
      <c r="CX132" s="126"/>
      <c r="CY132" s="126"/>
      <c r="CZ132" s="126"/>
      <c r="DA132" s="126"/>
      <c r="DB132" s="126"/>
      <c r="DC132" s="126"/>
      <c r="DD132" s="126"/>
      <c r="DE132" s="126"/>
      <c r="DF132" s="126"/>
      <c r="DG132" s="126"/>
      <c r="DH132" s="126"/>
      <c r="DI132" s="126"/>
      <c r="DJ132" s="126"/>
      <c r="DK132" s="126"/>
      <c r="DL132" s="126"/>
      <c r="DM132" s="126"/>
      <c r="DN132" s="126"/>
      <c r="DO132" s="126"/>
      <c r="DP132" s="126"/>
      <c r="DQ132" s="126"/>
      <c r="DR132" s="126"/>
      <c r="DS132" s="126"/>
      <c r="DT132" s="126"/>
      <c r="DU132" s="126"/>
      <c r="DV132" s="126"/>
      <c r="DW132" s="126"/>
      <c r="DX132" s="126"/>
      <c r="DY132" s="126"/>
      <c r="DZ132" s="126"/>
      <c r="EA132" s="126"/>
      <c r="EB132" s="126"/>
      <c r="EC132" s="126"/>
      <c r="ED132" s="126"/>
      <c r="EE132" s="126"/>
      <c r="EF132" s="126"/>
      <c r="EG132" s="126"/>
    </row>
    <row r="133" spans="26:137" x14ac:dyDescent="0.2"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6"/>
      <c r="CT133" s="126"/>
      <c r="CU133" s="126"/>
      <c r="CV133" s="126"/>
      <c r="CW133" s="126"/>
      <c r="CX133" s="126"/>
      <c r="CY133" s="126"/>
      <c r="CZ133" s="126"/>
      <c r="DA133" s="126"/>
      <c r="DB133" s="126"/>
      <c r="DC133" s="126"/>
      <c r="DD133" s="126"/>
      <c r="DE133" s="126"/>
      <c r="DF133" s="126"/>
      <c r="DG133" s="126"/>
      <c r="DH133" s="126"/>
      <c r="DI133" s="126"/>
      <c r="DJ133" s="126"/>
      <c r="DK133" s="126"/>
      <c r="DL133" s="126"/>
      <c r="DM133" s="126"/>
      <c r="DN133" s="126"/>
      <c r="DO133" s="126"/>
      <c r="DP133" s="126"/>
      <c r="DQ133" s="126"/>
      <c r="DR133" s="126"/>
      <c r="DS133" s="126"/>
      <c r="DT133" s="126"/>
      <c r="DU133" s="126"/>
      <c r="DV133" s="126"/>
      <c r="DW133" s="126"/>
      <c r="DX133" s="126"/>
      <c r="DY133" s="126"/>
      <c r="DZ133" s="126"/>
      <c r="EA133" s="126"/>
      <c r="EB133" s="126"/>
      <c r="EC133" s="126"/>
      <c r="ED133" s="126"/>
      <c r="EE133" s="126"/>
      <c r="EF133" s="126"/>
      <c r="EG133" s="126"/>
    </row>
    <row r="134" spans="26:137" x14ac:dyDescent="0.2"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  <c r="CN134" s="126"/>
      <c r="CO134" s="126"/>
      <c r="CP134" s="126"/>
      <c r="CQ134" s="126"/>
      <c r="CR134" s="126"/>
      <c r="CS134" s="126"/>
      <c r="CT134" s="126"/>
      <c r="CU134" s="126"/>
      <c r="CV134" s="126"/>
      <c r="CW134" s="126"/>
      <c r="CX134" s="126"/>
      <c r="CY134" s="126"/>
      <c r="CZ134" s="126"/>
      <c r="DA134" s="126"/>
      <c r="DB134" s="126"/>
      <c r="DC134" s="126"/>
      <c r="DD134" s="126"/>
      <c r="DE134" s="126"/>
      <c r="DF134" s="126"/>
      <c r="DG134" s="126"/>
      <c r="DH134" s="126"/>
      <c r="DI134" s="126"/>
      <c r="DJ134" s="126"/>
      <c r="DK134" s="126"/>
      <c r="DL134" s="126"/>
      <c r="DM134" s="126"/>
      <c r="DN134" s="126"/>
      <c r="DO134" s="126"/>
      <c r="DP134" s="126"/>
      <c r="DQ134" s="126"/>
      <c r="DR134" s="126"/>
      <c r="DS134" s="126"/>
      <c r="DT134" s="126"/>
      <c r="DU134" s="126"/>
      <c r="DV134" s="126"/>
      <c r="DW134" s="126"/>
      <c r="DX134" s="126"/>
      <c r="DY134" s="126"/>
      <c r="DZ134" s="126"/>
      <c r="EA134" s="126"/>
      <c r="EB134" s="126"/>
      <c r="EC134" s="126"/>
      <c r="ED134" s="126"/>
      <c r="EE134" s="126"/>
      <c r="EF134" s="126"/>
      <c r="EG134" s="126"/>
    </row>
    <row r="135" spans="26:137" x14ac:dyDescent="0.2"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  <c r="CW135" s="126"/>
      <c r="CX135" s="126"/>
      <c r="CY135" s="126"/>
      <c r="CZ135" s="126"/>
      <c r="DA135" s="126"/>
      <c r="DB135" s="126"/>
      <c r="DC135" s="126"/>
      <c r="DD135" s="126"/>
      <c r="DE135" s="126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126"/>
      <c r="DW135" s="126"/>
      <c r="DX135" s="126"/>
      <c r="DY135" s="126"/>
      <c r="DZ135" s="126"/>
      <c r="EA135" s="126"/>
      <c r="EB135" s="126"/>
      <c r="EC135" s="126"/>
      <c r="ED135" s="126"/>
      <c r="EE135" s="126"/>
      <c r="EF135" s="126"/>
      <c r="EG135" s="126"/>
    </row>
    <row r="136" spans="26:137" x14ac:dyDescent="0.2"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  <c r="BR136" s="126"/>
      <c r="BS136" s="126"/>
      <c r="BT136" s="126"/>
      <c r="BU136" s="126"/>
      <c r="BV136" s="126"/>
      <c r="BW136" s="126"/>
      <c r="BX136" s="126"/>
      <c r="BY136" s="126"/>
      <c r="BZ136" s="126"/>
      <c r="CA136" s="126"/>
      <c r="CB136" s="126"/>
      <c r="CC136" s="126"/>
      <c r="CD136" s="126"/>
      <c r="CE136" s="126"/>
      <c r="CF136" s="126"/>
      <c r="CG136" s="126"/>
      <c r="CH136" s="126"/>
      <c r="CI136" s="126"/>
      <c r="CJ136" s="126"/>
      <c r="CK136" s="126"/>
      <c r="CL136" s="126"/>
      <c r="CM136" s="126"/>
      <c r="CN136" s="126"/>
      <c r="CO136" s="126"/>
      <c r="CP136" s="126"/>
      <c r="CQ136" s="126"/>
      <c r="CR136" s="126"/>
      <c r="CS136" s="126"/>
      <c r="CT136" s="126"/>
      <c r="CU136" s="126"/>
      <c r="CV136" s="126"/>
      <c r="CW136" s="126"/>
      <c r="CX136" s="126"/>
      <c r="CY136" s="126"/>
      <c r="CZ136" s="126"/>
      <c r="DA136" s="126"/>
      <c r="DB136" s="126"/>
      <c r="DC136" s="126"/>
      <c r="DD136" s="126"/>
      <c r="DE136" s="126"/>
      <c r="DF136" s="126"/>
      <c r="DG136" s="126"/>
      <c r="DH136" s="126"/>
      <c r="DI136" s="126"/>
      <c r="DJ136" s="126"/>
      <c r="DK136" s="126"/>
      <c r="DL136" s="126"/>
      <c r="DM136" s="126"/>
      <c r="DN136" s="126"/>
      <c r="DO136" s="126"/>
      <c r="DP136" s="126"/>
      <c r="DQ136" s="126"/>
      <c r="DR136" s="126"/>
      <c r="DS136" s="126"/>
      <c r="DT136" s="126"/>
      <c r="DU136" s="126"/>
      <c r="DV136" s="126"/>
      <c r="DW136" s="126"/>
      <c r="DX136" s="126"/>
      <c r="DY136" s="126"/>
      <c r="DZ136" s="126"/>
      <c r="EA136" s="126"/>
      <c r="EB136" s="126"/>
      <c r="EC136" s="126"/>
      <c r="ED136" s="126"/>
      <c r="EE136" s="126"/>
      <c r="EF136" s="126"/>
      <c r="EG136" s="126"/>
    </row>
    <row r="137" spans="26:137" x14ac:dyDescent="0.2"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  <c r="BR137" s="126"/>
      <c r="BS137" s="126"/>
      <c r="BT137" s="126"/>
      <c r="BU137" s="126"/>
      <c r="BV137" s="126"/>
      <c r="BW137" s="126"/>
      <c r="BX137" s="126"/>
      <c r="BY137" s="126"/>
      <c r="BZ137" s="126"/>
      <c r="CA137" s="126"/>
      <c r="CB137" s="126"/>
      <c r="CC137" s="126"/>
      <c r="CD137" s="126"/>
      <c r="CE137" s="126"/>
      <c r="CF137" s="126"/>
      <c r="CG137" s="126"/>
      <c r="CH137" s="126"/>
      <c r="CI137" s="126"/>
      <c r="CJ137" s="126"/>
      <c r="CK137" s="126"/>
      <c r="CL137" s="126"/>
      <c r="CM137" s="126"/>
      <c r="CN137" s="126"/>
      <c r="CO137" s="126"/>
      <c r="CP137" s="126"/>
      <c r="CQ137" s="126"/>
      <c r="CR137" s="126"/>
      <c r="CS137" s="126"/>
      <c r="CT137" s="126"/>
      <c r="CU137" s="126"/>
      <c r="CV137" s="126"/>
      <c r="CW137" s="126"/>
      <c r="CX137" s="126"/>
      <c r="CY137" s="126"/>
      <c r="CZ137" s="126"/>
      <c r="DA137" s="126"/>
      <c r="DB137" s="126"/>
      <c r="DC137" s="126"/>
      <c r="DD137" s="126"/>
      <c r="DE137" s="126"/>
      <c r="DF137" s="126"/>
      <c r="DG137" s="126"/>
      <c r="DH137" s="126"/>
      <c r="DI137" s="126"/>
      <c r="DJ137" s="126"/>
      <c r="DK137" s="126"/>
      <c r="DL137" s="126"/>
      <c r="DM137" s="126"/>
      <c r="DN137" s="126"/>
      <c r="DO137" s="126"/>
      <c r="DP137" s="126"/>
      <c r="DQ137" s="126"/>
      <c r="DR137" s="126"/>
      <c r="DS137" s="126"/>
      <c r="DT137" s="126"/>
      <c r="DU137" s="126"/>
      <c r="DV137" s="126"/>
      <c r="DW137" s="126"/>
      <c r="DX137" s="126"/>
      <c r="DY137" s="126"/>
      <c r="DZ137" s="126"/>
      <c r="EA137" s="126"/>
      <c r="EB137" s="126"/>
      <c r="EC137" s="126"/>
      <c r="ED137" s="126"/>
      <c r="EE137" s="126"/>
      <c r="EF137" s="126"/>
      <c r="EG137" s="126"/>
    </row>
    <row r="138" spans="26:137" x14ac:dyDescent="0.2"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  <c r="BR138" s="126"/>
      <c r="BS138" s="126"/>
      <c r="BT138" s="126"/>
      <c r="BU138" s="126"/>
      <c r="BV138" s="126"/>
      <c r="BW138" s="126"/>
      <c r="BX138" s="126"/>
      <c r="BY138" s="126"/>
      <c r="BZ138" s="126"/>
      <c r="CA138" s="126"/>
      <c r="CB138" s="126"/>
      <c r="CC138" s="126"/>
      <c r="CD138" s="126"/>
      <c r="CE138" s="126"/>
      <c r="CF138" s="126"/>
      <c r="CG138" s="126"/>
      <c r="CH138" s="126"/>
      <c r="CI138" s="126"/>
      <c r="CJ138" s="126"/>
      <c r="CK138" s="126"/>
      <c r="CL138" s="126"/>
      <c r="CM138" s="126"/>
      <c r="CN138" s="126"/>
      <c r="CO138" s="126"/>
      <c r="CP138" s="126"/>
      <c r="CQ138" s="126"/>
      <c r="CR138" s="126"/>
      <c r="CS138" s="126"/>
      <c r="CT138" s="126"/>
      <c r="CU138" s="126"/>
      <c r="CV138" s="126"/>
      <c r="CW138" s="126"/>
      <c r="CX138" s="126"/>
      <c r="CY138" s="126"/>
      <c r="CZ138" s="126"/>
      <c r="DA138" s="126"/>
      <c r="DB138" s="126"/>
      <c r="DC138" s="126"/>
      <c r="DD138" s="126"/>
      <c r="DE138" s="126"/>
      <c r="DF138" s="126"/>
      <c r="DG138" s="126"/>
      <c r="DH138" s="126"/>
      <c r="DI138" s="126"/>
      <c r="DJ138" s="126"/>
      <c r="DK138" s="126"/>
      <c r="DL138" s="126"/>
      <c r="DM138" s="126"/>
      <c r="DN138" s="126"/>
      <c r="DO138" s="126"/>
      <c r="DP138" s="126"/>
      <c r="DQ138" s="126"/>
      <c r="DR138" s="126"/>
      <c r="DS138" s="126"/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6"/>
      <c r="EF138" s="126"/>
      <c r="EG138" s="126"/>
    </row>
    <row r="139" spans="26:137" x14ac:dyDescent="0.2"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6"/>
      <c r="BZ139" s="126"/>
      <c r="CA139" s="126"/>
      <c r="CB139" s="126"/>
      <c r="CC139" s="126"/>
      <c r="CD139" s="126"/>
      <c r="CE139" s="126"/>
      <c r="CF139" s="126"/>
      <c r="CG139" s="126"/>
      <c r="CH139" s="126"/>
      <c r="CI139" s="126"/>
      <c r="CJ139" s="126"/>
      <c r="CK139" s="126"/>
      <c r="CL139" s="126"/>
      <c r="CM139" s="126"/>
      <c r="CN139" s="126"/>
      <c r="CO139" s="126"/>
      <c r="CP139" s="126"/>
      <c r="CQ139" s="126"/>
      <c r="CR139" s="126"/>
      <c r="CS139" s="126"/>
      <c r="CT139" s="126"/>
      <c r="CU139" s="126"/>
      <c r="CV139" s="126"/>
      <c r="CW139" s="126"/>
      <c r="CX139" s="126"/>
      <c r="CY139" s="126"/>
      <c r="CZ139" s="126"/>
      <c r="DA139" s="126"/>
      <c r="DB139" s="126"/>
      <c r="DC139" s="126"/>
      <c r="DD139" s="126"/>
      <c r="DE139" s="126"/>
      <c r="DF139" s="126"/>
      <c r="DG139" s="126"/>
      <c r="DH139" s="126"/>
      <c r="DI139" s="126"/>
      <c r="DJ139" s="126"/>
      <c r="DK139" s="126"/>
      <c r="DL139" s="126"/>
      <c r="DM139" s="126"/>
      <c r="DN139" s="126"/>
      <c r="DO139" s="126"/>
      <c r="DP139" s="126"/>
      <c r="DQ139" s="126"/>
      <c r="DR139" s="126"/>
      <c r="DS139" s="126"/>
      <c r="DT139" s="126"/>
      <c r="DU139" s="126"/>
      <c r="DV139" s="126"/>
      <c r="DW139" s="126"/>
      <c r="DX139" s="126"/>
      <c r="DY139" s="126"/>
      <c r="DZ139" s="126"/>
      <c r="EA139" s="126"/>
      <c r="EB139" s="126"/>
      <c r="EC139" s="126"/>
      <c r="ED139" s="126"/>
      <c r="EE139" s="126"/>
      <c r="EF139" s="126"/>
      <c r="EG139" s="126"/>
    </row>
    <row r="140" spans="26:137" x14ac:dyDescent="0.2"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26"/>
      <c r="CW140" s="126"/>
      <c r="CX140" s="126"/>
      <c r="CY140" s="126"/>
      <c r="CZ140" s="126"/>
      <c r="DA140" s="126"/>
      <c r="DB140" s="126"/>
      <c r="DC140" s="126"/>
      <c r="DD140" s="126"/>
      <c r="DE140" s="126"/>
      <c r="DF140" s="126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</row>
    <row r="141" spans="26:137" x14ac:dyDescent="0.2"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26"/>
      <c r="CW141" s="126"/>
      <c r="CX141" s="126"/>
      <c r="CY141" s="126"/>
      <c r="CZ141" s="126"/>
      <c r="DA141" s="126"/>
      <c r="DB141" s="126"/>
      <c r="DC141" s="126"/>
      <c r="DD141" s="126"/>
      <c r="DE141" s="126"/>
      <c r="DF141" s="126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</row>
    <row r="142" spans="26:137" x14ac:dyDescent="0.2"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26"/>
      <c r="BU142" s="126"/>
      <c r="BV142" s="126"/>
      <c r="BW142" s="126"/>
      <c r="BX142" s="126"/>
      <c r="BY142" s="126"/>
      <c r="BZ142" s="126"/>
      <c r="CA142" s="126"/>
      <c r="CB142" s="126"/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  <c r="CN142" s="126"/>
      <c r="CO142" s="126"/>
      <c r="CP142" s="126"/>
      <c r="CQ142" s="126"/>
      <c r="CR142" s="126"/>
      <c r="CS142" s="126"/>
      <c r="CT142" s="126"/>
      <c r="CU142" s="126"/>
      <c r="CV142" s="126"/>
      <c r="CW142" s="126"/>
      <c r="CX142" s="126"/>
      <c r="CY142" s="126"/>
      <c r="CZ142" s="126"/>
      <c r="DA142" s="126"/>
      <c r="DB142" s="126"/>
      <c r="DC142" s="126"/>
      <c r="DD142" s="126"/>
      <c r="DE142" s="126"/>
      <c r="DF142" s="126"/>
      <c r="DG142" s="126"/>
      <c r="DH142" s="126"/>
      <c r="DI142" s="126"/>
      <c r="DJ142" s="126"/>
      <c r="DK142" s="126"/>
      <c r="DL142" s="126"/>
      <c r="DM142" s="126"/>
      <c r="DN142" s="126"/>
      <c r="DO142" s="126"/>
      <c r="DP142" s="126"/>
      <c r="DQ142" s="126"/>
      <c r="DR142" s="126"/>
      <c r="DS142" s="126"/>
      <c r="DT142" s="126"/>
      <c r="DU142" s="126"/>
      <c r="DV142" s="126"/>
      <c r="DW142" s="126"/>
      <c r="DX142" s="126"/>
      <c r="DY142" s="126"/>
      <c r="DZ142" s="126"/>
      <c r="EA142" s="126"/>
      <c r="EB142" s="126"/>
      <c r="EC142" s="126"/>
      <c r="ED142" s="126"/>
      <c r="EE142" s="126"/>
      <c r="EF142" s="126"/>
      <c r="EG142" s="126"/>
    </row>
    <row r="143" spans="26:137" x14ac:dyDescent="0.2"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6"/>
      <c r="BZ143" s="126"/>
      <c r="CA143" s="126"/>
      <c r="CB143" s="126"/>
      <c r="CC143" s="126"/>
      <c r="CD143" s="126"/>
      <c r="CE143" s="126"/>
      <c r="CF143" s="126"/>
      <c r="CG143" s="126"/>
      <c r="CH143" s="126"/>
      <c r="CI143" s="126"/>
      <c r="CJ143" s="126"/>
      <c r="CK143" s="126"/>
      <c r="CL143" s="126"/>
      <c r="CM143" s="126"/>
      <c r="CN143" s="126"/>
      <c r="CO143" s="126"/>
      <c r="CP143" s="126"/>
      <c r="CQ143" s="126"/>
      <c r="CR143" s="126"/>
      <c r="CS143" s="126"/>
      <c r="CT143" s="126"/>
      <c r="CU143" s="126"/>
      <c r="CV143" s="126"/>
      <c r="CW143" s="126"/>
      <c r="CX143" s="126"/>
      <c r="CY143" s="126"/>
      <c r="CZ143" s="126"/>
      <c r="DA143" s="126"/>
      <c r="DB143" s="126"/>
      <c r="DC143" s="126"/>
      <c r="DD143" s="126"/>
      <c r="DE143" s="126"/>
      <c r="DF143" s="126"/>
      <c r="DG143" s="126"/>
      <c r="DH143" s="126"/>
      <c r="DI143" s="126"/>
      <c r="DJ143" s="126"/>
      <c r="DK143" s="126"/>
      <c r="DL143" s="126"/>
      <c r="DM143" s="126"/>
      <c r="DN143" s="126"/>
      <c r="DO143" s="126"/>
      <c r="DP143" s="126"/>
      <c r="DQ143" s="126"/>
      <c r="DR143" s="126"/>
      <c r="DS143" s="126"/>
      <c r="DT143" s="126"/>
      <c r="DU143" s="126"/>
      <c r="DV143" s="126"/>
      <c r="DW143" s="126"/>
      <c r="DX143" s="126"/>
      <c r="DY143" s="126"/>
      <c r="DZ143" s="126"/>
      <c r="EA143" s="126"/>
      <c r="EB143" s="126"/>
      <c r="EC143" s="126"/>
      <c r="ED143" s="126"/>
      <c r="EE143" s="126"/>
      <c r="EF143" s="126"/>
      <c r="EG143" s="126"/>
    </row>
    <row r="144" spans="26:137" x14ac:dyDescent="0.2"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6"/>
      <c r="BW144" s="126"/>
      <c r="BX144" s="126"/>
      <c r="BY144" s="126"/>
      <c r="BZ144" s="126"/>
      <c r="CA144" s="126"/>
      <c r="CB144" s="126"/>
      <c r="CC144" s="126"/>
      <c r="CD144" s="126"/>
      <c r="CE144" s="126"/>
      <c r="CF144" s="126"/>
      <c r="CG144" s="126"/>
      <c r="CH144" s="126"/>
      <c r="CI144" s="126"/>
      <c r="CJ144" s="126"/>
      <c r="CK144" s="126"/>
      <c r="CL144" s="126"/>
      <c r="CM144" s="126"/>
      <c r="CN144" s="126"/>
      <c r="CO144" s="126"/>
      <c r="CP144" s="126"/>
      <c r="CQ144" s="126"/>
      <c r="CR144" s="126"/>
      <c r="CS144" s="126"/>
      <c r="CT144" s="126"/>
      <c r="CU144" s="126"/>
      <c r="CV144" s="126"/>
      <c r="CW144" s="126"/>
      <c r="CX144" s="126"/>
      <c r="CY144" s="126"/>
      <c r="CZ144" s="126"/>
      <c r="DA144" s="126"/>
      <c r="DB144" s="126"/>
      <c r="DC144" s="126"/>
      <c r="DD144" s="126"/>
      <c r="DE144" s="126"/>
      <c r="DF144" s="126"/>
      <c r="DG144" s="126"/>
      <c r="DH144" s="126"/>
      <c r="DI144" s="126"/>
      <c r="DJ144" s="126"/>
      <c r="DK144" s="126"/>
      <c r="DL144" s="126"/>
      <c r="DM144" s="126"/>
      <c r="DN144" s="126"/>
      <c r="DO144" s="126"/>
      <c r="DP144" s="126"/>
      <c r="DQ144" s="126"/>
      <c r="DR144" s="126"/>
      <c r="DS144" s="126"/>
      <c r="DT144" s="126"/>
      <c r="DU144" s="126"/>
      <c r="DV144" s="126"/>
      <c r="DW144" s="126"/>
      <c r="DX144" s="126"/>
      <c r="DY144" s="126"/>
      <c r="DZ144" s="126"/>
      <c r="EA144" s="126"/>
      <c r="EB144" s="126"/>
      <c r="EC144" s="126"/>
      <c r="ED144" s="126"/>
      <c r="EE144" s="126"/>
      <c r="EF144" s="126"/>
      <c r="EG144" s="126"/>
    </row>
    <row r="145" spans="26:137" x14ac:dyDescent="0.2"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  <c r="BR145" s="126"/>
      <c r="BS145" s="126"/>
      <c r="BT145" s="126"/>
      <c r="BU145" s="126"/>
      <c r="BV145" s="126"/>
      <c r="BW145" s="126"/>
      <c r="BX145" s="126"/>
      <c r="BY145" s="126"/>
      <c r="BZ145" s="126"/>
      <c r="CA145" s="126"/>
      <c r="CB145" s="126"/>
      <c r="CC145" s="126"/>
      <c r="CD145" s="126"/>
      <c r="CE145" s="126"/>
      <c r="CF145" s="126"/>
      <c r="CG145" s="126"/>
      <c r="CH145" s="126"/>
      <c r="CI145" s="126"/>
      <c r="CJ145" s="126"/>
      <c r="CK145" s="126"/>
      <c r="CL145" s="126"/>
      <c r="CM145" s="126"/>
      <c r="CN145" s="126"/>
      <c r="CO145" s="126"/>
      <c r="CP145" s="126"/>
      <c r="CQ145" s="126"/>
      <c r="CR145" s="126"/>
      <c r="CS145" s="126"/>
      <c r="CT145" s="126"/>
      <c r="CU145" s="126"/>
      <c r="CV145" s="126"/>
      <c r="CW145" s="126"/>
      <c r="CX145" s="126"/>
      <c r="CY145" s="126"/>
      <c r="CZ145" s="126"/>
      <c r="DA145" s="126"/>
      <c r="DB145" s="126"/>
      <c r="DC145" s="126"/>
      <c r="DD145" s="126"/>
      <c r="DE145" s="126"/>
      <c r="DF145" s="126"/>
      <c r="DG145" s="126"/>
      <c r="DH145" s="126"/>
      <c r="DI145" s="126"/>
      <c r="DJ145" s="126"/>
      <c r="DK145" s="126"/>
      <c r="DL145" s="126"/>
      <c r="DM145" s="126"/>
      <c r="DN145" s="126"/>
      <c r="DO145" s="126"/>
      <c r="DP145" s="126"/>
      <c r="DQ145" s="126"/>
      <c r="DR145" s="126"/>
      <c r="DS145" s="126"/>
      <c r="DT145" s="126"/>
      <c r="DU145" s="126"/>
      <c r="DV145" s="126"/>
      <c r="DW145" s="126"/>
      <c r="DX145" s="126"/>
      <c r="DY145" s="126"/>
      <c r="DZ145" s="126"/>
      <c r="EA145" s="126"/>
      <c r="EB145" s="126"/>
      <c r="EC145" s="126"/>
      <c r="ED145" s="126"/>
      <c r="EE145" s="126"/>
      <c r="EF145" s="126"/>
      <c r="EG145" s="126"/>
    </row>
    <row r="146" spans="26:137" x14ac:dyDescent="0.2"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  <c r="BR146" s="126"/>
      <c r="BS146" s="126"/>
      <c r="BT146" s="126"/>
      <c r="BU146" s="126"/>
      <c r="BV146" s="126"/>
      <c r="BW146" s="126"/>
      <c r="BX146" s="126"/>
      <c r="BY146" s="126"/>
      <c r="BZ146" s="126"/>
      <c r="CA146" s="126"/>
      <c r="CB146" s="126"/>
      <c r="CC146" s="126"/>
      <c r="CD146" s="126"/>
      <c r="CE146" s="126"/>
      <c r="CF146" s="126"/>
      <c r="CG146" s="126"/>
      <c r="CH146" s="126"/>
      <c r="CI146" s="126"/>
      <c r="CJ146" s="126"/>
      <c r="CK146" s="126"/>
      <c r="CL146" s="126"/>
      <c r="CM146" s="126"/>
      <c r="CN146" s="126"/>
      <c r="CO146" s="126"/>
      <c r="CP146" s="126"/>
      <c r="CQ146" s="126"/>
      <c r="CR146" s="126"/>
      <c r="CS146" s="126"/>
      <c r="CT146" s="126"/>
      <c r="CU146" s="126"/>
      <c r="CV146" s="126"/>
      <c r="CW146" s="126"/>
      <c r="CX146" s="126"/>
      <c r="CY146" s="126"/>
      <c r="CZ146" s="126"/>
      <c r="DA146" s="126"/>
      <c r="DB146" s="126"/>
      <c r="DC146" s="126"/>
      <c r="DD146" s="126"/>
      <c r="DE146" s="126"/>
      <c r="DF146" s="126"/>
      <c r="DG146" s="126"/>
      <c r="DH146" s="126"/>
      <c r="DI146" s="126"/>
      <c r="DJ146" s="126"/>
      <c r="DK146" s="126"/>
      <c r="DL146" s="126"/>
      <c r="DM146" s="126"/>
      <c r="DN146" s="126"/>
      <c r="DO146" s="126"/>
      <c r="DP146" s="126"/>
      <c r="DQ146" s="126"/>
      <c r="DR146" s="126"/>
      <c r="DS146" s="126"/>
      <c r="DT146" s="126"/>
      <c r="DU146" s="126"/>
      <c r="DV146" s="126"/>
      <c r="DW146" s="126"/>
      <c r="DX146" s="126"/>
      <c r="DY146" s="126"/>
      <c r="DZ146" s="126"/>
      <c r="EA146" s="126"/>
      <c r="EB146" s="126"/>
      <c r="EC146" s="126"/>
      <c r="ED146" s="126"/>
      <c r="EE146" s="126"/>
      <c r="EF146" s="126"/>
      <c r="EG146" s="126"/>
    </row>
    <row r="147" spans="26:137" x14ac:dyDescent="0.2"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6"/>
      <c r="BZ147" s="126"/>
      <c r="CA147" s="126"/>
      <c r="CB147" s="126"/>
      <c r="CC147" s="126"/>
      <c r="CD147" s="126"/>
      <c r="CE147" s="126"/>
      <c r="CF147" s="126"/>
      <c r="CG147" s="126"/>
      <c r="CH147" s="126"/>
      <c r="CI147" s="126"/>
      <c r="CJ147" s="126"/>
      <c r="CK147" s="126"/>
      <c r="CL147" s="126"/>
      <c r="CM147" s="126"/>
      <c r="CN147" s="126"/>
      <c r="CO147" s="126"/>
      <c r="CP147" s="126"/>
      <c r="CQ147" s="126"/>
      <c r="CR147" s="126"/>
      <c r="CS147" s="126"/>
      <c r="CT147" s="126"/>
      <c r="CU147" s="126"/>
      <c r="CV147" s="126"/>
      <c r="CW147" s="126"/>
      <c r="CX147" s="126"/>
      <c r="CY147" s="126"/>
      <c r="CZ147" s="126"/>
      <c r="DA147" s="126"/>
      <c r="DB147" s="126"/>
      <c r="DC147" s="126"/>
      <c r="DD147" s="126"/>
      <c r="DE147" s="126"/>
      <c r="DF147" s="126"/>
      <c r="DG147" s="126"/>
      <c r="DH147" s="126"/>
      <c r="DI147" s="126"/>
      <c r="DJ147" s="126"/>
      <c r="DK147" s="126"/>
      <c r="DL147" s="126"/>
      <c r="DM147" s="126"/>
      <c r="DN147" s="126"/>
      <c r="DO147" s="126"/>
      <c r="DP147" s="126"/>
      <c r="DQ147" s="126"/>
      <c r="DR147" s="126"/>
      <c r="DS147" s="126"/>
      <c r="DT147" s="126"/>
      <c r="DU147" s="126"/>
      <c r="DV147" s="126"/>
      <c r="DW147" s="126"/>
      <c r="DX147" s="126"/>
      <c r="DY147" s="126"/>
      <c r="DZ147" s="126"/>
      <c r="EA147" s="126"/>
      <c r="EB147" s="126"/>
      <c r="EC147" s="126"/>
      <c r="ED147" s="126"/>
      <c r="EE147" s="126"/>
      <c r="EF147" s="126"/>
      <c r="EG147" s="126"/>
    </row>
    <row r="148" spans="26:137" x14ac:dyDescent="0.2"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  <c r="BY148" s="126"/>
      <c r="BZ148" s="126"/>
      <c r="CA148" s="126"/>
      <c r="CB148" s="126"/>
      <c r="CC148" s="126"/>
      <c r="CD148" s="126"/>
      <c r="CE148" s="126"/>
      <c r="CF148" s="126"/>
      <c r="CG148" s="126"/>
      <c r="CH148" s="126"/>
      <c r="CI148" s="126"/>
      <c r="CJ148" s="126"/>
      <c r="CK148" s="126"/>
      <c r="CL148" s="126"/>
      <c r="CM148" s="126"/>
      <c r="CN148" s="126"/>
      <c r="CO148" s="126"/>
      <c r="CP148" s="126"/>
      <c r="CQ148" s="126"/>
      <c r="CR148" s="126"/>
      <c r="CS148" s="126"/>
      <c r="CT148" s="126"/>
      <c r="CU148" s="126"/>
      <c r="CV148" s="126"/>
      <c r="CW148" s="126"/>
      <c r="CX148" s="126"/>
      <c r="CY148" s="126"/>
      <c r="CZ148" s="126"/>
      <c r="DA148" s="126"/>
      <c r="DB148" s="126"/>
      <c r="DC148" s="126"/>
      <c r="DD148" s="126"/>
      <c r="DE148" s="126"/>
      <c r="DF148" s="126"/>
      <c r="DG148" s="126"/>
      <c r="DH148" s="126"/>
      <c r="DI148" s="126"/>
      <c r="DJ148" s="126"/>
      <c r="DK148" s="126"/>
      <c r="DL148" s="126"/>
      <c r="DM148" s="126"/>
      <c r="DN148" s="126"/>
      <c r="DO148" s="126"/>
      <c r="DP148" s="126"/>
      <c r="DQ148" s="126"/>
      <c r="DR148" s="126"/>
      <c r="DS148" s="126"/>
      <c r="DT148" s="126"/>
      <c r="DU148" s="126"/>
      <c r="DV148" s="126"/>
      <c r="DW148" s="126"/>
      <c r="DX148" s="126"/>
      <c r="DY148" s="126"/>
      <c r="DZ148" s="126"/>
      <c r="EA148" s="126"/>
      <c r="EB148" s="126"/>
      <c r="EC148" s="126"/>
      <c r="ED148" s="126"/>
      <c r="EE148" s="126"/>
      <c r="EF148" s="126"/>
      <c r="EG148" s="126"/>
    </row>
    <row r="149" spans="26:137" x14ac:dyDescent="0.2"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26"/>
      <c r="BU149" s="126"/>
      <c r="BV149" s="126"/>
      <c r="BW149" s="126"/>
      <c r="BX149" s="126"/>
      <c r="BY149" s="126"/>
      <c r="BZ149" s="126"/>
      <c r="CA149" s="126"/>
      <c r="CB149" s="126"/>
      <c r="CC149" s="126"/>
      <c r="CD149" s="126"/>
      <c r="CE149" s="126"/>
      <c r="CF149" s="126"/>
      <c r="CG149" s="126"/>
      <c r="CH149" s="126"/>
      <c r="CI149" s="126"/>
      <c r="CJ149" s="126"/>
      <c r="CK149" s="126"/>
      <c r="CL149" s="126"/>
      <c r="CM149" s="126"/>
      <c r="CN149" s="126"/>
      <c r="CO149" s="126"/>
      <c r="CP149" s="126"/>
      <c r="CQ149" s="126"/>
      <c r="CR149" s="126"/>
      <c r="CS149" s="126"/>
      <c r="CT149" s="126"/>
      <c r="CU149" s="126"/>
      <c r="CV149" s="126"/>
      <c r="CW149" s="126"/>
      <c r="CX149" s="126"/>
      <c r="CY149" s="126"/>
      <c r="CZ149" s="126"/>
      <c r="DA149" s="126"/>
      <c r="DB149" s="126"/>
      <c r="DC149" s="126"/>
      <c r="DD149" s="126"/>
      <c r="DE149" s="126"/>
      <c r="DF149" s="126"/>
      <c r="DG149" s="126"/>
      <c r="DH149" s="126"/>
      <c r="DI149" s="126"/>
      <c r="DJ149" s="126"/>
      <c r="DK149" s="126"/>
      <c r="DL149" s="126"/>
      <c r="DM149" s="126"/>
      <c r="DN149" s="126"/>
      <c r="DO149" s="126"/>
      <c r="DP149" s="126"/>
      <c r="DQ149" s="126"/>
      <c r="DR149" s="126"/>
      <c r="DS149" s="126"/>
      <c r="DT149" s="126"/>
      <c r="DU149" s="126"/>
      <c r="DV149" s="126"/>
      <c r="DW149" s="126"/>
      <c r="DX149" s="126"/>
      <c r="DY149" s="126"/>
      <c r="DZ149" s="126"/>
      <c r="EA149" s="126"/>
      <c r="EB149" s="126"/>
      <c r="EC149" s="126"/>
      <c r="ED149" s="126"/>
      <c r="EE149" s="126"/>
      <c r="EF149" s="126"/>
      <c r="EG149" s="126"/>
    </row>
    <row r="150" spans="26:137" x14ac:dyDescent="0.2"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  <c r="CN150" s="126"/>
      <c r="CO150" s="126"/>
      <c r="CP150" s="126"/>
      <c r="CQ150" s="126"/>
      <c r="CR150" s="126"/>
      <c r="CS150" s="126"/>
      <c r="CT150" s="126"/>
      <c r="CU150" s="126"/>
      <c r="CV150" s="126"/>
      <c r="CW150" s="126"/>
      <c r="CX150" s="126"/>
      <c r="CY150" s="126"/>
      <c r="CZ150" s="126"/>
      <c r="DA150" s="126"/>
      <c r="DB150" s="126"/>
      <c r="DC150" s="126"/>
      <c r="DD150" s="126"/>
      <c r="DE150" s="126"/>
      <c r="DF150" s="126"/>
      <c r="DG150" s="126"/>
      <c r="DH150" s="126"/>
      <c r="DI150" s="126"/>
      <c r="DJ150" s="126"/>
      <c r="DK150" s="126"/>
      <c r="DL150" s="126"/>
      <c r="DM150" s="126"/>
      <c r="DN150" s="126"/>
      <c r="DO150" s="126"/>
      <c r="DP150" s="126"/>
      <c r="DQ150" s="126"/>
      <c r="DR150" s="126"/>
      <c r="DS150" s="126"/>
      <c r="DT150" s="126"/>
      <c r="DU150" s="126"/>
      <c r="DV150" s="126"/>
      <c r="DW150" s="126"/>
      <c r="DX150" s="126"/>
      <c r="DY150" s="126"/>
      <c r="DZ150" s="126"/>
      <c r="EA150" s="126"/>
      <c r="EB150" s="126"/>
      <c r="EC150" s="126"/>
      <c r="ED150" s="126"/>
      <c r="EE150" s="126"/>
      <c r="EF150" s="126"/>
      <c r="EG150" s="126"/>
    </row>
    <row r="151" spans="26:137" x14ac:dyDescent="0.2"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  <c r="CN151" s="126"/>
      <c r="CO151" s="126"/>
      <c r="CP151" s="126"/>
      <c r="CQ151" s="126"/>
      <c r="CR151" s="126"/>
      <c r="CS151" s="126"/>
      <c r="CT151" s="126"/>
      <c r="CU151" s="126"/>
      <c r="CV151" s="126"/>
      <c r="CW151" s="126"/>
      <c r="CX151" s="126"/>
      <c r="CY151" s="126"/>
      <c r="CZ151" s="126"/>
      <c r="DA151" s="126"/>
      <c r="DB151" s="126"/>
      <c r="DC151" s="126"/>
      <c r="DD151" s="126"/>
      <c r="DE151" s="126"/>
      <c r="DF151" s="126"/>
      <c r="DG151" s="126"/>
      <c r="DH151" s="126"/>
      <c r="DI151" s="126"/>
      <c r="DJ151" s="126"/>
      <c r="DK151" s="126"/>
      <c r="DL151" s="126"/>
      <c r="DM151" s="126"/>
      <c r="DN151" s="126"/>
      <c r="DO151" s="126"/>
      <c r="DP151" s="126"/>
      <c r="DQ151" s="126"/>
      <c r="DR151" s="126"/>
      <c r="DS151" s="126"/>
      <c r="DT151" s="126"/>
      <c r="DU151" s="126"/>
      <c r="DV151" s="126"/>
      <c r="DW151" s="126"/>
      <c r="DX151" s="126"/>
      <c r="DY151" s="126"/>
      <c r="DZ151" s="126"/>
      <c r="EA151" s="126"/>
      <c r="EB151" s="126"/>
      <c r="EC151" s="126"/>
      <c r="ED151" s="126"/>
      <c r="EE151" s="126"/>
      <c r="EF151" s="126"/>
      <c r="EG151" s="126"/>
    </row>
    <row r="152" spans="26:137" x14ac:dyDescent="0.2"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  <c r="CN152" s="126"/>
      <c r="CO152" s="126"/>
      <c r="CP152" s="126"/>
      <c r="CQ152" s="126"/>
      <c r="CR152" s="126"/>
      <c r="CS152" s="126"/>
      <c r="CT152" s="126"/>
      <c r="CU152" s="126"/>
      <c r="CV152" s="126"/>
      <c r="CW152" s="126"/>
      <c r="CX152" s="126"/>
      <c r="CY152" s="126"/>
      <c r="CZ152" s="126"/>
      <c r="DA152" s="126"/>
      <c r="DB152" s="126"/>
      <c r="DC152" s="126"/>
      <c r="DD152" s="126"/>
      <c r="DE152" s="126"/>
      <c r="DF152" s="126"/>
      <c r="DG152" s="126"/>
      <c r="DH152" s="126"/>
      <c r="DI152" s="126"/>
      <c r="DJ152" s="126"/>
      <c r="DK152" s="126"/>
      <c r="DL152" s="126"/>
      <c r="DM152" s="126"/>
      <c r="DN152" s="126"/>
      <c r="DO152" s="126"/>
      <c r="DP152" s="126"/>
      <c r="DQ152" s="126"/>
      <c r="DR152" s="126"/>
      <c r="DS152" s="126"/>
      <c r="DT152" s="126"/>
      <c r="DU152" s="126"/>
      <c r="DV152" s="126"/>
      <c r="DW152" s="126"/>
      <c r="DX152" s="126"/>
      <c r="DY152" s="126"/>
      <c r="DZ152" s="126"/>
      <c r="EA152" s="126"/>
      <c r="EB152" s="126"/>
      <c r="EC152" s="126"/>
      <c r="ED152" s="126"/>
      <c r="EE152" s="126"/>
      <c r="EF152" s="126"/>
      <c r="EG152" s="126"/>
    </row>
    <row r="153" spans="26:137" x14ac:dyDescent="0.2"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  <c r="CW153" s="126"/>
      <c r="CX153" s="126"/>
      <c r="CY153" s="126"/>
      <c r="CZ153" s="126"/>
      <c r="DA153" s="126"/>
      <c r="DB153" s="126"/>
      <c r="DC153" s="126"/>
      <c r="DD153" s="126"/>
      <c r="DE153" s="126"/>
      <c r="DF153" s="126"/>
      <c r="DG153" s="126"/>
      <c r="DH153" s="126"/>
      <c r="DI153" s="126"/>
      <c r="DJ153" s="126"/>
      <c r="DK153" s="126"/>
      <c r="DL153" s="126"/>
      <c r="DM153" s="126"/>
      <c r="DN153" s="126"/>
      <c r="DO153" s="126"/>
      <c r="DP153" s="126"/>
      <c r="DQ153" s="126"/>
      <c r="DR153" s="126"/>
      <c r="DS153" s="126"/>
      <c r="DT153" s="126"/>
      <c r="DU153" s="126"/>
      <c r="DV153" s="126"/>
      <c r="DW153" s="126"/>
      <c r="DX153" s="126"/>
      <c r="DY153" s="126"/>
      <c r="DZ153" s="126"/>
      <c r="EA153" s="126"/>
      <c r="EB153" s="126"/>
      <c r="EC153" s="126"/>
      <c r="ED153" s="126"/>
      <c r="EE153" s="126"/>
      <c r="EF153" s="126"/>
      <c r="EG153" s="126"/>
    </row>
    <row r="154" spans="26:137" x14ac:dyDescent="0.2"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  <c r="CW154" s="126"/>
      <c r="CX154" s="126"/>
      <c r="CY154" s="126"/>
      <c r="CZ154" s="126"/>
      <c r="DA154" s="126"/>
      <c r="DB154" s="126"/>
      <c r="DC154" s="126"/>
      <c r="DD154" s="126"/>
      <c r="DE154" s="126"/>
      <c r="DF154" s="126"/>
      <c r="DG154" s="126"/>
      <c r="DH154" s="126"/>
      <c r="DI154" s="126"/>
      <c r="DJ154" s="126"/>
      <c r="DK154" s="126"/>
      <c r="DL154" s="126"/>
      <c r="DM154" s="126"/>
      <c r="DN154" s="126"/>
      <c r="DO154" s="126"/>
      <c r="DP154" s="126"/>
      <c r="DQ154" s="126"/>
      <c r="DR154" s="126"/>
      <c r="DS154" s="126"/>
      <c r="DT154" s="126"/>
      <c r="DU154" s="126"/>
      <c r="DV154" s="126"/>
      <c r="DW154" s="126"/>
      <c r="DX154" s="126"/>
      <c r="DY154" s="126"/>
      <c r="DZ154" s="126"/>
      <c r="EA154" s="126"/>
      <c r="EB154" s="126"/>
      <c r="EC154" s="126"/>
      <c r="ED154" s="126"/>
      <c r="EE154" s="126"/>
      <c r="EF154" s="126"/>
      <c r="EG154" s="126"/>
    </row>
    <row r="155" spans="26:137" x14ac:dyDescent="0.2"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  <c r="BR155" s="126"/>
      <c r="BS155" s="126"/>
      <c r="BT155" s="126"/>
      <c r="BU155" s="126"/>
      <c r="BV155" s="126"/>
      <c r="BW155" s="126"/>
      <c r="BX155" s="126"/>
      <c r="BY155" s="126"/>
      <c r="BZ155" s="126"/>
      <c r="CA155" s="126"/>
      <c r="CB155" s="126"/>
      <c r="CC155" s="126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6"/>
      <c r="CN155" s="126"/>
      <c r="CO155" s="126"/>
      <c r="CP155" s="126"/>
      <c r="CQ155" s="126"/>
      <c r="CR155" s="126"/>
      <c r="CS155" s="126"/>
      <c r="CT155" s="126"/>
      <c r="CU155" s="126"/>
      <c r="CV155" s="126"/>
      <c r="CW155" s="126"/>
      <c r="CX155" s="126"/>
      <c r="CY155" s="126"/>
      <c r="CZ155" s="126"/>
      <c r="DA155" s="126"/>
      <c r="DB155" s="126"/>
      <c r="DC155" s="126"/>
      <c r="DD155" s="126"/>
      <c r="DE155" s="126"/>
      <c r="DF155" s="126"/>
      <c r="DG155" s="126"/>
      <c r="DH155" s="126"/>
      <c r="DI155" s="126"/>
      <c r="DJ155" s="126"/>
      <c r="DK155" s="126"/>
      <c r="DL155" s="126"/>
      <c r="DM155" s="126"/>
      <c r="DN155" s="126"/>
      <c r="DO155" s="126"/>
      <c r="DP155" s="126"/>
      <c r="DQ155" s="126"/>
      <c r="DR155" s="126"/>
      <c r="DS155" s="126"/>
      <c r="DT155" s="126"/>
      <c r="DU155" s="126"/>
      <c r="DV155" s="126"/>
      <c r="DW155" s="126"/>
      <c r="DX155" s="126"/>
      <c r="DY155" s="126"/>
      <c r="DZ155" s="126"/>
      <c r="EA155" s="126"/>
      <c r="EB155" s="126"/>
      <c r="EC155" s="126"/>
      <c r="ED155" s="126"/>
      <c r="EE155" s="126"/>
      <c r="EF155" s="126"/>
      <c r="EG155" s="126"/>
    </row>
    <row r="156" spans="26:137" x14ac:dyDescent="0.2"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  <c r="BR156" s="126"/>
      <c r="BS156" s="126"/>
      <c r="BT156" s="126"/>
      <c r="BU156" s="126"/>
      <c r="BV156" s="126"/>
      <c r="BW156" s="126"/>
      <c r="BX156" s="126"/>
      <c r="BY156" s="126"/>
      <c r="BZ156" s="126"/>
      <c r="CA156" s="126"/>
      <c r="CB156" s="126"/>
      <c r="CC156" s="126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6"/>
      <c r="CN156" s="126"/>
      <c r="CO156" s="126"/>
      <c r="CP156" s="126"/>
      <c r="CQ156" s="126"/>
      <c r="CR156" s="126"/>
      <c r="CS156" s="126"/>
      <c r="CT156" s="126"/>
      <c r="CU156" s="126"/>
      <c r="CV156" s="126"/>
      <c r="CW156" s="126"/>
      <c r="CX156" s="126"/>
      <c r="CY156" s="126"/>
      <c r="CZ156" s="126"/>
      <c r="DA156" s="126"/>
      <c r="DB156" s="126"/>
      <c r="DC156" s="126"/>
      <c r="DD156" s="126"/>
      <c r="DE156" s="126"/>
      <c r="DF156" s="126"/>
      <c r="DG156" s="126"/>
      <c r="DH156" s="126"/>
      <c r="DI156" s="126"/>
      <c r="DJ156" s="126"/>
      <c r="DK156" s="126"/>
      <c r="DL156" s="126"/>
      <c r="DM156" s="126"/>
      <c r="DN156" s="126"/>
      <c r="DO156" s="126"/>
      <c r="DP156" s="126"/>
      <c r="DQ156" s="126"/>
      <c r="DR156" s="126"/>
      <c r="DS156" s="126"/>
      <c r="DT156" s="126"/>
      <c r="DU156" s="126"/>
      <c r="DV156" s="126"/>
      <c r="DW156" s="126"/>
      <c r="DX156" s="126"/>
      <c r="DY156" s="126"/>
      <c r="DZ156" s="126"/>
      <c r="EA156" s="126"/>
      <c r="EB156" s="126"/>
      <c r="EC156" s="126"/>
      <c r="ED156" s="126"/>
      <c r="EE156" s="126"/>
      <c r="EF156" s="126"/>
      <c r="EG156" s="126"/>
    </row>
    <row r="157" spans="26:137" x14ac:dyDescent="0.2"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  <c r="BR157" s="126"/>
      <c r="BS157" s="126"/>
      <c r="BT157" s="126"/>
      <c r="BU157" s="126"/>
      <c r="BV157" s="126"/>
      <c r="BW157" s="126"/>
      <c r="BX157" s="126"/>
      <c r="BY157" s="126"/>
      <c r="BZ157" s="126"/>
      <c r="CA157" s="126"/>
      <c r="CB157" s="126"/>
      <c r="CC157" s="126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6"/>
      <c r="CN157" s="126"/>
      <c r="CO157" s="126"/>
      <c r="CP157" s="126"/>
      <c r="CQ157" s="126"/>
      <c r="CR157" s="126"/>
      <c r="CS157" s="126"/>
      <c r="CT157" s="126"/>
      <c r="CU157" s="126"/>
      <c r="CV157" s="126"/>
      <c r="CW157" s="126"/>
      <c r="CX157" s="126"/>
      <c r="CY157" s="126"/>
      <c r="CZ157" s="126"/>
      <c r="DA157" s="126"/>
      <c r="DB157" s="126"/>
      <c r="DC157" s="126"/>
      <c r="DD157" s="126"/>
      <c r="DE157" s="126"/>
      <c r="DF157" s="126"/>
      <c r="DG157" s="126"/>
      <c r="DH157" s="126"/>
      <c r="DI157" s="126"/>
      <c r="DJ157" s="126"/>
      <c r="DK157" s="126"/>
      <c r="DL157" s="126"/>
      <c r="DM157" s="126"/>
      <c r="DN157" s="126"/>
      <c r="DO157" s="126"/>
      <c r="DP157" s="126"/>
      <c r="DQ157" s="126"/>
      <c r="DR157" s="126"/>
      <c r="DS157" s="126"/>
      <c r="DT157" s="126"/>
      <c r="DU157" s="126"/>
      <c r="DV157" s="126"/>
      <c r="DW157" s="126"/>
      <c r="DX157" s="126"/>
      <c r="DY157" s="126"/>
      <c r="DZ157" s="126"/>
      <c r="EA157" s="126"/>
      <c r="EB157" s="126"/>
      <c r="EC157" s="126"/>
      <c r="ED157" s="126"/>
      <c r="EE157" s="126"/>
      <c r="EF157" s="126"/>
      <c r="EG157" s="126"/>
    </row>
    <row r="158" spans="26:137" x14ac:dyDescent="0.2"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</row>
    <row r="159" spans="26:137" x14ac:dyDescent="0.2"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  <c r="CN159" s="126"/>
      <c r="CO159" s="126"/>
      <c r="CP159" s="126"/>
      <c r="CQ159" s="126"/>
      <c r="CR159" s="126"/>
      <c r="CS159" s="126"/>
      <c r="CT159" s="126"/>
      <c r="CU159" s="126"/>
      <c r="CV159" s="126"/>
      <c r="CW159" s="126"/>
      <c r="CX159" s="126"/>
      <c r="CY159" s="126"/>
      <c r="CZ159" s="126"/>
      <c r="DA159" s="126"/>
      <c r="DB159" s="126"/>
      <c r="DC159" s="126"/>
      <c r="DD159" s="126"/>
      <c r="DE159" s="126"/>
      <c r="DF159" s="126"/>
      <c r="DG159" s="126"/>
      <c r="DH159" s="126"/>
      <c r="DI159" s="126"/>
      <c r="DJ159" s="126"/>
      <c r="DK159" s="126"/>
      <c r="DL159" s="126"/>
      <c r="DM159" s="126"/>
      <c r="DN159" s="126"/>
      <c r="DO159" s="126"/>
      <c r="DP159" s="126"/>
      <c r="DQ159" s="126"/>
      <c r="DR159" s="126"/>
      <c r="DS159" s="126"/>
      <c r="DT159" s="126"/>
      <c r="DU159" s="126"/>
      <c r="DV159" s="126"/>
      <c r="DW159" s="126"/>
      <c r="DX159" s="126"/>
      <c r="DY159" s="126"/>
      <c r="DZ159" s="126"/>
      <c r="EA159" s="126"/>
      <c r="EB159" s="126"/>
      <c r="EC159" s="126"/>
      <c r="ED159" s="126"/>
      <c r="EE159" s="126"/>
      <c r="EF159" s="126"/>
      <c r="EG159" s="126"/>
    </row>
    <row r="160" spans="26:137" x14ac:dyDescent="0.2"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  <c r="CN160" s="126"/>
      <c r="CO160" s="126"/>
      <c r="CP160" s="126"/>
      <c r="CQ160" s="126"/>
      <c r="CR160" s="126"/>
      <c r="CS160" s="126"/>
      <c r="CT160" s="126"/>
      <c r="CU160" s="126"/>
      <c r="CV160" s="126"/>
      <c r="CW160" s="126"/>
      <c r="CX160" s="126"/>
      <c r="CY160" s="126"/>
      <c r="CZ160" s="126"/>
      <c r="DA160" s="126"/>
      <c r="DB160" s="126"/>
      <c r="DC160" s="126"/>
      <c r="DD160" s="126"/>
      <c r="DE160" s="126"/>
      <c r="DF160" s="126"/>
      <c r="DG160" s="126"/>
      <c r="DH160" s="126"/>
      <c r="DI160" s="126"/>
      <c r="DJ160" s="126"/>
      <c r="DK160" s="126"/>
      <c r="DL160" s="126"/>
      <c r="DM160" s="126"/>
      <c r="DN160" s="126"/>
      <c r="DO160" s="126"/>
      <c r="DP160" s="126"/>
      <c r="DQ160" s="126"/>
      <c r="DR160" s="126"/>
      <c r="DS160" s="126"/>
      <c r="DT160" s="126"/>
      <c r="DU160" s="126"/>
      <c r="DV160" s="126"/>
      <c r="DW160" s="126"/>
      <c r="DX160" s="126"/>
      <c r="DY160" s="126"/>
      <c r="DZ160" s="126"/>
      <c r="EA160" s="126"/>
      <c r="EB160" s="126"/>
      <c r="EC160" s="126"/>
      <c r="ED160" s="126"/>
      <c r="EE160" s="126"/>
      <c r="EF160" s="126"/>
      <c r="EG160" s="126"/>
    </row>
    <row r="161" spans="26:137" x14ac:dyDescent="0.2"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26"/>
      <c r="DO161" s="126"/>
      <c r="DP161" s="126"/>
      <c r="DQ161" s="126"/>
      <c r="DR161" s="126"/>
      <c r="DS161" s="126"/>
      <c r="DT161" s="126"/>
      <c r="DU161" s="126"/>
      <c r="DV161" s="126"/>
      <c r="DW161" s="126"/>
      <c r="DX161" s="126"/>
      <c r="DY161" s="126"/>
      <c r="DZ161" s="126"/>
      <c r="EA161" s="126"/>
      <c r="EB161" s="126"/>
      <c r="EC161" s="126"/>
      <c r="ED161" s="126"/>
      <c r="EE161" s="126"/>
      <c r="EF161" s="126"/>
      <c r="EG161" s="126"/>
    </row>
    <row r="162" spans="26:137" x14ac:dyDescent="0.2"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  <c r="BR162" s="126"/>
      <c r="BS162" s="126"/>
      <c r="BT162" s="126"/>
      <c r="BU162" s="126"/>
      <c r="BV162" s="126"/>
      <c r="BW162" s="126"/>
      <c r="BX162" s="126"/>
      <c r="BY162" s="126"/>
      <c r="BZ162" s="126"/>
      <c r="CA162" s="126"/>
      <c r="CB162" s="126"/>
      <c r="CC162" s="126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126"/>
      <c r="CN162" s="126"/>
      <c r="CO162" s="126"/>
      <c r="CP162" s="126"/>
      <c r="CQ162" s="126"/>
      <c r="CR162" s="126"/>
      <c r="CS162" s="126"/>
      <c r="CT162" s="126"/>
      <c r="CU162" s="126"/>
      <c r="CV162" s="126"/>
      <c r="CW162" s="126"/>
      <c r="CX162" s="126"/>
      <c r="CY162" s="126"/>
      <c r="CZ162" s="126"/>
      <c r="DA162" s="126"/>
      <c r="DB162" s="126"/>
      <c r="DC162" s="126"/>
      <c r="DD162" s="126"/>
      <c r="DE162" s="126"/>
      <c r="DF162" s="126"/>
      <c r="DG162" s="126"/>
      <c r="DH162" s="126"/>
      <c r="DI162" s="126"/>
      <c r="DJ162" s="126"/>
      <c r="DK162" s="126"/>
      <c r="DL162" s="126"/>
      <c r="DM162" s="126"/>
      <c r="DN162" s="126"/>
      <c r="DO162" s="126"/>
      <c r="DP162" s="126"/>
      <c r="DQ162" s="126"/>
      <c r="DR162" s="126"/>
      <c r="DS162" s="126"/>
      <c r="DT162" s="126"/>
      <c r="DU162" s="126"/>
      <c r="DV162" s="126"/>
      <c r="DW162" s="126"/>
      <c r="DX162" s="126"/>
      <c r="DY162" s="126"/>
      <c r="DZ162" s="126"/>
      <c r="EA162" s="126"/>
      <c r="EB162" s="126"/>
      <c r="EC162" s="126"/>
      <c r="ED162" s="126"/>
      <c r="EE162" s="126"/>
      <c r="EF162" s="126"/>
      <c r="EG162" s="126"/>
    </row>
    <row r="163" spans="26:137" x14ac:dyDescent="0.2"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  <c r="CN163" s="126"/>
      <c r="CO163" s="126"/>
      <c r="CP163" s="126"/>
      <c r="CQ163" s="126"/>
      <c r="CR163" s="126"/>
      <c r="CS163" s="126"/>
      <c r="CT163" s="126"/>
      <c r="CU163" s="126"/>
      <c r="CV163" s="126"/>
      <c r="CW163" s="126"/>
      <c r="CX163" s="126"/>
      <c r="CY163" s="126"/>
      <c r="CZ163" s="126"/>
      <c r="DA163" s="126"/>
      <c r="DB163" s="126"/>
      <c r="DC163" s="126"/>
      <c r="DD163" s="126"/>
      <c r="DE163" s="126"/>
      <c r="DF163" s="126"/>
      <c r="DG163" s="126"/>
      <c r="DH163" s="126"/>
      <c r="DI163" s="126"/>
      <c r="DJ163" s="126"/>
      <c r="DK163" s="126"/>
      <c r="DL163" s="126"/>
      <c r="DM163" s="126"/>
      <c r="DN163" s="126"/>
      <c r="DO163" s="126"/>
      <c r="DP163" s="126"/>
      <c r="DQ163" s="126"/>
      <c r="DR163" s="126"/>
      <c r="DS163" s="126"/>
      <c r="DT163" s="126"/>
      <c r="DU163" s="126"/>
      <c r="DV163" s="126"/>
      <c r="DW163" s="126"/>
      <c r="DX163" s="126"/>
      <c r="DY163" s="126"/>
      <c r="DZ163" s="126"/>
      <c r="EA163" s="126"/>
      <c r="EB163" s="126"/>
      <c r="EC163" s="126"/>
      <c r="ED163" s="126"/>
      <c r="EE163" s="126"/>
      <c r="EF163" s="126"/>
      <c r="EG163" s="126"/>
    </row>
    <row r="164" spans="26:137" x14ac:dyDescent="0.2"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  <c r="CN164" s="126"/>
      <c r="CO164" s="126"/>
      <c r="CP164" s="126"/>
      <c r="CQ164" s="126"/>
      <c r="CR164" s="126"/>
      <c r="CS164" s="126"/>
      <c r="CT164" s="126"/>
      <c r="CU164" s="126"/>
      <c r="CV164" s="126"/>
      <c r="CW164" s="126"/>
      <c r="CX164" s="126"/>
      <c r="CY164" s="126"/>
      <c r="CZ164" s="126"/>
      <c r="DA164" s="126"/>
      <c r="DB164" s="126"/>
      <c r="DC164" s="126"/>
      <c r="DD164" s="126"/>
      <c r="DE164" s="126"/>
      <c r="DF164" s="126"/>
      <c r="DG164" s="126"/>
      <c r="DH164" s="126"/>
      <c r="DI164" s="126"/>
      <c r="DJ164" s="126"/>
      <c r="DK164" s="126"/>
      <c r="DL164" s="126"/>
      <c r="DM164" s="126"/>
      <c r="DN164" s="126"/>
      <c r="DO164" s="126"/>
      <c r="DP164" s="126"/>
      <c r="DQ164" s="126"/>
      <c r="DR164" s="126"/>
      <c r="DS164" s="126"/>
      <c r="DT164" s="126"/>
      <c r="DU164" s="126"/>
      <c r="DV164" s="126"/>
      <c r="DW164" s="126"/>
      <c r="DX164" s="126"/>
      <c r="DY164" s="126"/>
      <c r="DZ164" s="126"/>
      <c r="EA164" s="126"/>
      <c r="EB164" s="126"/>
      <c r="EC164" s="126"/>
      <c r="ED164" s="126"/>
      <c r="EE164" s="126"/>
      <c r="EF164" s="126"/>
      <c r="EG164" s="126"/>
    </row>
    <row r="165" spans="26:137" x14ac:dyDescent="0.2"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  <c r="CN165" s="126"/>
      <c r="CO165" s="126"/>
      <c r="CP165" s="126"/>
      <c r="CQ165" s="126"/>
      <c r="CR165" s="126"/>
      <c r="CS165" s="126"/>
      <c r="CT165" s="126"/>
      <c r="CU165" s="126"/>
      <c r="CV165" s="126"/>
      <c r="CW165" s="126"/>
      <c r="CX165" s="126"/>
      <c r="CY165" s="126"/>
      <c r="CZ165" s="126"/>
      <c r="DA165" s="126"/>
      <c r="DB165" s="126"/>
      <c r="DC165" s="126"/>
      <c r="DD165" s="126"/>
      <c r="DE165" s="126"/>
      <c r="DF165" s="126"/>
      <c r="DG165" s="126"/>
      <c r="DH165" s="126"/>
      <c r="DI165" s="126"/>
      <c r="DJ165" s="126"/>
      <c r="DK165" s="126"/>
      <c r="DL165" s="126"/>
      <c r="DM165" s="126"/>
      <c r="DN165" s="126"/>
      <c r="DO165" s="126"/>
      <c r="DP165" s="126"/>
      <c r="DQ165" s="126"/>
      <c r="DR165" s="126"/>
      <c r="DS165" s="126"/>
      <c r="DT165" s="126"/>
      <c r="DU165" s="126"/>
      <c r="DV165" s="126"/>
      <c r="DW165" s="126"/>
      <c r="DX165" s="126"/>
      <c r="DY165" s="126"/>
      <c r="DZ165" s="126"/>
      <c r="EA165" s="126"/>
      <c r="EB165" s="126"/>
      <c r="EC165" s="126"/>
      <c r="ED165" s="126"/>
      <c r="EE165" s="126"/>
      <c r="EF165" s="126"/>
      <c r="EG165" s="126"/>
    </row>
    <row r="166" spans="26:137" x14ac:dyDescent="0.2"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  <c r="CW166" s="126"/>
      <c r="CX166" s="126"/>
      <c r="CY166" s="126"/>
      <c r="CZ166" s="126"/>
      <c r="DA166" s="126"/>
      <c r="DB166" s="126"/>
      <c r="DC166" s="126"/>
      <c r="DD166" s="126"/>
      <c r="DE166" s="126"/>
      <c r="DF166" s="126"/>
      <c r="DG166" s="126"/>
      <c r="DH166" s="126"/>
      <c r="DI166" s="126"/>
      <c r="DJ166" s="126"/>
      <c r="DK166" s="126"/>
      <c r="DL166" s="126"/>
      <c r="DM166" s="126"/>
      <c r="DN166" s="126"/>
      <c r="DO166" s="126"/>
      <c r="DP166" s="126"/>
      <c r="DQ166" s="126"/>
      <c r="DR166" s="126"/>
      <c r="DS166" s="126"/>
      <c r="DT166" s="126"/>
      <c r="DU166" s="126"/>
      <c r="DV166" s="126"/>
      <c r="DW166" s="126"/>
      <c r="DX166" s="126"/>
      <c r="DY166" s="126"/>
      <c r="DZ166" s="126"/>
      <c r="EA166" s="126"/>
      <c r="EB166" s="126"/>
      <c r="EC166" s="126"/>
      <c r="ED166" s="126"/>
      <c r="EE166" s="126"/>
      <c r="EF166" s="126"/>
      <c r="EG166" s="126"/>
    </row>
    <row r="167" spans="26:137" x14ac:dyDescent="0.2"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  <c r="CW167" s="126"/>
      <c r="CX167" s="126"/>
      <c r="CY167" s="126"/>
      <c r="CZ167" s="126"/>
      <c r="DA167" s="126"/>
      <c r="DB167" s="126"/>
      <c r="DC167" s="126"/>
      <c r="DD167" s="126"/>
      <c r="DE167" s="126"/>
      <c r="DF167" s="126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</row>
    <row r="168" spans="26:137" x14ac:dyDescent="0.2"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26"/>
      <c r="CW168" s="126"/>
      <c r="CX168" s="126"/>
      <c r="CY168" s="126"/>
      <c r="CZ168" s="126"/>
      <c r="DA168" s="126"/>
      <c r="DB168" s="126"/>
      <c r="DC168" s="126"/>
      <c r="DD168" s="126"/>
      <c r="DE168" s="126"/>
      <c r="DF168" s="126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</row>
    <row r="169" spans="26:137" x14ac:dyDescent="0.2"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  <c r="CN169" s="126"/>
      <c r="CO169" s="126"/>
      <c r="CP169" s="126"/>
      <c r="CQ169" s="126"/>
      <c r="CR169" s="126"/>
      <c r="CS169" s="126"/>
      <c r="CT169" s="126"/>
      <c r="CU169" s="126"/>
      <c r="CV169" s="126"/>
      <c r="CW169" s="126"/>
      <c r="CX169" s="126"/>
      <c r="CY169" s="126"/>
      <c r="CZ169" s="126"/>
      <c r="DA169" s="126"/>
      <c r="DB169" s="126"/>
      <c r="DC169" s="126"/>
      <c r="DD169" s="126"/>
      <c r="DE169" s="126"/>
      <c r="DF169" s="126"/>
      <c r="DG169" s="126"/>
      <c r="DH169" s="126"/>
      <c r="DI169" s="126"/>
      <c r="DJ169" s="126"/>
      <c r="DK169" s="126"/>
      <c r="DL169" s="126"/>
      <c r="DM169" s="126"/>
      <c r="DN169" s="126"/>
      <c r="DO169" s="126"/>
      <c r="DP169" s="126"/>
      <c r="DQ169" s="126"/>
      <c r="DR169" s="126"/>
      <c r="DS169" s="126"/>
      <c r="DT169" s="126"/>
      <c r="DU169" s="126"/>
      <c r="DV169" s="126"/>
      <c r="DW169" s="126"/>
      <c r="DX169" s="126"/>
      <c r="DY169" s="126"/>
      <c r="DZ169" s="126"/>
      <c r="EA169" s="126"/>
      <c r="EB169" s="126"/>
      <c r="EC169" s="126"/>
      <c r="ED169" s="126"/>
      <c r="EE169" s="126"/>
      <c r="EF169" s="126"/>
      <c r="EG169" s="126"/>
    </row>
    <row r="170" spans="26:137" x14ac:dyDescent="0.2"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  <c r="CW170" s="126"/>
      <c r="CX170" s="126"/>
      <c r="CY170" s="126"/>
      <c r="CZ170" s="126"/>
      <c r="DA170" s="126"/>
      <c r="DB170" s="126"/>
      <c r="DC170" s="126"/>
      <c r="DD170" s="126"/>
      <c r="DE170" s="126"/>
      <c r="DF170" s="126"/>
      <c r="DG170" s="126"/>
      <c r="DH170" s="126"/>
      <c r="DI170" s="126"/>
      <c r="DJ170" s="126"/>
      <c r="DK170" s="126"/>
      <c r="DL170" s="126"/>
      <c r="DM170" s="126"/>
      <c r="DN170" s="126"/>
      <c r="DO170" s="126"/>
      <c r="DP170" s="126"/>
      <c r="DQ170" s="126"/>
      <c r="DR170" s="126"/>
      <c r="DS170" s="126"/>
      <c r="DT170" s="126"/>
      <c r="DU170" s="126"/>
      <c r="DV170" s="126"/>
      <c r="DW170" s="126"/>
      <c r="DX170" s="126"/>
      <c r="DY170" s="126"/>
      <c r="DZ170" s="126"/>
      <c r="EA170" s="126"/>
      <c r="EB170" s="126"/>
      <c r="EC170" s="126"/>
      <c r="ED170" s="126"/>
      <c r="EE170" s="126"/>
      <c r="EF170" s="126"/>
      <c r="EG170" s="126"/>
    </row>
    <row r="171" spans="26:137" x14ac:dyDescent="0.2"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  <c r="CW171" s="126"/>
      <c r="CX171" s="126"/>
      <c r="CY171" s="126"/>
      <c r="CZ171" s="126"/>
      <c r="DA171" s="126"/>
      <c r="DB171" s="126"/>
      <c r="DC171" s="126"/>
      <c r="DD171" s="126"/>
      <c r="DE171" s="126"/>
      <c r="DF171" s="126"/>
      <c r="DG171" s="126"/>
      <c r="DH171" s="126"/>
      <c r="DI171" s="126"/>
      <c r="DJ171" s="126"/>
      <c r="DK171" s="126"/>
      <c r="DL171" s="126"/>
      <c r="DM171" s="126"/>
      <c r="DN171" s="126"/>
      <c r="DO171" s="126"/>
      <c r="DP171" s="126"/>
      <c r="DQ171" s="126"/>
      <c r="DR171" s="126"/>
      <c r="DS171" s="126"/>
      <c r="DT171" s="126"/>
      <c r="DU171" s="126"/>
      <c r="DV171" s="126"/>
      <c r="DW171" s="126"/>
      <c r="DX171" s="126"/>
      <c r="DY171" s="126"/>
      <c r="DZ171" s="126"/>
      <c r="EA171" s="126"/>
      <c r="EB171" s="126"/>
      <c r="EC171" s="126"/>
      <c r="ED171" s="126"/>
      <c r="EE171" s="126"/>
      <c r="EF171" s="126"/>
      <c r="EG171" s="126"/>
    </row>
    <row r="172" spans="26:137" x14ac:dyDescent="0.2"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  <c r="CW172" s="126"/>
      <c r="CX172" s="126"/>
      <c r="CY172" s="126"/>
      <c r="CZ172" s="126"/>
      <c r="DA172" s="126"/>
      <c r="DB172" s="126"/>
      <c r="DC172" s="126"/>
      <c r="DD172" s="126"/>
      <c r="DE172" s="126"/>
      <c r="DF172" s="126"/>
      <c r="DG172" s="126"/>
      <c r="DH172" s="126"/>
      <c r="DI172" s="126"/>
      <c r="DJ172" s="126"/>
      <c r="DK172" s="126"/>
      <c r="DL172" s="126"/>
      <c r="DM172" s="126"/>
      <c r="DN172" s="126"/>
      <c r="DO172" s="126"/>
      <c r="DP172" s="126"/>
      <c r="DQ172" s="126"/>
      <c r="DR172" s="126"/>
      <c r="DS172" s="126"/>
      <c r="DT172" s="126"/>
      <c r="DU172" s="126"/>
      <c r="DV172" s="126"/>
      <c r="DW172" s="126"/>
      <c r="DX172" s="126"/>
      <c r="DY172" s="126"/>
      <c r="DZ172" s="126"/>
      <c r="EA172" s="126"/>
      <c r="EB172" s="126"/>
      <c r="EC172" s="126"/>
      <c r="ED172" s="126"/>
      <c r="EE172" s="126"/>
      <c r="EF172" s="126"/>
      <c r="EG172" s="126"/>
    </row>
    <row r="173" spans="26:137" x14ac:dyDescent="0.2"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  <c r="CW173" s="126"/>
      <c r="CX173" s="126"/>
      <c r="CY173" s="126"/>
      <c r="CZ173" s="126"/>
      <c r="DA173" s="126"/>
      <c r="DB173" s="126"/>
      <c r="DC173" s="126"/>
      <c r="DD173" s="126"/>
      <c r="DE173" s="126"/>
      <c r="DF173" s="126"/>
      <c r="DG173" s="126"/>
      <c r="DH173" s="126"/>
      <c r="DI173" s="126"/>
      <c r="DJ173" s="126"/>
      <c r="DK173" s="126"/>
      <c r="DL173" s="126"/>
      <c r="DM173" s="126"/>
      <c r="DN173" s="126"/>
      <c r="DO173" s="126"/>
      <c r="DP173" s="126"/>
      <c r="DQ173" s="126"/>
      <c r="DR173" s="126"/>
      <c r="DS173" s="126"/>
      <c r="DT173" s="126"/>
      <c r="DU173" s="126"/>
      <c r="DV173" s="126"/>
      <c r="DW173" s="126"/>
      <c r="DX173" s="126"/>
      <c r="DY173" s="126"/>
      <c r="DZ173" s="126"/>
      <c r="EA173" s="126"/>
      <c r="EB173" s="126"/>
      <c r="EC173" s="126"/>
      <c r="ED173" s="126"/>
      <c r="EE173" s="126"/>
      <c r="EF173" s="126"/>
      <c r="EG173" s="126"/>
    </row>
    <row r="174" spans="26:137" x14ac:dyDescent="0.2"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  <c r="CW174" s="126"/>
      <c r="CX174" s="126"/>
      <c r="CY174" s="126"/>
      <c r="CZ174" s="126"/>
      <c r="DA174" s="126"/>
      <c r="DB174" s="126"/>
      <c r="DC174" s="126"/>
      <c r="DD174" s="126"/>
      <c r="DE174" s="126"/>
      <c r="DF174" s="126"/>
      <c r="DG174" s="126"/>
      <c r="DH174" s="126"/>
      <c r="DI174" s="126"/>
      <c r="DJ174" s="126"/>
      <c r="DK174" s="126"/>
      <c r="DL174" s="126"/>
      <c r="DM174" s="126"/>
      <c r="DN174" s="126"/>
      <c r="DO174" s="126"/>
      <c r="DP174" s="126"/>
      <c r="DQ174" s="126"/>
      <c r="DR174" s="126"/>
      <c r="DS174" s="126"/>
      <c r="DT174" s="126"/>
      <c r="DU174" s="126"/>
      <c r="DV174" s="126"/>
      <c r="DW174" s="126"/>
      <c r="DX174" s="126"/>
      <c r="DY174" s="126"/>
      <c r="DZ174" s="126"/>
      <c r="EA174" s="126"/>
      <c r="EB174" s="126"/>
      <c r="EC174" s="126"/>
      <c r="ED174" s="126"/>
      <c r="EE174" s="126"/>
      <c r="EF174" s="126"/>
      <c r="EG174" s="126"/>
    </row>
    <row r="175" spans="26:137" x14ac:dyDescent="0.2"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  <c r="CW175" s="126"/>
      <c r="CX175" s="126"/>
      <c r="CY175" s="126"/>
      <c r="CZ175" s="126"/>
      <c r="DA175" s="126"/>
      <c r="DB175" s="126"/>
      <c r="DC175" s="126"/>
      <c r="DD175" s="126"/>
      <c r="DE175" s="126"/>
      <c r="DF175" s="126"/>
      <c r="DG175" s="126"/>
      <c r="DH175" s="126"/>
      <c r="DI175" s="126"/>
      <c r="DJ175" s="126"/>
      <c r="DK175" s="126"/>
      <c r="DL175" s="126"/>
      <c r="DM175" s="126"/>
      <c r="DN175" s="126"/>
      <c r="DO175" s="126"/>
      <c r="DP175" s="126"/>
      <c r="DQ175" s="126"/>
      <c r="DR175" s="126"/>
      <c r="DS175" s="126"/>
      <c r="DT175" s="126"/>
      <c r="DU175" s="126"/>
      <c r="DV175" s="126"/>
      <c r="DW175" s="126"/>
      <c r="DX175" s="126"/>
      <c r="DY175" s="126"/>
      <c r="DZ175" s="126"/>
      <c r="EA175" s="126"/>
      <c r="EB175" s="126"/>
      <c r="EC175" s="126"/>
      <c r="ED175" s="126"/>
      <c r="EE175" s="126"/>
      <c r="EF175" s="126"/>
      <c r="EG175" s="126"/>
    </row>
    <row r="176" spans="26:137" x14ac:dyDescent="0.2"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  <c r="DD176" s="126"/>
      <c r="DE176" s="126"/>
      <c r="DF176" s="126"/>
      <c r="DG176" s="126"/>
      <c r="DH176" s="126"/>
      <c r="DI176" s="126"/>
      <c r="DJ176" s="126"/>
      <c r="DK176" s="126"/>
      <c r="DL176" s="126"/>
      <c r="DM176" s="126"/>
      <c r="DN176" s="126"/>
      <c r="DO176" s="126"/>
      <c r="DP176" s="126"/>
      <c r="DQ176" s="126"/>
      <c r="DR176" s="126"/>
      <c r="DS176" s="126"/>
      <c r="DT176" s="126"/>
      <c r="DU176" s="126"/>
      <c r="DV176" s="126"/>
      <c r="DW176" s="126"/>
      <c r="DX176" s="126"/>
      <c r="DY176" s="126"/>
      <c r="DZ176" s="126"/>
      <c r="EA176" s="126"/>
      <c r="EB176" s="126"/>
      <c r="EC176" s="126"/>
      <c r="ED176" s="126"/>
      <c r="EE176" s="126"/>
      <c r="EF176" s="126"/>
      <c r="EG176" s="126"/>
    </row>
    <row r="177" spans="26:137" x14ac:dyDescent="0.2"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  <c r="CW177" s="126"/>
      <c r="CX177" s="126"/>
      <c r="CY177" s="126"/>
      <c r="CZ177" s="126"/>
      <c r="DA177" s="126"/>
      <c r="DB177" s="126"/>
      <c r="DC177" s="126"/>
      <c r="DD177" s="126"/>
      <c r="DE177" s="126"/>
      <c r="DF177" s="126"/>
      <c r="DG177" s="126"/>
      <c r="DH177" s="126"/>
      <c r="DI177" s="126"/>
      <c r="DJ177" s="126"/>
      <c r="DK177" s="126"/>
      <c r="DL177" s="126"/>
      <c r="DM177" s="126"/>
      <c r="DN177" s="126"/>
      <c r="DO177" s="126"/>
      <c r="DP177" s="126"/>
      <c r="DQ177" s="126"/>
      <c r="DR177" s="126"/>
      <c r="DS177" s="126"/>
      <c r="DT177" s="126"/>
      <c r="DU177" s="126"/>
      <c r="DV177" s="126"/>
      <c r="DW177" s="126"/>
      <c r="DX177" s="126"/>
      <c r="DY177" s="126"/>
      <c r="DZ177" s="126"/>
      <c r="EA177" s="126"/>
      <c r="EB177" s="126"/>
      <c r="EC177" s="126"/>
      <c r="ED177" s="126"/>
      <c r="EE177" s="126"/>
      <c r="EF177" s="126"/>
      <c r="EG177" s="126"/>
    </row>
    <row r="178" spans="26:137" x14ac:dyDescent="0.2"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  <c r="CW178" s="126"/>
      <c r="CX178" s="126"/>
      <c r="CY178" s="126"/>
      <c r="CZ178" s="126"/>
      <c r="DA178" s="126"/>
      <c r="DB178" s="126"/>
      <c r="DC178" s="126"/>
      <c r="DD178" s="126"/>
      <c r="DE178" s="126"/>
      <c r="DF178" s="126"/>
      <c r="DG178" s="126"/>
      <c r="DH178" s="126"/>
      <c r="DI178" s="126"/>
      <c r="DJ178" s="126"/>
      <c r="DK178" s="126"/>
      <c r="DL178" s="126"/>
      <c r="DM178" s="126"/>
      <c r="DN178" s="126"/>
      <c r="DO178" s="126"/>
      <c r="DP178" s="126"/>
      <c r="DQ178" s="126"/>
      <c r="DR178" s="126"/>
      <c r="DS178" s="126"/>
      <c r="DT178" s="126"/>
      <c r="DU178" s="126"/>
      <c r="DV178" s="126"/>
      <c r="DW178" s="126"/>
      <c r="DX178" s="126"/>
      <c r="DY178" s="126"/>
      <c r="DZ178" s="126"/>
      <c r="EA178" s="126"/>
      <c r="EB178" s="126"/>
      <c r="EC178" s="126"/>
      <c r="ED178" s="126"/>
      <c r="EE178" s="126"/>
      <c r="EF178" s="126"/>
      <c r="EG178" s="126"/>
    </row>
    <row r="179" spans="26:137" x14ac:dyDescent="0.2"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  <c r="CW179" s="126"/>
      <c r="CX179" s="126"/>
      <c r="CY179" s="126"/>
      <c r="CZ179" s="126"/>
      <c r="DA179" s="126"/>
      <c r="DB179" s="126"/>
      <c r="DC179" s="126"/>
      <c r="DD179" s="126"/>
      <c r="DE179" s="126"/>
      <c r="DF179" s="126"/>
      <c r="DG179" s="126"/>
      <c r="DH179" s="126"/>
      <c r="DI179" s="126"/>
      <c r="DJ179" s="126"/>
      <c r="DK179" s="126"/>
      <c r="DL179" s="126"/>
      <c r="DM179" s="126"/>
      <c r="DN179" s="126"/>
      <c r="DO179" s="126"/>
      <c r="DP179" s="126"/>
      <c r="DQ179" s="126"/>
      <c r="DR179" s="126"/>
      <c r="DS179" s="126"/>
      <c r="DT179" s="126"/>
      <c r="DU179" s="126"/>
      <c r="DV179" s="126"/>
      <c r="DW179" s="126"/>
      <c r="DX179" s="126"/>
      <c r="DY179" s="126"/>
      <c r="DZ179" s="126"/>
      <c r="EA179" s="126"/>
      <c r="EB179" s="126"/>
      <c r="EC179" s="126"/>
      <c r="ED179" s="126"/>
      <c r="EE179" s="126"/>
      <c r="EF179" s="126"/>
      <c r="EG179" s="126"/>
    </row>
    <row r="180" spans="26:137" x14ac:dyDescent="0.2"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  <c r="CW180" s="126"/>
      <c r="CX180" s="126"/>
      <c r="CY180" s="126"/>
      <c r="CZ180" s="126"/>
      <c r="DA180" s="126"/>
      <c r="DB180" s="126"/>
      <c r="DC180" s="126"/>
      <c r="DD180" s="126"/>
      <c r="DE180" s="126"/>
      <c r="DF180" s="126"/>
      <c r="DG180" s="126"/>
      <c r="DH180" s="126"/>
      <c r="DI180" s="126"/>
      <c r="DJ180" s="126"/>
      <c r="DK180" s="126"/>
      <c r="DL180" s="126"/>
      <c r="DM180" s="126"/>
      <c r="DN180" s="126"/>
      <c r="DO180" s="126"/>
      <c r="DP180" s="126"/>
      <c r="DQ180" s="126"/>
      <c r="DR180" s="126"/>
      <c r="DS180" s="126"/>
      <c r="DT180" s="126"/>
      <c r="DU180" s="126"/>
      <c r="DV180" s="126"/>
      <c r="DW180" s="126"/>
      <c r="DX180" s="126"/>
      <c r="DY180" s="126"/>
      <c r="DZ180" s="126"/>
      <c r="EA180" s="126"/>
      <c r="EB180" s="126"/>
      <c r="EC180" s="126"/>
      <c r="ED180" s="126"/>
      <c r="EE180" s="126"/>
      <c r="EF180" s="126"/>
      <c r="EG180" s="126"/>
    </row>
    <row r="181" spans="26:137" x14ac:dyDescent="0.2"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  <c r="CN181" s="126"/>
      <c r="CO181" s="126"/>
      <c r="CP181" s="126"/>
      <c r="CQ181" s="126"/>
      <c r="CR181" s="126"/>
      <c r="CS181" s="126"/>
      <c r="CT181" s="126"/>
      <c r="CU181" s="126"/>
      <c r="CV181" s="126"/>
      <c r="CW181" s="126"/>
      <c r="CX181" s="126"/>
      <c r="CY181" s="126"/>
      <c r="CZ181" s="126"/>
      <c r="DA181" s="126"/>
      <c r="DB181" s="126"/>
      <c r="DC181" s="126"/>
      <c r="DD181" s="126"/>
      <c r="DE181" s="126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126"/>
      <c r="DW181" s="126"/>
      <c r="DX181" s="126"/>
      <c r="DY181" s="126"/>
      <c r="DZ181" s="126"/>
      <c r="EA181" s="126"/>
      <c r="EB181" s="126"/>
      <c r="EC181" s="126"/>
      <c r="ED181" s="126"/>
      <c r="EE181" s="126"/>
      <c r="EF181" s="126"/>
      <c r="EG181" s="126"/>
    </row>
    <row r="182" spans="26:137" x14ac:dyDescent="0.2"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  <c r="CN182" s="126"/>
      <c r="CO182" s="126"/>
      <c r="CP182" s="126"/>
      <c r="CQ182" s="126"/>
      <c r="CR182" s="126"/>
      <c r="CS182" s="126"/>
      <c r="CT182" s="126"/>
      <c r="CU182" s="126"/>
      <c r="CV182" s="126"/>
      <c r="CW182" s="126"/>
      <c r="CX182" s="126"/>
      <c r="CY182" s="126"/>
      <c r="CZ182" s="126"/>
      <c r="DA182" s="126"/>
      <c r="DB182" s="126"/>
      <c r="DC182" s="126"/>
      <c r="DD182" s="126"/>
      <c r="DE182" s="126"/>
      <c r="DF182" s="126"/>
      <c r="DG182" s="126"/>
      <c r="DH182" s="126"/>
      <c r="DI182" s="126"/>
      <c r="DJ182" s="126"/>
      <c r="DK182" s="126"/>
      <c r="DL182" s="126"/>
      <c r="DM182" s="126"/>
      <c r="DN182" s="126"/>
      <c r="DO182" s="126"/>
      <c r="DP182" s="126"/>
      <c r="DQ182" s="126"/>
      <c r="DR182" s="126"/>
      <c r="DS182" s="126"/>
      <c r="DT182" s="126"/>
      <c r="DU182" s="126"/>
      <c r="DV182" s="126"/>
      <c r="DW182" s="126"/>
      <c r="DX182" s="126"/>
      <c r="DY182" s="126"/>
      <c r="DZ182" s="126"/>
      <c r="EA182" s="126"/>
      <c r="EB182" s="126"/>
      <c r="EC182" s="126"/>
      <c r="ED182" s="126"/>
      <c r="EE182" s="126"/>
      <c r="EF182" s="126"/>
      <c r="EG182" s="126"/>
    </row>
    <row r="183" spans="26:137" x14ac:dyDescent="0.2"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  <c r="CN183" s="126"/>
      <c r="CO183" s="126"/>
      <c r="CP183" s="126"/>
      <c r="CQ183" s="126"/>
      <c r="CR183" s="126"/>
      <c r="CS183" s="126"/>
      <c r="CT183" s="126"/>
      <c r="CU183" s="126"/>
      <c r="CV183" s="126"/>
      <c r="CW183" s="126"/>
      <c r="CX183" s="126"/>
      <c r="CY183" s="126"/>
      <c r="CZ183" s="126"/>
      <c r="DA183" s="126"/>
      <c r="DB183" s="126"/>
      <c r="DC183" s="126"/>
      <c r="DD183" s="126"/>
      <c r="DE183" s="126"/>
      <c r="DF183" s="126"/>
      <c r="DG183" s="126"/>
      <c r="DH183" s="126"/>
      <c r="DI183" s="126"/>
      <c r="DJ183" s="126"/>
      <c r="DK183" s="126"/>
      <c r="DL183" s="126"/>
      <c r="DM183" s="126"/>
      <c r="DN183" s="126"/>
      <c r="DO183" s="126"/>
      <c r="DP183" s="126"/>
      <c r="DQ183" s="126"/>
      <c r="DR183" s="126"/>
      <c r="DS183" s="126"/>
      <c r="DT183" s="126"/>
      <c r="DU183" s="126"/>
      <c r="DV183" s="126"/>
      <c r="DW183" s="126"/>
      <c r="DX183" s="126"/>
      <c r="DY183" s="126"/>
      <c r="DZ183" s="126"/>
      <c r="EA183" s="126"/>
      <c r="EB183" s="126"/>
      <c r="EC183" s="126"/>
      <c r="ED183" s="126"/>
      <c r="EE183" s="126"/>
      <c r="EF183" s="126"/>
      <c r="EG183" s="126"/>
    </row>
    <row r="184" spans="26:137" x14ac:dyDescent="0.2"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  <c r="CN184" s="126"/>
      <c r="CO184" s="126"/>
      <c r="CP184" s="126"/>
      <c r="CQ184" s="126"/>
      <c r="CR184" s="126"/>
      <c r="CS184" s="126"/>
      <c r="CT184" s="126"/>
      <c r="CU184" s="126"/>
      <c r="CV184" s="126"/>
      <c r="CW184" s="126"/>
      <c r="CX184" s="126"/>
      <c r="CY184" s="126"/>
      <c r="CZ184" s="126"/>
      <c r="DA184" s="126"/>
      <c r="DB184" s="126"/>
      <c r="DC184" s="126"/>
      <c r="DD184" s="126"/>
      <c r="DE184" s="126"/>
      <c r="DF184" s="126"/>
      <c r="DG184" s="126"/>
      <c r="DH184" s="126"/>
      <c r="DI184" s="126"/>
      <c r="DJ184" s="126"/>
      <c r="DK184" s="126"/>
      <c r="DL184" s="126"/>
      <c r="DM184" s="126"/>
      <c r="DN184" s="126"/>
      <c r="DO184" s="126"/>
      <c r="DP184" s="126"/>
      <c r="DQ184" s="126"/>
      <c r="DR184" s="126"/>
      <c r="DS184" s="126"/>
      <c r="DT184" s="126"/>
      <c r="DU184" s="126"/>
      <c r="DV184" s="126"/>
      <c r="DW184" s="126"/>
      <c r="DX184" s="126"/>
      <c r="DY184" s="126"/>
      <c r="DZ184" s="126"/>
      <c r="EA184" s="126"/>
      <c r="EB184" s="126"/>
      <c r="EC184" s="126"/>
      <c r="ED184" s="126"/>
      <c r="EE184" s="126"/>
      <c r="EF184" s="126"/>
      <c r="EG184" s="126"/>
    </row>
    <row r="185" spans="26:137" x14ac:dyDescent="0.2"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  <c r="CN185" s="126"/>
      <c r="CO185" s="126"/>
      <c r="CP185" s="126"/>
      <c r="CQ185" s="126"/>
      <c r="CR185" s="126"/>
      <c r="CS185" s="126"/>
      <c r="CT185" s="126"/>
      <c r="CU185" s="126"/>
      <c r="CV185" s="126"/>
      <c r="CW185" s="126"/>
      <c r="CX185" s="126"/>
      <c r="CY185" s="126"/>
      <c r="CZ185" s="126"/>
      <c r="DA185" s="126"/>
      <c r="DB185" s="126"/>
      <c r="DC185" s="126"/>
      <c r="DD185" s="126"/>
      <c r="DE185" s="126"/>
      <c r="DF185" s="126"/>
      <c r="DG185" s="126"/>
      <c r="DH185" s="126"/>
      <c r="DI185" s="126"/>
      <c r="DJ185" s="126"/>
      <c r="DK185" s="126"/>
      <c r="DL185" s="126"/>
      <c r="DM185" s="126"/>
      <c r="DN185" s="126"/>
      <c r="DO185" s="126"/>
      <c r="DP185" s="126"/>
      <c r="DQ185" s="126"/>
      <c r="DR185" s="126"/>
      <c r="DS185" s="126"/>
      <c r="DT185" s="126"/>
      <c r="DU185" s="126"/>
      <c r="DV185" s="126"/>
      <c r="DW185" s="126"/>
      <c r="DX185" s="126"/>
      <c r="DY185" s="126"/>
      <c r="DZ185" s="126"/>
      <c r="EA185" s="126"/>
      <c r="EB185" s="126"/>
      <c r="EC185" s="126"/>
      <c r="ED185" s="126"/>
      <c r="EE185" s="126"/>
      <c r="EF185" s="126"/>
      <c r="EG185" s="126"/>
    </row>
    <row r="186" spans="26:137" x14ac:dyDescent="0.2"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  <c r="CN186" s="126"/>
      <c r="CO186" s="126"/>
      <c r="CP186" s="126"/>
      <c r="CQ186" s="126"/>
      <c r="CR186" s="126"/>
      <c r="CS186" s="126"/>
      <c r="CT186" s="126"/>
      <c r="CU186" s="126"/>
      <c r="CV186" s="126"/>
      <c r="CW186" s="126"/>
      <c r="CX186" s="126"/>
      <c r="CY186" s="126"/>
      <c r="CZ186" s="126"/>
      <c r="DA186" s="126"/>
      <c r="DB186" s="126"/>
      <c r="DC186" s="126"/>
      <c r="DD186" s="126"/>
      <c r="DE186" s="126"/>
      <c r="DF186" s="126"/>
      <c r="DG186" s="126"/>
      <c r="DH186" s="126"/>
      <c r="DI186" s="126"/>
      <c r="DJ186" s="126"/>
      <c r="DK186" s="126"/>
      <c r="DL186" s="126"/>
      <c r="DM186" s="126"/>
      <c r="DN186" s="126"/>
      <c r="DO186" s="126"/>
      <c r="DP186" s="126"/>
      <c r="DQ186" s="126"/>
      <c r="DR186" s="126"/>
      <c r="DS186" s="126"/>
      <c r="DT186" s="126"/>
      <c r="DU186" s="126"/>
      <c r="DV186" s="126"/>
      <c r="DW186" s="126"/>
      <c r="DX186" s="126"/>
      <c r="DY186" s="126"/>
      <c r="DZ186" s="126"/>
      <c r="EA186" s="126"/>
      <c r="EB186" s="126"/>
      <c r="EC186" s="126"/>
      <c r="ED186" s="126"/>
      <c r="EE186" s="126"/>
      <c r="EF186" s="126"/>
      <c r="EG186" s="126"/>
    </row>
    <row r="187" spans="26:137" x14ac:dyDescent="0.2"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  <c r="CN187" s="126"/>
      <c r="CO187" s="126"/>
      <c r="CP187" s="126"/>
      <c r="CQ187" s="126"/>
      <c r="CR187" s="126"/>
      <c r="CS187" s="126"/>
      <c r="CT187" s="126"/>
      <c r="CU187" s="126"/>
      <c r="CV187" s="126"/>
      <c r="CW187" s="126"/>
      <c r="CX187" s="126"/>
      <c r="CY187" s="126"/>
      <c r="CZ187" s="126"/>
      <c r="DA187" s="126"/>
      <c r="DB187" s="126"/>
      <c r="DC187" s="126"/>
      <c r="DD187" s="126"/>
      <c r="DE187" s="126"/>
      <c r="DF187" s="126"/>
      <c r="DG187" s="126"/>
      <c r="DH187" s="126"/>
      <c r="DI187" s="126"/>
      <c r="DJ187" s="126"/>
      <c r="DK187" s="126"/>
      <c r="DL187" s="126"/>
      <c r="DM187" s="126"/>
      <c r="DN187" s="126"/>
      <c r="DO187" s="126"/>
      <c r="DP187" s="126"/>
      <c r="DQ187" s="126"/>
      <c r="DR187" s="126"/>
      <c r="DS187" s="126"/>
      <c r="DT187" s="126"/>
      <c r="DU187" s="126"/>
      <c r="DV187" s="126"/>
      <c r="DW187" s="126"/>
      <c r="DX187" s="126"/>
      <c r="DY187" s="126"/>
      <c r="DZ187" s="126"/>
      <c r="EA187" s="126"/>
      <c r="EB187" s="126"/>
      <c r="EC187" s="126"/>
      <c r="ED187" s="126"/>
      <c r="EE187" s="126"/>
      <c r="EF187" s="126"/>
      <c r="EG187" s="126"/>
    </row>
    <row r="188" spans="26:137" x14ac:dyDescent="0.2"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  <c r="CN188" s="126"/>
      <c r="CO188" s="126"/>
      <c r="CP188" s="126"/>
      <c r="CQ188" s="126"/>
      <c r="CR188" s="126"/>
      <c r="CS188" s="126"/>
      <c r="CT188" s="126"/>
      <c r="CU188" s="126"/>
      <c r="CV188" s="126"/>
      <c r="CW188" s="126"/>
      <c r="CX188" s="126"/>
      <c r="CY188" s="126"/>
      <c r="CZ188" s="126"/>
      <c r="DA188" s="126"/>
      <c r="DB188" s="126"/>
      <c r="DC188" s="126"/>
      <c r="DD188" s="126"/>
      <c r="DE188" s="126"/>
      <c r="DF188" s="126"/>
      <c r="DG188" s="126"/>
      <c r="DH188" s="126"/>
      <c r="DI188" s="126"/>
      <c r="DJ188" s="126"/>
      <c r="DK188" s="126"/>
      <c r="DL188" s="126"/>
      <c r="DM188" s="126"/>
      <c r="DN188" s="126"/>
      <c r="DO188" s="126"/>
      <c r="DP188" s="126"/>
      <c r="DQ188" s="126"/>
      <c r="DR188" s="126"/>
      <c r="DS188" s="126"/>
      <c r="DT188" s="126"/>
      <c r="DU188" s="126"/>
      <c r="DV188" s="126"/>
      <c r="DW188" s="126"/>
      <c r="DX188" s="126"/>
      <c r="DY188" s="126"/>
      <c r="DZ188" s="126"/>
      <c r="EA188" s="126"/>
      <c r="EB188" s="126"/>
      <c r="EC188" s="126"/>
      <c r="ED188" s="126"/>
      <c r="EE188" s="126"/>
      <c r="EF188" s="126"/>
      <c r="EG188" s="126"/>
    </row>
    <row r="189" spans="26:137" x14ac:dyDescent="0.2"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  <c r="CN189" s="126"/>
      <c r="CO189" s="126"/>
      <c r="CP189" s="126"/>
      <c r="CQ189" s="126"/>
      <c r="CR189" s="126"/>
      <c r="CS189" s="126"/>
      <c r="CT189" s="126"/>
      <c r="CU189" s="126"/>
      <c r="CV189" s="126"/>
      <c r="CW189" s="126"/>
      <c r="CX189" s="126"/>
      <c r="CY189" s="126"/>
      <c r="CZ189" s="126"/>
      <c r="DA189" s="126"/>
      <c r="DB189" s="126"/>
      <c r="DC189" s="126"/>
      <c r="DD189" s="126"/>
      <c r="DE189" s="126"/>
      <c r="DF189" s="126"/>
      <c r="DG189" s="126"/>
      <c r="DH189" s="126"/>
      <c r="DI189" s="126"/>
      <c r="DJ189" s="126"/>
      <c r="DK189" s="126"/>
      <c r="DL189" s="126"/>
      <c r="DM189" s="126"/>
      <c r="DN189" s="126"/>
      <c r="DO189" s="126"/>
      <c r="DP189" s="126"/>
      <c r="DQ189" s="126"/>
      <c r="DR189" s="126"/>
      <c r="DS189" s="126"/>
      <c r="DT189" s="126"/>
      <c r="DU189" s="126"/>
      <c r="DV189" s="126"/>
      <c r="DW189" s="126"/>
      <c r="DX189" s="126"/>
      <c r="DY189" s="126"/>
      <c r="DZ189" s="126"/>
      <c r="EA189" s="126"/>
      <c r="EB189" s="126"/>
      <c r="EC189" s="126"/>
      <c r="ED189" s="126"/>
      <c r="EE189" s="126"/>
      <c r="EF189" s="126"/>
      <c r="EG189" s="126"/>
    </row>
    <row r="190" spans="26:137" x14ac:dyDescent="0.2"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  <c r="CN190" s="126"/>
      <c r="CO190" s="126"/>
      <c r="CP190" s="126"/>
      <c r="CQ190" s="126"/>
      <c r="CR190" s="126"/>
      <c r="CS190" s="126"/>
      <c r="CT190" s="126"/>
      <c r="CU190" s="126"/>
      <c r="CV190" s="126"/>
      <c r="CW190" s="126"/>
      <c r="CX190" s="126"/>
      <c r="CY190" s="126"/>
      <c r="CZ190" s="126"/>
      <c r="DA190" s="126"/>
      <c r="DB190" s="126"/>
      <c r="DC190" s="126"/>
      <c r="DD190" s="126"/>
      <c r="DE190" s="126"/>
      <c r="DF190" s="126"/>
      <c r="DG190" s="126"/>
      <c r="DH190" s="126"/>
      <c r="DI190" s="126"/>
      <c r="DJ190" s="126"/>
      <c r="DK190" s="126"/>
      <c r="DL190" s="126"/>
      <c r="DM190" s="126"/>
      <c r="DN190" s="126"/>
      <c r="DO190" s="126"/>
      <c r="DP190" s="126"/>
      <c r="DQ190" s="126"/>
      <c r="DR190" s="126"/>
      <c r="DS190" s="126"/>
      <c r="DT190" s="126"/>
      <c r="DU190" s="126"/>
      <c r="DV190" s="126"/>
      <c r="DW190" s="126"/>
      <c r="DX190" s="126"/>
      <c r="DY190" s="126"/>
      <c r="DZ190" s="126"/>
      <c r="EA190" s="126"/>
      <c r="EB190" s="126"/>
      <c r="EC190" s="126"/>
      <c r="ED190" s="126"/>
      <c r="EE190" s="126"/>
      <c r="EF190" s="126"/>
      <c r="EG190" s="126"/>
    </row>
    <row r="191" spans="26:137" x14ac:dyDescent="0.2"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  <c r="CN191" s="126"/>
      <c r="CO191" s="126"/>
      <c r="CP191" s="126"/>
      <c r="CQ191" s="126"/>
      <c r="CR191" s="126"/>
      <c r="CS191" s="126"/>
      <c r="CT191" s="126"/>
      <c r="CU191" s="126"/>
      <c r="CV191" s="126"/>
      <c r="CW191" s="126"/>
      <c r="CX191" s="126"/>
      <c r="CY191" s="126"/>
      <c r="CZ191" s="126"/>
      <c r="DA191" s="126"/>
      <c r="DB191" s="126"/>
      <c r="DC191" s="126"/>
      <c r="DD191" s="126"/>
      <c r="DE191" s="126"/>
      <c r="DF191" s="126"/>
      <c r="DG191" s="126"/>
      <c r="DH191" s="126"/>
      <c r="DI191" s="126"/>
      <c r="DJ191" s="126"/>
      <c r="DK191" s="126"/>
      <c r="DL191" s="126"/>
      <c r="DM191" s="126"/>
      <c r="DN191" s="126"/>
      <c r="DO191" s="126"/>
      <c r="DP191" s="126"/>
      <c r="DQ191" s="126"/>
      <c r="DR191" s="126"/>
      <c r="DS191" s="126"/>
      <c r="DT191" s="126"/>
      <c r="DU191" s="126"/>
      <c r="DV191" s="126"/>
      <c r="DW191" s="126"/>
      <c r="DX191" s="126"/>
      <c r="DY191" s="126"/>
      <c r="DZ191" s="126"/>
      <c r="EA191" s="126"/>
      <c r="EB191" s="126"/>
      <c r="EC191" s="126"/>
      <c r="ED191" s="126"/>
      <c r="EE191" s="126"/>
      <c r="EF191" s="126"/>
      <c r="EG191" s="126"/>
    </row>
    <row r="192" spans="26:137" x14ac:dyDescent="0.2"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  <c r="CN192" s="126"/>
      <c r="CO192" s="126"/>
      <c r="CP192" s="126"/>
      <c r="CQ192" s="126"/>
      <c r="CR192" s="126"/>
      <c r="CS192" s="126"/>
      <c r="CT192" s="126"/>
      <c r="CU192" s="126"/>
      <c r="CV192" s="126"/>
      <c r="CW192" s="126"/>
      <c r="CX192" s="126"/>
      <c r="CY192" s="126"/>
      <c r="CZ192" s="126"/>
      <c r="DA192" s="126"/>
      <c r="DB192" s="126"/>
      <c r="DC192" s="126"/>
      <c r="DD192" s="126"/>
      <c r="DE192" s="126"/>
      <c r="DF192" s="126"/>
      <c r="DG192" s="126"/>
      <c r="DH192" s="126"/>
      <c r="DI192" s="126"/>
      <c r="DJ192" s="126"/>
      <c r="DK192" s="126"/>
      <c r="DL192" s="126"/>
      <c r="DM192" s="126"/>
      <c r="DN192" s="126"/>
      <c r="DO192" s="126"/>
      <c r="DP192" s="126"/>
      <c r="DQ192" s="126"/>
      <c r="DR192" s="126"/>
      <c r="DS192" s="126"/>
      <c r="DT192" s="126"/>
      <c r="DU192" s="126"/>
      <c r="DV192" s="126"/>
      <c r="DW192" s="126"/>
      <c r="DX192" s="126"/>
      <c r="DY192" s="126"/>
      <c r="DZ192" s="126"/>
      <c r="EA192" s="126"/>
      <c r="EB192" s="126"/>
      <c r="EC192" s="126"/>
      <c r="ED192" s="126"/>
      <c r="EE192" s="126"/>
      <c r="EF192" s="126"/>
      <c r="EG192" s="126"/>
    </row>
    <row r="193" spans="26:137" x14ac:dyDescent="0.2"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  <c r="CN193" s="126"/>
      <c r="CO193" s="126"/>
      <c r="CP193" s="126"/>
      <c r="CQ193" s="126"/>
      <c r="CR193" s="126"/>
      <c r="CS193" s="126"/>
      <c r="CT193" s="126"/>
      <c r="CU193" s="126"/>
      <c r="CV193" s="126"/>
      <c r="CW193" s="126"/>
      <c r="CX193" s="126"/>
      <c r="CY193" s="126"/>
      <c r="CZ193" s="126"/>
      <c r="DA193" s="126"/>
      <c r="DB193" s="126"/>
      <c r="DC193" s="126"/>
      <c r="DD193" s="126"/>
      <c r="DE193" s="126"/>
      <c r="DF193" s="126"/>
      <c r="DG193" s="126"/>
      <c r="DH193" s="126"/>
      <c r="DI193" s="126"/>
      <c r="DJ193" s="126"/>
      <c r="DK193" s="126"/>
      <c r="DL193" s="126"/>
      <c r="DM193" s="126"/>
      <c r="DN193" s="126"/>
      <c r="DO193" s="126"/>
      <c r="DP193" s="126"/>
      <c r="DQ193" s="126"/>
      <c r="DR193" s="126"/>
      <c r="DS193" s="126"/>
      <c r="DT193" s="126"/>
      <c r="DU193" s="126"/>
      <c r="DV193" s="126"/>
      <c r="DW193" s="126"/>
      <c r="DX193" s="126"/>
      <c r="DY193" s="126"/>
      <c r="DZ193" s="126"/>
      <c r="EA193" s="126"/>
      <c r="EB193" s="126"/>
      <c r="EC193" s="126"/>
      <c r="ED193" s="126"/>
      <c r="EE193" s="126"/>
      <c r="EF193" s="126"/>
      <c r="EG193" s="126"/>
    </row>
    <row r="194" spans="26:137" x14ac:dyDescent="0.2"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26"/>
      <c r="CW194" s="126"/>
      <c r="CX194" s="126"/>
      <c r="CY194" s="126"/>
      <c r="CZ194" s="126"/>
      <c r="DA194" s="126"/>
      <c r="DB194" s="126"/>
      <c r="DC194" s="126"/>
      <c r="DD194" s="126"/>
      <c r="DE194" s="126"/>
      <c r="DF194" s="126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</row>
    <row r="195" spans="26:137" x14ac:dyDescent="0.2"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6"/>
      <c r="EF195" s="126"/>
      <c r="EG195" s="126"/>
    </row>
    <row r="196" spans="26:137" x14ac:dyDescent="0.2"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  <c r="CW196" s="126"/>
      <c r="CX196" s="126"/>
      <c r="CY196" s="126"/>
      <c r="CZ196" s="126"/>
      <c r="DA196" s="126"/>
      <c r="DB196" s="126"/>
      <c r="DC196" s="126"/>
      <c r="DD196" s="126"/>
      <c r="DE196" s="126"/>
      <c r="DF196" s="126"/>
      <c r="DG196" s="126"/>
      <c r="DH196" s="126"/>
      <c r="DI196" s="126"/>
      <c r="DJ196" s="126"/>
      <c r="DK196" s="126"/>
      <c r="DL196" s="126"/>
      <c r="DM196" s="126"/>
      <c r="DN196" s="126"/>
      <c r="DO196" s="126"/>
      <c r="DP196" s="126"/>
      <c r="DQ196" s="126"/>
      <c r="DR196" s="126"/>
      <c r="DS196" s="126"/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6"/>
      <c r="EF196" s="126"/>
      <c r="EG196" s="126"/>
    </row>
    <row r="197" spans="26:137" x14ac:dyDescent="0.2"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  <c r="CW197" s="126"/>
      <c r="CX197" s="126"/>
      <c r="CY197" s="126"/>
      <c r="CZ197" s="126"/>
      <c r="DA197" s="126"/>
      <c r="DB197" s="126"/>
      <c r="DC197" s="126"/>
      <c r="DD197" s="126"/>
      <c r="DE197" s="126"/>
      <c r="DF197" s="126"/>
      <c r="DG197" s="126"/>
      <c r="DH197" s="126"/>
      <c r="DI197" s="126"/>
      <c r="DJ197" s="126"/>
      <c r="DK197" s="126"/>
      <c r="DL197" s="126"/>
      <c r="DM197" s="126"/>
      <c r="DN197" s="126"/>
      <c r="DO197" s="126"/>
      <c r="DP197" s="126"/>
      <c r="DQ197" s="126"/>
      <c r="DR197" s="126"/>
      <c r="DS197" s="126"/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6"/>
      <c r="EF197" s="126"/>
      <c r="EG197" s="126"/>
    </row>
    <row r="198" spans="26:137" x14ac:dyDescent="0.2"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  <c r="CW198" s="126"/>
      <c r="CX198" s="126"/>
      <c r="CY198" s="126"/>
      <c r="CZ198" s="126"/>
      <c r="DA198" s="126"/>
      <c r="DB198" s="126"/>
      <c r="DC198" s="126"/>
      <c r="DD198" s="126"/>
      <c r="DE198" s="126"/>
      <c r="DF198" s="126"/>
      <c r="DG198" s="126"/>
      <c r="DH198" s="126"/>
      <c r="DI198" s="126"/>
      <c r="DJ198" s="126"/>
      <c r="DK198" s="126"/>
      <c r="DL198" s="126"/>
      <c r="DM198" s="126"/>
      <c r="DN198" s="126"/>
      <c r="DO198" s="126"/>
      <c r="DP198" s="126"/>
      <c r="DQ198" s="126"/>
      <c r="DR198" s="126"/>
      <c r="DS198" s="126"/>
      <c r="DT198" s="126"/>
      <c r="DU198" s="126"/>
      <c r="DV198" s="126"/>
      <c r="DW198" s="126"/>
      <c r="DX198" s="126"/>
      <c r="DY198" s="126"/>
      <c r="DZ198" s="126"/>
      <c r="EA198" s="126"/>
      <c r="EB198" s="126"/>
      <c r="EC198" s="126"/>
      <c r="ED198" s="126"/>
      <c r="EE198" s="126"/>
      <c r="EF198" s="126"/>
      <c r="EG198" s="126"/>
    </row>
    <row r="199" spans="26:137" x14ac:dyDescent="0.2"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  <c r="CW199" s="126"/>
      <c r="CX199" s="126"/>
      <c r="CY199" s="126"/>
      <c r="CZ199" s="126"/>
      <c r="DA199" s="126"/>
      <c r="DB199" s="126"/>
      <c r="DC199" s="126"/>
      <c r="DD199" s="126"/>
      <c r="DE199" s="126"/>
      <c r="DF199" s="126"/>
      <c r="DG199" s="126"/>
      <c r="DH199" s="126"/>
      <c r="DI199" s="126"/>
      <c r="DJ199" s="126"/>
      <c r="DK199" s="126"/>
      <c r="DL199" s="126"/>
      <c r="DM199" s="126"/>
      <c r="DN199" s="126"/>
      <c r="DO199" s="126"/>
      <c r="DP199" s="126"/>
      <c r="DQ199" s="126"/>
      <c r="DR199" s="126"/>
      <c r="DS199" s="126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6"/>
      <c r="ED199" s="126"/>
      <c r="EE199" s="126"/>
      <c r="EF199" s="126"/>
      <c r="EG199" s="126"/>
    </row>
    <row r="200" spans="26:137" x14ac:dyDescent="0.2"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6"/>
      <c r="CZ200" s="126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</row>
    <row r="201" spans="26:137" x14ac:dyDescent="0.2"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</row>
    <row r="202" spans="26:137" x14ac:dyDescent="0.2"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</row>
    <row r="203" spans="26:137" x14ac:dyDescent="0.2"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</row>
    <row r="204" spans="26:137" x14ac:dyDescent="0.2"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</row>
    <row r="205" spans="26:137" x14ac:dyDescent="0.2"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</row>
    <row r="206" spans="26:137" x14ac:dyDescent="0.2"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</row>
    <row r="207" spans="26:137" x14ac:dyDescent="0.2"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</row>
    <row r="208" spans="26:137" x14ac:dyDescent="0.2"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</row>
    <row r="209" spans="26:137" x14ac:dyDescent="0.2"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</row>
    <row r="210" spans="26:137" x14ac:dyDescent="0.2"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</row>
    <row r="211" spans="26:137" x14ac:dyDescent="0.2"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</row>
    <row r="212" spans="26:137" x14ac:dyDescent="0.2"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  <c r="CW212" s="126"/>
      <c r="CX212" s="126"/>
      <c r="CY212" s="126"/>
      <c r="CZ212" s="126"/>
      <c r="DA212" s="126"/>
      <c r="DB212" s="126"/>
      <c r="DC212" s="126"/>
      <c r="DD212" s="126"/>
      <c r="DE212" s="126"/>
      <c r="DF212" s="126"/>
      <c r="DG212" s="126"/>
      <c r="DH212" s="126"/>
      <c r="DI212" s="126"/>
      <c r="DJ212" s="126"/>
      <c r="DK212" s="126"/>
      <c r="DL212" s="126"/>
      <c r="DM212" s="126"/>
      <c r="DN212" s="126"/>
      <c r="DO212" s="126"/>
      <c r="DP212" s="126"/>
      <c r="DQ212" s="126"/>
      <c r="DR212" s="126"/>
      <c r="DS212" s="126"/>
      <c r="DT212" s="126"/>
      <c r="DU212" s="126"/>
      <c r="DV212" s="126"/>
      <c r="DW212" s="126"/>
      <c r="DX212" s="126"/>
      <c r="DY212" s="126"/>
      <c r="DZ212" s="126"/>
      <c r="EA212" s="126"/>
      <c r="EB212" s="126"/>
      <c r="EC212" s="126"/>
      <c r="ED212" s="126"/>
      <c r="EE212" s="126"/>
      <c r="EF212" s="126"/>
      <c r="EG212" s="126"/>
    </row>
    <row r="213" spans="26:137" x14ac:dyDescent="0.2"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26"/>
      <c r="CS213" s="126"/>
      <c r="CT213" s="126"/>
      <c r="CU213" s="126"/>
      <c r="CV213" s="126"/>
      <c r="CW213" s="126"/>
      <c r="CX213" s="126"/>
      <c r="CY213" s="126"/>
      <c r="CZ213" s="126"/>
      <c r="DA213" s="126"/>
      <c r="DB213" s="126"/>
      <c r="DC213" s="126"/>
      <c r="DD213" s="126"/>
      <c r="DE213" s="126"/>
      <c r="DF213" s="126"/>
      <c r="DG213" s="126"/>
      <c r="DH213" s="126"/>
      <c r="DI213" s="126"/>
      <c r="DJ213" s="126"/>
      <c r="DK213" s="126"/>
      <c r="DL213" s="126"/>
      <c r="DM213" s="126"/>
      <c r="DN213" s="126"/>
      <c r="DO213" s="126"/>
      <c r="DP213" s="126"/>
      <c r="DQ213" s="126"/>
      <c r="DR213" s="126"/>
      <c r="DS213" s="126"/>
      <c r="DT213" s="126"/>
      <c r="DU213" s="126"/>
      <c r="DV213" s="126"/>
      <c r="DW213" s="126"/>
      <c r="DX213" s="126"/>
      <c r="DY213" s="126"/>
      <c r="DZ213" s="126"/>
      <c r="EA213" s="126"/>
      <c r="EB213" s="126"/>
      <c r="EC213" s="126"/>
      <c r="ED213" s="126"/>
      <c r="EE213" s="126"/>
      <c r="EF213" s="126"/>
      <c r="EG213" s="126"/>
    </row>
    <row r="214" spans="26:137" x14ac:dyDescent="0.2"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126"/>
      <c r="DH214" s="126"/>
      <c r="DI214" s="126"/>
      <c r="DJ214" s="126"/>
      <c r="DK214" s="126"/>
      <c r="DL214" s="126"/>
      <c r="DM214" s="126"/>
      <c r="DN214" s="126"/>
      <c r="DO214" s="126"/>
      <c r="DP214" s="126"/>
      <c r="DQ214" s="126"/>
      <c r="DR214" s="126"/>
      <c r="DS214" s="126"/>
      <c r="DT214" s="126"/>
      <c r="DU214" s="126"/>
      <c r="DV214" s="126"/>
      <c r="DW214" s="126"/>
      <c r="DX214" s="126"/>
      <c r="DY214" s="126"/>
      <c r="DZ214" s="126"/>
      <c r="EA214" s="126"/>
      <c r="EB214" s="126"/>
      <c r="EC214" s="126"/>
      <c r="ED214" s="126"/>
      <c r="EE214" s="126"/>
      <c r="EF214" s="126"/>
      <c r="EG214" s="126"/>
    </row>
    <row r="215" spans="26:137" x14ac:dyDescent="0.2"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126"/>
      <c r="DH215" s="126"/>
      <c r="DI215" s="126"/>
      <c r="DJ215" s="126"/>
      <c r="DK215" s="126"/>
      <c r="DL215" s="126"/>
      <c r="DM215" s="126"/>
      <c r="DN215" s="126"/>
      <c r="DO215" s="126"/>
      <c r="DP215" s="126"/>
      <c r="DQ215" s="126"/>
      <c r="DR215" s="126"/>
      <c r="DS215" s="126"/>
      <c r="DT215" s="126"/>
      <c r="DU215" s="126"/>
      <c r="DV215" s="126"/>
      <c r="DW215" s="126"/>
      <c r="DX215" s="126"/>
      <c r="DY215" s="126"/>
      <c r="DZ215" s="126"/>
      <c r="EA215" s="126"/>
      <c r="EB215" s="126"/>
      <c r="EC215" s="126"/>
      <c r="ED215" s="126"/>
      <c r="EE215" s="126"/>
      <c r="EF215" s="126"/>
      <c r="EG215" s="126"/>
    </row>
    <row r="216" spans="26:137" x14ac:dyDescent="0.2"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126"/>
      <c r="DH216" s="126"/>
      <c r="DI216" s="126"/>
      <c r="DJ216" s="126"/>
      <c r="DK216" s="126"/>
      <c r="DL216" s="126"/>
      <c r="DM216" s="126"/>
      <c r="DN216" s="126"/>
      <c r="DO216" s="126"/>
      <c r="DP216" s="126"/>
      <c r="DQ216" s="126"/>
      <c r="DR216" s="126"/>
      <c r="DS216" s="126"/>
      <c r="DT216" s="126"/>
      <c r="DU216" s="126"/>
      <c r="DV216" s="126"/>
      <c r="DW216" s="126"/>
      <c r="DX216" s="126"/>
      <c r="DY216" s="126"/>
      <c r="DZ216" s="126"/>
      <c r="EA216" s="126"/>
      <c r="EB216" s="126"/>
      <c r="EC216" s="126"/>
      <c r="ED216" s="126"/>
      <c r="EE216" s="126"/>
      <c r="EF216" s="126"/>
      <c r="EG216" s="126"/>
    </row>
    <row r="217" spans="26:137" x14ac:dyDescent="0.2"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  <c r="CN217" s="126"/>
      <c r="CO217" s="126"/>
      <c r="CP217" s="126"/>
      <c r="CQ217" s="126"/>
      <c r="CR217" s="126"/>
      <c r="CS217" s="126"/>
      <c r="CT217" s="126"/>
      <c r="CU217" s="126"/>
      <c r="CV217" s="126"/>
      <c r="CW217" s="126"/>
      <c r="CX217" s="126"/>
      <c r="CY217" s="126"/>
      <c r="CZ217" s="126"/>
      <c r="DA217" s="126"/>
      <c r="DB217" s="126"/>
      <c r="DC217" s="126"/>
      <c r="DD217" s="126"/>
      <c r="DE217" s="126"/>
      <c r="DF217" s="126"/>
      <c r="DG217" s="126"/>
      <c r="DH217" s="126"/>
      <c r="DI217" s="126"/>
      <c r="DJ217" s="126"/>
      <c r="DK217" s="126"/>
      <c r="DL217" s="126"/>
      <c r="DM217" s="126"/>
      <c r="DN217" s="126"/>
      <c r="DO217" s="126"/>
      <c r="DP217" s="126"/>
      <c r="DQ217" s="126"/>
      <c r="DR217" s="126"/>
      <c r="DS217" s="126"/>
      <c r="DT217" s="126"/>
      <c r="DU217" s="126"/>
      <c r="DV217" s="126"/>
      <c r="DW217" s="126"/>
      <c r="DX217" s="126"/>
      <c r="DY217" s="126"/>
      <c r="DZ217" s="126"/>
      <c r="EA217" s="126"/>
      <c r="EB217" s="126"/>
      <c r="EC217" s="126"/>
      <c r="ED217" s="126"/>
      <c r="EE217" s="126"/>
      <c r="EF217" s="126"/>
      <c r="EG217" s="126"/>
    </row>
    <row r="218" spans="26:137" x14ac:dyDescent="0.2"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6"/>
      <c r="DB218" s="126"/>
      <c r="DC218" s="126"/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6"/>
      <c r="DN218" s="126"/>
      <c r="DO218" s="126"/>
      <c r="DP218" s="126"/>
      <c r="DQ218" s="126"/>
      <c r="DR218" s="126"/>
      <c r="DS218" s="126"/>
      <c r="DT218" s="126"/>
      <c r="DU218" s="126"/>
      <c r="DV218" s="126"/>
      <c r="DW218" s="126"/>
      <c r="DX218" s="126"/>
      <c r="DY218" s="126"/>
      <c r="DZ218" s="126"/>
      <c r="EA218" s="126"/>
      <c r="EB218" s="126"/>
      <c r="EC218" s="126"/>
      <c r="ED218" s="126"/>
      <c r="EE218" s="126"/>
      <c r="EF218" s="126"/>
      <c r="EG218" s="126"/>
    </row>
    <row r="219" spans="26:137" x14ac:dyDescent="0.2"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126"/>
      <c r="DH219" s="126"/>
      <c r="DI219" s="126"/>
      <c r="DJ219" s="126"/>
      <c r="DK219" s="126"/>
      <c r="DL219" s="126"/>
      <c r="DM219" s="126"/>
      <c r="DN219" s="126"/>
      <c r="DO219" s="126"/>
      <c r="DP219" s="126"/>
      <c r="DQ219" s="126"/>
      <c r="DR219" s="126"/>
      <c r="DS219" s="126"/>
      <c r="DT219" s="126"/>
      <c r="DU219" s="126"/>
      <c r="DV219" s="126"/>
      <c r="DW219" s="126"/>
      <c r="DX219" s="126"/>
      <c r="DY219" s="126"/>
      <c r="DZ219" s="126"/>
      <c r="EA219" s="126"/>
      <c r="EB219" s="126"/>
      <c r="EC219" s="126"/>
      <c r="ED219" s="126"/>
      <c r="EE219" s="126"/>
      <c r="EF219" s="126"/>
      <c r="EG219" s="126"/>
    </row>
    <row r="220" spans="26:137" x14ac:dyDescent="0.2"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  <c r="CW220" s="126"/>
      <c r="CX220" s="126"/>
      <c r="CY220" s="126"/>
      <c r="CZ220" s="126"/>
      <c r="DA220" s="126"/>
      <c r="DB220" s="126"/>
      <c r="DC220" s="126"/>
      <c r="DD220" s="126"/>
      <c r="DE220" s="126"/>
      <c r="DF220" s="126"/>
      <c r="DG220" s="126"/>
      <c r="DH220" s="126"/>
      <c r="DI220" s="126"/>
      <c r="DJ220" s="126"/>
      <c r="DK220" s="126"/>
      <c r="DL220" s="126"/>
      <c r="DM220" s="126"/>
      <c r="DN220" s="126"/>
      <c r="DO220" s="126"/>
      <c r="DP220" s="126"/>
      <c r="DQ220" s="126"/>
      <c r="DR220" s="126"/>
      <c r="DS220" s="126"/>
      <c r="DT220" s="126"/>
      <c r="DU220" s="126"/>
      <c r="DV220" s="126"/>
      <c r="DW220" s="126"/>
      <c r="DX220" s="126"/>
      <c r="DY220" s="126"/>
      <c r="DZ220" s="126"/>
      <c r="EA220" s="126"/>
      <c r="EB220" s="126"/>
      <c r="EC220" s="126"/>
      <c r="ED220" s="126"/>
      <c r="EE220" s="126"/>
      <c r="EF220" s="126"/>
      <c r="EG220" s="126"/>
    </row>
    <row r="221" spans="26:137" x14ac:dyDescent="0.2"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  <c r="CW221" s="126"/>
      <c r="CX221" s="126"/>
      <c r="CY221" s="126"/>
      <c r="CZ221" s="126"/>
      <c r="DA221" s="126"/>
      <c r="DB221" s="126"/>
      <c r="DC221" s="126"/>
      <c r="DD221" s="126"/>
      <c r="DE221" s="126"/>
      <c r="DF221" s="126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</row>
    <row r="222" spans="26:137" x14ac:dyDescent="0.2"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  <c r="CW222" s="126"/>
      <c r="CX222" s="126"/>
      <c r="CY222" s="126"/>
      <c r="CZ222" s="126"/>
      <c r="DA222" s="126"/>
      <c r="DB222" s="126"/>
      <c r="DC222" s="126"/>
      <c r="DD222" s="126"/>
      <c r="DE222" s="126"/>
      <c r="DF222" s="126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</row>
    <row r="223" spans="26:137" x14ac:dyDescent="0.2"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/>
      <c r="DB223" s="126"/>
      <c r="DC223" s="126"/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/>
      <c r="DN223" s="126"/>
      <c r="DO223" s="126"/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</row>
    <row r="224" spans="26:137" x14ac:dyDescent="0.2"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  <c r="CW224" s="126"/>
      <c r="CX224" s="126"/>
      <c r="CY224" s="126"/>
      <c r="CZ224" s="126"/>
      <c r="DA224" s="126"/>
      <c r="DB224" s="126"/>
      <c r="DC224" s="126"/>
      <c r="DD224" s="126"/>
      <c r="DE224" s="126"/>
      <c r="DF224" s="126"/>
      <c r="DG224" s="126"/>
      <c r="DH224" s="126"/>
      <c r="DI224" s="126"/>
      <c r="DJ224" s="126"/>
      <c r="DK224" s="126"/>
      <c r="DL224" s="126"/>
      <c r="DM224" s="126"/>
      <c r="DN224" s="126"/>
      <c r="DO224" s="126"/>
      <c r="DP224" s="126"/>
      <c r="DQ224" s="126"/>
      <c r="DR224" s="126"/>
      <c r="DS224" s="126"/>
      <c r="DT224" s="126"/>
      <c r="DU224" s="126"/>
      <c r="DV224" s="126"/>
      <c r="DW224" s="126"/>
      <c r="DX224" s="126"/>
      <c r="DY224" s="126"/>
      <c r="DZ224" s="126"/>
      <c r="EA224" s="126"/>
      <c r="EB224" s="126"/>
      <c r="EC224" s="126"/>
      <c r="ED224" s="126"/>
      <c r="EE224" s="126"/>
      <c r="EF224" s="126"/>
      <c r="EG224" s="126"/>
    </row>
    <row r="225" spans="26:137" x14ac:dyDescent="0.2"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  <c r="CW225" s="126"/>
      <c r="CX225" s="126"/>
      <c r="CY225" s="126"/>
      <c r="CZ225" s="126"/>
      <c r="DA225" s="126"/>
      <c r="DB225" s="126"/>
      <c r="DC225" s="126"/>
      <c r="DD225" s="126"/>
      <c r="DE225" s="126"/>
      <c r="DF225" s="126"/>
      <c r="DG225" s="126"/>
      <c r="DH225" s="126"/>
      <c r="DI225" s="126"/>
      <c r="DJ225" s="126"/>
      <c r="DK225" s="126"/>
      <c r="DL225" s="126"/>
      <c r="DM225" s="126"/>
      <c r="DN225" s="126"/>
      <c r="DO225" s="126"/>
      <c r="DP225" s="126"/>
      <c r="DQ225" s="126"/>
      <c r="DR225" s="126"/>
      <c r="DS225" s="126"/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6"/>
      <c r="EF225" s="126"/>
      <c r="EG225" s="126"/>
    </row>
    <row r="226" spans="26:137" x14ac:dyDescent="0.2"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  <c r="CW226" s="126"/>
      <c r="CX226" s="126"/>
      <c r="CY226" s="126"/>
      <c r="CZ226" s="126"/>
      <c r="DA226" s="126"/>
      <c r="DB226" s="126"/>
      <c r="DC226" s="126"/>
      <c r="DD226" s="126"/>
      <c r="DE226" s="126"/>
      <c r="DF226" s="126"/>
      <c r="DG226" s="126"/>
      <c r="DH226" s="126"/>
      <c r="DI226" s="126"/>
      <c r="DJ226" s="126"/>
      <c r="DK226" s="126"/>
      <c r="DL226" s="126"/>
      <c r="DM226" s="126"/>
      <c r="DN226" s="126"/>
      <c r="DO226" s="126"/>
      <c r="DP226" s="126"/>
      <c r="DQ226" s="126"/>
      <c r="DR226" s="126"/>
      <c r="DS226" s="126"/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6"/>
      <c r="EF226" s="126"/>
      <c r="EG226" s="126"/>
    </row>
    <row r="227" spans="26:137" x14ac:dyDescent="0.2"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/>
      <c r="DB227" s="126"/>
      <c r="DC227" s="126"/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</row>
    <row r="228" spans="26:137" x14ac:dyDescent="0.2"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126"/>
      <c r="DH228" s="126"/>
      <c r="DI228" s="126"/>
      <c r="DJ228" s="126"/>
      <c r="DK228" s="126"/>
      <c r="DL228" s="126"/>
      <c r="DM228" s="126"/>
      <c r="DN228" s="126"/>
      <c r="DO228" s="126"/>
      <c r="DP228" s="126"/>
      <c r="DQ228" s="126"/>
      <c r="DR228" s="126"/>
      <c r="DS228" s="126"/>
      <c r="DT228" s="126"/>
      <c r="DU228" s="126"/>
      <c r="DV228" s="126"/>
      <c r="DW228" s="126"/>
      <c r="DX228" s="126"/>
      <c r="DY228" s="126"/>
      <c r="DZ228" s="126"/>
      <c r="EA228" s="126"/>
      <c r="EB228" s="126"/>
      <c r="EC228" s="126"/>
      <c r="ED228" s="126"/>
      <c r="EE228" s="126"/>
      <c r="EF228" s="126"/>
      <c r="EG228" s="126"/>
    </row>
    <row r="229" spans="26:137" x14ac:dyDescent="0.2"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  <c r="CN229" s="126"/>
      <c r="CO229" s="126"/>
      <c r="CP229" s="126"/>
      <c r="CQ229" s="126"/>
      <c r="CR229" s="126"/>
      <c r="CS229" s="126"/>
      <c r="CT229" s="126"/>
      <c r="CU229" s="126"/>
      <c r="CV229" s="126"/>
      <c r="CW229" s="126"/>
      <c r="CX229" s="126"/>
      <c r="CY229" s="126"/>
      <c r="CZ229" s="126"/>
      <c r="DA229" s="126"/>
      <c r="DB229" s="126"/>
      <c r="DC229" s="126"/>
      <c r="DD229" s="126"/>
      <c r="DE229" s="126"/>
      <c r="DF229" s="126"/>
      <c r="DG229" s="126"/>
      <c r="DH229" s="126"/>
      <c r="DI229" s="126"/>
      <c r="DJ229" s="126"/>
      <c r="DK229" s="126"/>
      <c r="DL229" s="126"/>
      <c r="DM229" s="126"/>
      <c r="DN229" s="126"/>
      <c r="DO229" s="126"/>
      <c r="DP229" s="126"/>
      <c r="DQ229" s="126"/>
      <c r="DR229" s="126"/>
      <c r="DS229" s="126"/>
      <c r="DT229" s="126"/>
      <c r="DU229" s="126"/>
      <c r="DV229" s="126"/>
      <c r="DW229" s="126"/>
      <c r="DX229" s="126"/>
      <c r="DY229" s="126"/>
      <c r="DZ229" s="126"/>
      <c r="EA229" s="126"/>
      <c r="EB229" s="126"/>
      <c r="EC229" s="126"/>
      <c r="ED229" s="126"/>
      <c r="EE229" s="126"/>
      <c r="EF229" s="126"/>
      <c r="EG229" s="126"/>
    </row>
    <row r="230" spans="26:137" x14ac:dyDescent="0.2"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  <c r="CN230" s="126"/>
      <c r="CO230" s="126"/>
      <c r="CP230" s="126"/>
      <c r="CQ230" s="126"/>
      <c r="CR230" s="126"/>
      <c r="CS230" s="126"/>
      <c r="CT230" s="126"/>
      <c r="CU230" s="126"/>
      <c r="CV230" s="126"/>
      <c r="CW230" s="126"/>
      <c r="CX230" s="126"/>
      <c r="CY230" s="126"/>
      <c r="CZ230" s="126"/>
      <c r="DA230" s="126"/>
      <c r="DB230" s="126"/>
      <c r="DC230" s="126"/>
      <c r="DD230" s="126"/>
      <c r="DE230" s="126"/>
      <c r="DF230" s="126"/>
      <c r="DG230" s="126"/>
      <c r="DH230" s="126"/>
      <c r="DI230" s="126"/>
      <c r="DJ230" s="126"/>
      <c r="DK230" s="126"/>
      <c r="DL230" s="126"/>
      <c r="DM230" s="126"/>
      <c r="DN230" s="126"/>
      <c r="DO230" s="126"/>
      <c r="DP230" s="126"/>
      <c r="DQ230" s="126"/>
      <c r="DR230" s="126"/>
      <c r="DS230" s="126"/>
      <c r="DT230" s="126"/>
      <c r="DU230" s="126"/>
      <c r="DV230" s="126"/>
      <c r="DW230" s="126"/>
      <c r="DX230" s="126"/>
      <c r="DY230" s="126"/>
      <c r="DZ230" s="126"/>
      <c r="EA230" s="126"/>
      <c r="EB230" s="126"/>
      <c r="EC230" s="126"/>
      <c r="ED230" s="126"/>
      <c r="EE230" s="126"/>
      <c r="EF230" s="126"/>
      <c r="EG230" s="126"/>
    </row>
    <row r="231" spans="26:137" x14ac:dyDescent="0.2"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  <c r="CN231" s="126"/>
      <c r="CO231" s="126"/>
      <c r="CP231" s="126"/>
      <c r="CQ231" s="126"/>
      <c r="CR231" s="126"/>
      <c r="CS231" s="126"/>
      <c r="CT231" s="126"/>
      <c r="CU231" s="126"/>
      <c r="CV231" s="126"/>
      <c r="CW231" s="126"/>
      <c r="CX231" s="126"/>
      <c r="CY231" s="126"/>
      <c r="CZ231" s="126"/>
      <c r="DA231" s="126"/>
      <c r="DB231" s="126"/>
      <c r="DC231" s="126"/>
      <c r="DD231" s="126"/>
      <c r="DE231" s="126"/>
      <c r="DF231" s="126"/>
      <c r="DG231" s="126"/>
      <c r="DH231" s="126"/>
      <c r="DI231" s="126"/>
      <c r="DJ231" s="126"/>
      <c r="DK231" s="126"/>
      <c r="DL231" s="126"/>
      <c r="DM231" s="126"/>
      <c r="DN231" s="126"/>
      <c r="DO231" s="126"/>
      <c r="DP231" s="126"/>
      <c r="DQ231" s="126"/>
      <c r="DR231" s="126"/>
      <c r="DS231" s="126"/>
      <c r="DT231" s="126"/>
      <c r="DU231" s="126"/>
      <c r="DV231" s="126"/>
      <c r="DW231" s="126"/>
      <c r="DX231" s="126"/>
      <c r="DY231" s="126"/>
      <c r="DZ231" s="126"/>
      <c r="EA231" s="126"/>
      <c r="EB231" s="126"/>
      <c r="EC231" s="126"/>
      <c r="ED231" s="126"/>
      <c r="EE231" s="126"/>
      <c r="EF231" s="126"/>
      <c r="EG231" s="126"/>
    </row>
    <row r="232" spans="26:137" x14ac:dyDescent="0.2"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6"/>
      <c r="CU232" s="126"/>
      <c r="CV232" s="126"/>
      <c r="CW232" s="126"/>
      <c r="CX232" s="126"/>
      <c r="CY232" s="126"/>
      <c r="CZ232" s="126"/>
      <c r="DA232" s="126"/>
      <c r="DB232" s="126"/>
      <c r="DC232" s="126"/>
      <c r="DD232" s="126"/>
      <c r="DE232" s="126"/>
      <c r="DF232" s="126"/>
      <c r="DG232" s="126"/>
      <c r="DH232" s="126"/>
      <c r="DI232" s="126"/>
      <c r="DJ232" s="126"/>
      <c r="DK232" s="126"/>
      <c r="DL232" s="126"/>
      <c r="DM232" s="126"/>
      <c r="DN232" s="126"/>
      <c r="DO232" s="126"/>
      <c r="DP232" s="126"/>
      <c r="DQ232" s="126"/>
      <c r="DR232" s="126"/>
      <c r="DS232" s="126"/>
      <c r="DT232" s="126"/>
      <c r="DU232" s="126"/>
      <c r="DV232" s="126"/>
      <c r="DW232" s="126"/>
      <c r="DX232" s="126"/>
      <c r="DY232" s="126"/>
      <c r="DZ232" s="126"/>
      <c r="EA232" s="126"/>
      <c r="EB232" s="126"/>
      <c r="EC232" s="126"/>
      <c r="ED232" s="126"/>
      <c r="EE232" s="126"/>
      <c r="EF232" s="126"/>
      <c r="EG232" s="126"/>
    </row>
    <row r="233" spans="26:137" x14ac:dyDescent="0.2"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26"/>
      <c r="CS233" s="126"/>
      <c r="CT233" s="126"/>
      <c r="CU233" s="126"/>
      <c r="CV233" s="126"/>
      <c r="CW233" s="126"/>
      <c r="CX233" s="126"/>
      <c r="CY233" s="126"/>
      <c r="CZ233" s="126"/>
      <c r="DA233" s="126"/>
      <c r="DB233" s="126"/>
      <c r="DC233" s="126"/>
      <c r="DD233" s="126"/>
      <c r="DE233" s="126"/>
      <c r="DF233" s="126"/>
      <c r="DG233" s="126"/>
      <c r="DH233" s="126"/>
      <c r="DI233" s="126"/>
      <c r="DJ233" s="126"/>
      <c r="DK233" s="126"/>
      <c r="DL233" s="126"/>
      <c r="DM233" s="126"/>
      <c r="DN233" s="126"/>
      <c r="DO233" s="126"/>
      <c r="DP233" s="126"/>
      <c r="DQ233" s="126"/>
      <c r="DR233" s="126"/>
      <c r="DS233" s="126"/>
      <c r="DT233" s="126"/>
      <c r="DU233" s="126"/>
      <c r="DV233" s="126"/>
      <c r="DW233" s="126"/>
      <c r="DX233" s="126"/>
      <c r="DY233" s="126"/>
      <c r="DZ233" s="126"/>
      <c r="EA233" s="126"/>
      <c r="EB233" s="126"/>
      <c r="EC233" s="126"/>
      <c r="ED233" s="126"/>
      <c r="EE233" s="126"/>
      <c r="EF233" s="126"/>
      <c r="EG233" s="126"/>
    </row>
    <row r="234" spans="26:137" x14ac:dyDescent="0.2"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26"/>
      <c r="CS234" s="126"/>
      <c r="CT234" s="126"/>
      <c r="CU234" s="126"/>
      <c r="CV234" s="126"/>
      <c r="CW234" s="126"/>
      <c r="CX234" s="126"/>
      <c r="CY234" s="126"/>
      <c r="CZ234" s="126"/>
      <c r="DA234" s="126"/>
      <c r="DB234" s="126"/>
      <c r="DC234" s="126"/>
      <c r="DD234" s="126"/>
      <c r="DE234" s="126"/>
      <c r="DF234" s="126"/>
      <c r="DG234" s="126"/>
      <c r="DH234" s="126"/>
      <c r="DI234" s="126"/>
      <c r="DJ234" s="126"/>
      <c r="DK234" s="126"/>
      <c r="DL234" s="126"/>
      <c r="DM234" s="126"/>
      <c r="DN234" s="126"/>
      <c r="DO234" s="126"/>
      <c r="DP234" s="126"/>
      <c r="DQ234" s="126"/>
      <c r="DR234" s="126"/>
      <c r="DS234" s="126"/>
      <c r="DT234" s="126"/>
      <c r="DU234" s="126"/>
      <c r="DV234" s="126"/>
      <c r="DW234" s="126"/>
      <c r="DX234" s="126"/>
      <c r="DY234" s="126"/>
      <c r="DZ234" s="126"/>
      <c r="EA234" s="126"/>
      <c r="EB234" s="126"/>
      <c r="EC234" s="126"/>
      <c r="ED234" s="126"/>
      <c r="EE234" s="126"/>
      <c r="EF234" s="126"/>
      <c r="EG234" s="126"/>
    </row>
    <row r="235" spans="26:137" x14ac:dyDescent="0.2"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26"/>
      <c r="CS235" s="126"/>
      <c r="CT235" s="126"/>
      <c r="CU235" s="126"/>
      <c r="CV235" s="126"/>
      <c r="CW235" s="126"/>
      <c r="CX235" s="126"/>
      <c r="CY235" s="126"/>
      <c r="CZ235" s="126"/>
      <c r="DA235" s="126"/>
      <c r="DB235" s="126"/>
      <c r="DC235" s="126"/>
      <c r="DD235" s="126"/>
      <c r="DE235" s="126"/>
      <c r="DF235" s="126"/>
      <c r="DG235" s="126"/>
      <c r="DH235" s="126"/>
      <c r="DI235" s="126"/>
      <c r="DJ235" s="126"/>
      <c r="DK235" s="126"/>
      <c r="DL235" s="126"/>
      <c r="DM235" s="126"/>
      <c r="DN235" s="126"/>
      <c r="DO235" s="126"/>
      <c r="DP235" s="126"/>
      <c r="DQ235" s="126"/>
      <c r="DR235" s="126"/>
      <c r="DS235" s="126"/>
      <c r="DT235" s="126"/>
      <c r="DU235" s="126"/>
      <c r="DV235" s="126"/>
      <c r="DW235" s="126"/>
      <c r="DX235" s="126"/>
      <c r="DY235" s="126"/>
      <c r="DZ235" s="126"/>
      <c r="EA235" s="126"/>
      <c r="EB235" s="126"/>
      <c r="EC235" s="126"/>
      <c r="ED235" s="126"/>
      <c r="EE235" s="126"/>
      <c r="EF235" s="126"/>
      <c r="EG235" s="126"/>
    </row>
    <row r="236" spans="26:137" x14ac:dyDescent="0.2"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  <c r="CN236" s="126"/>
      <c r="CO236" s="126"/>
      <c r="CP236" s="126"/>
      <c r="CQ236" s="126"/>
      <c r="CR236" s="126"/>
      <c r="CS236" s="126"/>
      <c r="CT236" s="126"/>
      <c r="CU236" s="126"/>
      <c r="CV236" s="126"/>
      <c r="CW236" s="126"/>
      <c r="CX236" s="126"/>
      <c r="CY236" s="126"/>
      <c r="CZ236" s="126"/>
      <c r="DA236" s="126"/>
      <c r="DB236" s="126"/>
      <c r="DC236" s="126"/>
      <c r="DD236" s="126"/>
      <c r="DE236" s="126"/>
      <c r="DF236" s="126"/>
      <c r="DG236" s="126"/>
      <c r="DH236" s="126"/>
      <c r="DI236" s="126"/>
      <c r="DJ236" s="126"/>
      <c r="DK236" s="126"/>
      <c r="DL236" s="126"/>
      <c r="DM236" s="126"/>
      <c r="DN236" s="126"/>
      <c r="DO236" s="126"/>
      <c r="DP236" s="126"/>
      <c r="DQ236" s="126"/>
      <c r="DR236" s="126"/>
      <c r="DS236" s="126"/>
      <c r="DT236" s="126"/>
      <c r="DU236" s="126"/>
      <c r="DV236" s="126"/>
      <c r="DW236" s="126"/>
      <c r="DX236" s="126"/>
      <c r="DY236" s="126"/>
      <c r="DZ236" s="126"/>
      <c r="EA236" s="126"/>
      <c r="EB236" s="126"/>
      <c r="EC236" s="126"/>
      <c r="ED236" s="126"/>
      <c r="EE236" s="126"/>
      <c r="EF236" s="126"/>
      <c r="EG236" s="126"/>
    </row>
    <row r="237" spans="26:137" x14ac:dyDescent="0.2"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26"/>
      <c r="CS237" s="126"/>
      <c r="CT237" s="126"/>
      <c r="CU237" s="126"/>
      <c r="CV237" s="126"/>
      <c r="CW237" s="126"/>
      <c r="CX237" s="126"/>
      <c r="CY237" s="126"/>
      <c r="CZ237" s="126"/>
      <c r="DA237" s="126"/>
      <c r="DB237" s="126"/>
      <c r="DC237" s="126"/>
      <c r="DD237" s="126"/>
      <c r="DE237" s="126"/>
      <c r="DF237" s="126"/>
      <c r="DG237" s="126"/>
      <c r="DH237" s="126"/>
      <c r="DI237" s="126"/>
      <c r="DJ237" s="126"/>
      <c r="DK237" s="126"/>
      <c r="DL237" s="126"/>
      <c r="DM237" s="126"/>
      <c r="DN237" s="126"/>
      <c r="DO237" s="126"/>
      <c r="DP237" s="126"/>
      <c r="DQ237" s="126"/>
      <c r="DR237" s="126"/>
      <c r="DS237" s="126"/>
      <c r="DT237" s="126"/>
      <c r="DU237" s="126"/>
      <c r="DV237" s="126"/>
      <c r="DW237" s="126"/>
      <c r="DX237" s="126"/>
      <c r="DY237" s="126"/>
      <c r="DZ237" s="126"/>
      <c r="EA237" s="126"/>
      <c r="EB237" s="126"/>
      <c r="EC237" s="126"/>
      <c r="ED237" s="126"/>
      <c r="EE237" s="126"/>
      <c r="EF237" s="126"/>
      <c r="EG237" s="126"/>
    </row>
    <row r="238" spans="26:137" x14ac:dyDescent="0.2"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126"/>
      <c r="CS238" s="126"/>
      <c r="CT238" s="126"/>
      <c r="CU238" s="126"/>
      <c r="CV238" s="126"/>
      <c r="CW238" s="126"/>
      <c r="CX238" s="126"/>
      <c r="CY238" s="126"/>
      <c r="CZ238" s="126"/>
      <c r="DA238" s="126"/>
      <c r="DB238" s="126"/>
      <c r="DC238" s="126"/>
      <c r="DD238" s="126"/>
      <c r="DE238" s="126"/>
      <c r="DF238" s="126"/>
      <c r="DG238" s="126"/>
      <c r="DH238" s="126"/>
      <c r="DI238" s="126"/>
      <c r="DJ238" s="126"/>
      <c r="DK238" s="126"/>
      <c r="DL238" s="126"/>
      <c r="DM238" s="126"/>
      <c r="DN238" s="126"/>
      <c r="DO238" s="126"/>
      <c r="DP238" s="126"/>
      <c r="DQ238" s="126"/>
      <c r="DR238" s="126"/>
      <c r="DS238" s="126"/>
      <c r="DT238" s="126"/>
      <c r="DU238" s="126"/>
      <c r="DV238" s="126"/>
      <c r="DW238" s="126"/>
      <c r="DX238" s="126"/>
      <c r="DY238" s="126"/>
      <c r="DZ238" s="126"/>
      <c r="EA238" s="126"/>
      <c r="EB238" s="126"/>
      <c r="EC238" s="126"/>
      <c r="ED238" s="126"/>
      <c r="EE238" s="126"/>
      <c r="EF238" s="126"/>
      <c r="EG238" s="126"/>
    </row>
    <row r="239" spans="26:137" x14ac:dyDescent="0.2"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26"/>
      <c r="CS239" s="126"/>
      <c r="CT239" s="126"/>
      <c r="CU239" s="126"/>
      <c r="CV239" s="126"/>
      <c r="CW239" s="126"/>
      <c r="CX239" s="126"/>
      <c r="CY239" s="126"/>
      <c r="CZ239" s="126"/>
      <c r="DA239" s="126"/>
      <c r="DB239" s="126"/>
      <c r="DC239" s="126"/>
      <c r="DD239" s="126"/>
      <c r="DE239" s="126"/>
      <c r="DF239" s="126"/>
      <c r="DG239" s="126"/>
      <c r="DH239" s="126"/>
      <c r="DI239" s="126"/>
      <c r="DJ239" s="126"/>
      <c r="DK239" s="126"/>
      <c r="DL239" s="126"/>
      <c r="DM239" s="126"/>
      <c r="DN239" s="126"/>
      <c r="DO239" s="126"/>
      <c r="DP239" s="126"/>
      <c r="DQ239" s="126"/>
      <c r="DR239" s="126"/>
      <c r="DS239" s="126"/>
      <c r="DT239" s="126"/>
      <c r="DU239" s="126"/>
      <c r="DV239" s="126"/>
      <c r="DW239" s="126"/>
      <c r="DX239" s="126"/>
      <c r="DY239" s="126"/>
      <c r="DZ239" s="126"/>
      <c r="EA239" s="126"/>
      <c r="EB239" s="126"/>
      <c r="EC239" s="126"/>
      <c r="ED239" s="126"/>
      <c r="EE239" s="126"/>
      <c r="EF239" s="126"/>
      <c r="EG239" s="126"/>
    </row>
    <row r="240" spans="26:137" x14ac:dyDescent="0.2"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  <c r="CW240" s="126"/>
      <c r="CX240" s="126"/>
      <c r="CY240" s="126"/>
      <c r="CZ240" s="126"/>
      <c r="DA240" s="126"/>
      <c r="DB240" s="126"/>
      <c r="DC240" s="126"/>
      <c r="DD240" s="126"/>
      <c r="DE240" s="126"/>
      <c r="DF240" s="126"/>
      <c r="DG240" s="126"/>
      <c r="DH240" s="126"/>
      <c r="DI240" s="126"/>
      <c r="DJ240" s="126"/>
      <c r="DK240" s="126"/>
      <c r="DL240" s="126"/>
      <c r="DM240" s="126"/>
      <c r="DN240" s="126"/>
      <c r="DO240" s="126"/>
      <c r="DP240" s="126"/>
      <c r="DQ240" s="126"/>
      <c r="DR240" s="126"/>
      <c r="DS240" s="126"/>
      <c r="DT240" s="126"/>
      <c r="DU240" s="126"/>
      <c r="DV240" s="126"/>
      <c r="DW240" s="126"/>
      <c r="DX240" s="126"/>
      <c r="DY240" s="126"/>
      <c r="DZ240" s="126"/>
      <c r="EA240" s="126"/>
      <c r="EB240" s="126"/>
      <c r="EC240" s="126"/>
      <c r="ED240" s="126"/>
      <c r="EE240" s="126"/>
      <c r="EF240" s="126"/>
      <c r="EG240" s="126"/>
    </row>
    <row r="241" spans="26:137" x14ac:dyDescent="0.2"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  <c r="CW241" s="126"/>
      <c r="CX241" s="126"/>
      <c r="CY241" s="126"/>
      <c r="CZ241" s="126"/>
      <c r="DA241" s="126"/>
      <c r="DB241" s="126"/>
      <c r="DC241" s="126"/>
      <c r="DD241" s="126"/>
      <c r="DE241" s="126"/>
      <c r="DF241" s="126"/>
      <c r="DG241" s="126"/>
      <c r="DH241" s="126"/>
      <c r="DI241" s="126"/>
      <c r="DJ241" s="126"/>
      <c r="DK241" s="126"/>
      <c r="DL241" s="126"/>
      <c r="DM241" s="126"/>
      <c r="DN241" s="126"/>
      <c r="DO241" s="126"/>
      <c r="DP241" s="126"/>
      <c r="DQ241" s="126"/>
      <c r="DR241" s="126"/>
      <c r="DS241" s="126"/>
      <c r="DT241" s="126"/>
      <c r="DU241" s="126"/>
      <c r="DV241" s="126"/>
      <c r="DW241" s="126"/>
      <c r="DX241" s="126"/>
      <c r="DY241" s="126"/>
      <c r="DZ241" s="126"/>
      <c r="EA241" s="126"/>
      <c r="EB241" s="126"/>
      <c r="EC241" s="126"/>
      <c r="ED241" s="126"/>
      <c r="EE241" s="126"/>
      <c r="EF241" s="126"/>
      <c r="EG241" s="126"/>
    </row>
    <row r="242" spans="26:137" x14ac:dyDescent="0.2"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  <c r="CW242" s="126"/>
      <c r="CX242" s="126"/>
      <c r="CY242" s="126"/>
      <c r="CZ242" s="126"/>
      <c r="DA242" s="126"/>
      <c r="DB242" s="126"/>
      <c r="DC242" s="126"/>
      <c r="DD242" s="126"/>
      <c r="DE242" s="126"/>
      <c r="DF242" s="126"/>
      <c r="DG242" s="126"/>
      <c r="DH242" s="126"/>
      <c r="DI242" s="126"/>
      <c r="DJ242" s="126"/>
      <c r="DK242" s="126"/>
      <c r="DL242" s="126"/>
      <c r="DM242" s="126"/>
      <c r="DN242" s="126"/>
      <c r="DO242" s="126"/>
      <c r="DP242" s="126"/>
      <c r="DQ242" s="126"/>
      <c r="DR242" s="126"/>
      <c r="DS242" s="126"/>
      <c r="DT242" s="126"/>
      <c r="DU242" s="126"/>
      <c r="DV242" s="126"/>
      <c r="DW242" s="126"/>
      <c r="DX242" s="126"/>
      <c r="DY242" s="126"/>
      <c r="DZ242" s="126"/>
      <c r="EA242" s="126"/>
      <c r="EB242" s="126"/>
      <c r="EC242" s="126"/>
      <c r="ED242" s="126"/>
      <c r="EE242" s="126"/>
      <c r="EF242" s="126"/>
      <c r="EG242" s="126"/>
    </row>
    <row r="243" spans="26:137" x14ac:dyDescent="0.2"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  <c r="CW243" s="126"/>
      <c r="CX243" s="126"/>
      <c r="CY243" s="126"/>
      <c r="CZ243" s="126"/>
      <c r="DA243" s="126"/>
      <c r="DB243" s="126"/>
      <c r="DC243" s="126"/>
      <c r="DD243" s="126"/>
      <c r="DE243" s="126"/>
      <c r="DF243" s="126"/>
      <c r="DG243" s="126"/>
      <c r="DH243" s="126"/>
      <c r="DI243" s="126"/>
      <c r="DJ243" s="126"/>
      <c r="DK243" s="126"/>
      <c r="DL243" s="126"/>
      <c r="DM243" s="126"/>
      <c r="DN243" s="126"/>
      <c r="DO243" s="126"/>
      <c r="DP243" s="126"/>
      <c r="DQ243" s="126"/>
      <c r="DR243" s="126"/>
      <c r="DS243" s="126"/>
      <c r="DT243" s="126"/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6"/>
      <c r="EG243" s="126"/>
    </row>
    <row r="244" spans="26:137" x14ac:dyDescent="0.2"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  <c r="CW244" s="126"/>
      <c r="CX244" s="126"/>
      <c r="CY244" s="126"/>
      <c r="CZ244" s="126"/>
      <c r="DA244" s="126"/>
      <c r="DB244" s="126"/>
      <c r="DC244" s="126"/>
      <c r="DD244" s="126"/>
      <c r="DE244" s="126"/>
      <c r="DF244" s="126"/>
      <c r="DG244" s="126"/>
      <c r="DH244" s="126"/>
      <c r="DI244" s="126"/>
      <c r="DJ244" s="126"/>
      <c r="DK244" s="126"/>
      <c r="DL244" s="126"/>
      <c r="DM244" s="126"/>
      <c r="DN244" s="126"/>
      <c r="DO244" s="126"/>
      <c r="DP244" s="126"/>
      <c r="DQ244" s="126"/>
      <c r="DR244" s="126"/>
      <c r="DS244" s="126"/>
      <c r="DT244" s="126"/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6"/>
      <c r="EG244" s="126"/>
    </row>
    <row r="245" spans="26:137" x14ac:dyDescent="0.2"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26"/>
      <c r="CS245" s="126"/>
      <c r="CT245" s="126"/>
      <c r="CU245" s="126"/>
      <c r="CV245" s="126"/>
      <c r="CW245" s="126"/>
      <c r="CX245" s="126"/>
      <c r="CY245" s="126"/>
      <c r="CZ245" s="126"/>
      <c r="DA245" s="126"/>
      <c r="DB245" s="126"/>
      <c r="DC245" s="126"/>
      <c r="DD245" s="126"/>
      <c r="DE245" s="126"/>
      <c r="DF245" s="126"/>
      <c r="DG245" s="126"/>
      <c r="DH245" s="126"/>
      <c r="DI245" s="126"/>
      <c r="DJ245" s="126"/>
      <c r="DK245" s="126"/>
      <c r="DL245" s="126"/>
      <c r="DM245" s="126"/>
      <c r="DN245" s="126"/>
      <c r="DO245" s="126"/>
      <c r="DP245" s="126"/>
      <c r="DQ245" s="126"/>
      <c r="DR245" s="126"/>
      <c r="DS245" s="126"/>
      <c r="DT245" s="126"/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6"/>
      <c r="EG245" s="126"/>
    </row>
    <row r="246" spans="26:137" x14ac:dyDescent="0.2"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26"/>
      <c r="CS246" s="126"/>
      <c r="CT246" s="126"/>
      <c r="CU246" s="126"/>
      <c r="CV246" s="126"/>
      <c r="CW246" s="126"/>
      <c r="CX246" s="126"/>
      <c r="CY246" s="126"/>
      <c r="CZ246" s="126"/>
      <c r="DA246" s="126"/>
      <c r="DB246" s="126"/>
      <c r="DC246" s="126"/>
      <c r="DD246" s="126"/>
      <c r="DE246" s="126"/>
      <c r="DF246" s="126"/>
      <c r="DG246" s="126"/>
      <c r="DH246" s="126"/>
      <c r="DI246" s="126"/>
      <c r="DJ246" s="126"/>
      <c r="DK246" s="126"/>
      <c r="DL246" s="126"/>
      <c r="DM246" s="126"/>
      <c r="DN246" s="126"/>
      <c r="DO246" s="126"/>
      <c r="DP246" s="126"/>
      <c r="DQ246" s="126"/>
      <c r="DR246" s="126"/>
      <c r="DS246" s="126"/>
      <c r="DT246" s="126"/>
      <c r="DU246" s="126"/>
      <c r="DV246" s="126"/>
      <c r="DW246" s="126"/>
      <c r="DX246" s="126"/>
      <c r="DY246" s="126"/>
      <c r="DZ246" s="126"/>
      <c r="EA246" s="126"/>
      <c r="EB246" s="126"/>
      <c r="EC246" s="126"/>
      <c r="ED246" s="126"/>
      <c r="EE246" s="126"/>
      <c r="EF246" s="126"/>
      <c r="EG246" s="126"/>
    </row>
    <row r="247" spans="26:137" x14ac:dyDescent="0.2"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26"/>
      <c r="CS247" s="126"/>
      <c r="CT247" s="126"/>
      <c r="CU247" s="126"/>
      <c r="CV247" s="126"/>
      <c r="CW247" s="126"/>
      <c r="CX247" s="126"/>
      <c r="CY247" s="126"/>
      <c r="CZ247" s="126"/>
      <c r="DA247" s="126"/>
      <c r="DB247" s="126"/>
      <c r="DC247" s="126"/>
      <c r="DD247" s="126"/>
      <c r="DE247" s="126"/>
      <c r="DF247" s="126"/>
      <c r="DG247" s="126"/>
      <c r="DH247" s="126"/>
      <c r="DI247" s="126"/>
      <c r="DJ247" s="126"/>
      <c r="DK247" s="126"/>
      <c r="DL247" s="126"/>
      <c r="DM247" s="126"/>
      <c r="DN247" s="126"/>
      <c r="DO247" s="126"/>
      <c r="DP247" s="126"/>
      <c r="DQ247" s="126"/>
      <c r="DR247" s="126"/>
      <c r="DS247" s="126"/>
      <c r="DT247" s="126"/>
      <c r="DU247" s="126"/>
      <c r="DV247" s="126"/>
      <c r="DW247" s="126"/>
      <c r="DX247" s="126"/>
      <c r="DY247" s="126"/>
      <c r="DZ247" s="126"/>
      <c r="EA247" s="126"/>
      <c r="EB247" s="126"/>
      <c r="EC247" s="126"/>
      <c r="ED247" s="126"/>
      <c r="EE247" s="126"/>
      <c r="EF247" s="126"/>
      <c r="EG247" s="126"/>
    </row>
    <row r="248" spans="26:137" x14ac:dyDescent="0.2"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26"/>
      <c r="CW248" s="126"/>
      <c r="CX248" s="126"/>
      <c r="CY248" s="126"/>
      <c r="CZ248" s="126"/>
      <c r="DA248" s="126"/>
      <c r="DB248" s="126"/>
      <c r="DC248" s="126"/>
      <c r="DD248" s="126"/>
      <c r="DE248" s="126"/>
      <c r="DF248" s="126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</row>
    <row r="249" spans="26:137" x14ac:dyDescent="0.2"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26"/>
      <c r="CW249" s="126"/>
      <c r="CX249" s="126"/>
      <c r="CY249" s="126"/>
      <c r="CZ249" s="126"/>
      <c r="DA249" s="126"/>
      <c r="DB249" s="126"/>
      <c r="DC249" s="126"/>
      <c r="DD249" s="126"/>
      <c r="DE249" s="126"/>
      <c r="DF249" s="126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</row>
    <row r="250" spans="26:137" x14ac:dyDescent="0.2"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126"/>
      <c r="CS250" s="126"/>
      <c r="CT250" s="126"/>
      <c r="CU250" s="126"/>
      <c r="CV250" s="126"/>
      <c r="CW250" s="126"/>
      <c r="CX250" s="126"/>
      <c r="CY250" s="126"/>
      <c r="CZ250" s="126"/>
      <c r="DA250" s="126"/>
      <c r="DB250" s="126"/>
      <c r="DC250" s="126"/>
      <c r="DD250" s="126"/>
      <c r="DE250" s="126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126"/>
      <c r="DW250" s="126"/>
      <c r="DX250" s="126"/>
      <c r="DY250" s="126"/>
      <c r="DZ250" s="126"/>
      <c r="EA250" s="126"/>
      <c r="EB250" s="126"/>
      <c r="EC250" s="126"/>
      <c r="ED250" s="126"/>
      <c r="EE250" s="126"/>
      <c r="EF250" s="126"/>
      <c r="EG250" s="126"/>
    </row>
    <row r="251" spans="26:137" x14ac:dyDescent="0.2"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126"/>
      <c r="CS251" s="126"/>
      <c r="CT251" s="126"/>
      <c r="CU251" s="126"/>
      <c r="CV251" s="126"/>
      <c r="CW251" s="126"/>
      <c r="CX251" s="126"/>
      <c r="CY251" s="126"/>
      <c r="CZ251" s="126"/>
      <c r="DA251" s="126"/>
      <c r="DB251" s="126"/>
      <c r="DC251" s="126"/>
      <c r="DD251" s="126"/>
      <c r="DE251" s="126"/>
      <c r="DF251" s="126"/>
      <c r="DG251" s="126"/>
      <c r="DH251" s="126"/>
      <c r="DI251" s="126"/>
      <c r="DJ251" s="126"/>
      <c r="DK251" s="126"/>
      <c r="DL251" s="126"/>
      <c r="DM251" s="126"/>
      <c r="DN251" s="126"/>
      <c r="DO251" s="126"/>
      <c r="DP251" s="126"/>
      <c r="DQ251" s="126"/>
      <c r="DR251" s="126"/>
      <c r="DS251" s="126"/>
      <c r="DT251" s="126"/>
      <c r="DU251" s="126"/>
      <c r="DV251" s="126"/>
      <c r="DW251" s="126"/>
      <c r="DX251" s="126"/>
      <c r="DY251" s="126"/>
      <c r="DZ251" s="126"/>
      <c r="EA251" s="126"/>
      <c r="EB251" s="126"/>
      <c r="EC251" s="126"/>
      <c r="ED251" s="126"/>
      <c r="EE251" s="126"/>
      <c r="EF251" s="126"/>
      <c r="EG251" s="126"/>
    </row>
    <row r="252" spans="26:137" x14ac:dyDescent="0.2"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26"/>
      <c r="CS252" s="126"/>
      <c r="CT252" s="126"/>
      <c r="CU252" s="126"/>
      <c r="CV252" s="126"/>
      <c r="CW252" s="126"/>
      <c r="CX252" s="126"/>
      <c r="CY252" s="126"/>
      <c r="CZ252" s="126"/>
      <c r="DA252" s="126"/>
      <c r="DB252" s="126"/>
      <c r="DC252" s="126"/>
      <c r="DD252" s="126"/>
      <c r="DE252" s="126"/>
      <c r="DF252" s="126"/>
      <c r="DG252" s="126"/>
      <c r="DH252" s="126"/>
      <c r="DI252" s="126"/>
      <c r="DJ252" s="126"/>
      <c r="DK252" s="126"/>
      <c r="DL252" s="126"/>
      <c r="DM252" s="126"/>
      <c r="DN252" s="126"/>
      <c r="DO252" s="126"/>
      <c r="DP252" s="126"/>
      <c r="DQ252" s="126"/>
      <c r="DR252" s="126"/>
      <c r="DS252" s="126"/>
      <c r="DT252" s="126"/>
      <c r="DU252" s="126"/>
      <c r="DV252" s="126"/>
      <c r="DW252" s="126"/>
      <c r="DX252" s="126"/>
      <c r="DY252" s="126"/>
      <c r="DZ252" s="126"/>
      <c r="EA252" s="126"/>
      <c r="EB252" s="126"/>
      <c r="EC252" s="126"/>
      <c r="ED252" s="126"/>
      <c r="EE252" s="126"/>
      <c r="EF252" s="126"/>
      <c r="EG252" s="126"/>
    </row>
    <row r="253" spans="26:137" x14ac:dyDescent="0.2"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  <c r="CW253" s="126"/>
      <c r="CX253" s="126"/>
      <c r="CY253" s="126"/>
      <c r="CZ253" s="126"/>
      <c r="DA253" s="126"/>
      <c r="DB253" s="126"/>
      <c r="DC253" s="126"/>
      <c r="DD253" s="126"/>
      <c r="DE253" s="126"/>
      <c r="DF253" s="126"/>
      <c r="DG253" s="126"/>
      <c r="DH253" s="126"/>
      <c r="DI253" s="126"/>
      <c r="DJ253" s="126"/>
      <c r="DK253" s="126"/>
      <c r="DL253" s="126"/>
      <c r="DM253" s="126"/>
      <c r="DN253" s="126"/>
      <c r="DO253" s="126"/>
      <c r="DP253" s="126"/>
      <c r="DQ253" s="126"/>
      <c r="DR253" s="126"/>
      <c r="DS253" s="126"/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6"/>
      <c r="EF253" s="126"/>
      <c r="EG253" s="126"/>
    </row>
    <row r="254" spans="26:137" x14ac:dyDescent="0.2"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  <c r="CW254" s="126"/>
      <c r="CX254" s="126"/>
      <c r="CY254" s="126"/>
      <c r="CZ254" s="126"/>
      <c r="DA254" s="126"/>
      <c r="DB254" s="126"/>
      <c r="DC254" s="126"/>
      <c r="DD254" s="126"/>
      <c r="DE254" s="126"/>
      <c r="DF254" s="126"/>
      <c r="DG254" s="126"/>
      <c r="DH254" s="126"/>
      <c r="DI254" s="126"/>
      <c r="DJ254" s="126"/>
      <c r="DK254" s="126"/>
      <c r="DL254" s="126"/>
      <c r="DM254" s="126"/>
      <c r="DN254" s="126"/>
      <c r="DO254" s="126"/>
      <c r="DP254" s="126"/>
      <c r="DQ254" s="126"/>
      <c r="DR254" s="126"/>
      <c r="DS254" s="126"/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6"/>
      <c r="EF254" s="126"/>
      <c r="EG254" s="126"/>
    </row>
    <row r="255" spans="26:137" x14ac:dyDescent="0.2"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  <c r="CW255" s="126"/>
      <c r="CX255" s="126"/>
      <c r="CY255" s="126"/>
      <c r="CZ255" s="126"/>
      <c r="DA255" s="126"/>
      <c r="DB255" s="126"/>
      <c r="DC255" s="126"/>
      <c r="DD255" s="126"/>
      <c r="DE255" s="126"/>
      <c r="DF255" s="126"/>
      <c r="DG255" s="126"/>
      <c r="DH255" s="126"/>
      <c r="DI255" s="126"/>
      <c r="DJ255" s="126"/>
      <c r="DK255" s="126"/>
      <c r="DL255" s="126"/>
      <c r="DM255" s="126"/>
      <c r="DN255" s="126"/>
      <c r="DO255" s="126"/>
      <c r="DP255" s="126"/>
      <c r="DQ255" s="126"/>
      <c r="DR255" s="126"/>
      <c r="DS255" s="126"/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6"/>
      <c r="EF255" s="126"/>
      <c r="EG255" s="126"/>
    </row>
    <row r="256" spans="26:137" x14ac:dyDescent="0.2"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  <c r="CW256" s="126"/>
      <c r="CX256" s="126"/>
      <c r="CY256" s="126"/>
      <c r="CZ256" s="126"/>
      <c r="DA256" s="126"/>
      <c r="DB256" s="126"/>
      <c r="DC256" s="126"/>
      <c r="DD256" s="126"/>
      <c r="DE256" s="126"/>
      <c r="DF256" s="126"/>
      <c r="DG256" s="126"/>
      <c r="DH256" s="126"/>
      <c r="DI256" s="126"/>
      <c r="DJ256" s="126"/>
      <c r="DK256" s="126"/>
      <c r="DL256" s="126"/>
      <c r="DM256" s="126"/>
      <c r="DN256" s="126"/>
      <c r="DO256" s="126"/>
      <c r="DP256" s="126"/>
      <c r="DQ256" s="126"/>
      <c r="DR256" s="126"/>
      <c r="DS256" s="126"/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6"/>
      <c r="EF256" s="126"/>
      <c r="EG256" s="126"/>
    </row>
    <row r="257" spans="26:137" x14ac:dyDescent="0.2"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  <c r="CW257" s="126"/>
      <c r="CX257" s="126"/>
      <c r="CY257" s="126"/>
      <c r="CZ257" s="126"/>
      <c r="DA257" s="126"/>
      <c r="DB257" s="126"/>
      <c r="DC257" s="126"/>
      <c r="DD257" s="126"/>
      <c r="DE257" s="126"/>
      <c r="DF257" s="126"/>
      <c r="DG257" s="126"/>
      <c r="DH257" s="126"/>
      <c r="DI257" s="126"/>
      <c r="DJ257" s="126"/>
      <c r="DK257" s="126"/>
      <c r="DL257" s="126"/>
      <c r="DM257" s="126"/>
      <c r="DN257" s="126"/>
      <c r="DO257" s="126"/>
      <c r="DP257" s="126"/>
      <c r="DQ257" s="126"/>
      <c r="DR257" s="126"/>
      <c r="DS257" s="126"/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6"/>
      <c r="EF257" s="126"/>
      <c r="EG257" s="126"/>
    </row>
    <row r="258" spans="26:137" x14ac:dyDescent="0.2"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126"/>
      <c r="CS258" s="126"/>
      <c r="CT258" s="126"/>
      <c r="CU258" s="126"/>
      <c r="CV258" s="126"/>
      <c r="CW258" s="126"/>
      <c r="CX258" s="126"/>
      <c r="CY258" s="126"/>
      <c r="CZ258" s="126"/>
      <c r="DA258" s="126"/>
      <c r="DB258" s="126"/>
      <c r="DC258" s="126"/>
      <c r="DD258" s="126"/>
      <c r="DE258" s="126"/>
      <c r="DF258" s="126"/>
      <c r="DG258" s="126"/>
      <c r="DH258" s="126"/>
      <c r="DI258" s="126"/>
      <c r="DJ258" s="126"/>
      <c r="DK258" s="126"/>
      <c r="DL258" s="126"/>
      <c r="DM258" s="126"/>
      <c r="DN258" s="126"/>
      <c r="DO258" s="126"/>
      <c r="DP258" s="126"/>
      <c r="DQ258" s="126"/>
      <c r="DR258" s="126"/>
      <c r="DS258" s="126"/>
      <c r="DT258" s="126"/>
      <c r="DU258" s="126"/>
      <c r="DV258" s="126"/>
      <c r="DW258" s="126"/>
      <c r="DX258" s="126"/>
      <c r="DY258" s="126"/>
      <c r="DZ258" s="126"/>
      <c r="EA258" s="126"/>
      <c r="EB258" s="126"/>
      <c r="EC258" s="126"/>
      <c r="ED258" s="126"/>
      <c r="EE258" s="126"/>
      <c r="EF258" s="126"/>
      <c r="EG258" s="126"/>
    </row>
    <row r="259" spans="26:137" x14ac:dyDescent="0.2"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</row>
    <row r="260" spans="26:137" x14ac:dyDescent="0.2"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</row>
    <row r="261" spans="26:137" x14ac:dyDescent="0.2"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6"/>
      <c r="CU261" s="126"/>
      <c r="CV261" s="126"/>
      <c r="CW261" s="126"/>
      <c r="CX261" s="126"/>
      <c r="CY261" s="126"/>
      <c r="CZ261" s="126"/>
      <c r="DA261" s="126"/>
      <c r="DB261" s="126"/>
      <c r="DC261" s="126"/>
      <c r="DD261" s="126"/>
      <c r="DE261" s="126"/>
      <c r="DF261" s="126"/>
      <c r="DG261" s="126"/>
      <c r="DH261" s="126"/>
      <c r="DI261" s="126"/>
      <c r="DJ261" s="126"/>
      <c r="DK261" s="126"/>
      <c r="DL261" s="126"/>
      <c r="DM261" s="126"/>
      <c r="DN261" s="126"/>
      <c r="DO261" s="126"/>
      <c r="DP261" s="126"/>
      <c r="DQ261" s="126"/>
      <c r="DR261" s="126"/>
      <c r="DS261" s="126"/>
      <c r="DT261" s="126"/>
      <c r="DU261" s="126"/>
      <c r="DV261" s="126"/>
      <c r="DW261" s="126"/>
      <c r="DX261" s="126"/>
      <c r="DY261" s="126"/>
      <c r="DZ261" s="126"/>
      <c r="EA261" s="126"/>
      <c r="EB261" s="126"/>
      <c r="EC261" s="126"/>
      <c r="ED261" s="126"/>
      <c r="EE261" s="126"/>
      <c r="EF261" s="126"/>
      <c r="EG261" s="126"/>
    </row>
    <row r="262" spans="26:137" x14ac:dyDescent="0.2"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126"/>
      <c r="DH262" s="126"/>
      <c r="DI262" s="126"/>
      <c r="DJ262" s="126"/>
      <c r="DK262" s="126"/>
      <c r="DL262" s="126"/>
      <c r="DM262" s="126"/>
      <c r="DN262" s="126"/>
      <c r="DO262" s="126"/>
      <c r="DP262" s="126"/>
      <c r="DQ262" s="126"/>
      <c r="DR262" s="126"/>
      <c r="DS262" s="126"/>
      <c r="DT262" s="126"/>
      <c r="DU262" s="126"/>
      <c r="DV262" s="126"/>
      <c r="DW262" s="126"/>
      <c r="DX262" s="126"/>
      <c r="DY262" s="126"/>
      <c r="DZ262" s="126"/>
      <c r="EA262" s="126"/>
      <c r="EB262" s="126"/>
      <c r="EC262" s="126"/>
      <c r="ED262" s="126"/>
      <c r="EE262" s="126"/>
      <c r="EF262" s="126"/>
      <c r="EG262" s="126"/>
    </row>
    <row r="263" spans="26:137" x14ac:dyDescent="0.2"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126"/>
      <c r="CS263" s="126"/>
      <c r="CT263" s="126"/>
      <c r="CU263" s="126"/>
      <c r="CV263" s="126"/>
      <c r="CW263" s="126"/>
      <c r="CX263" s="126"/>
      <c r="CY263" s="126"/>
      <c r="CZ263" s="126"/>
      <c r="DA263" s="126"/>
      <c r="DB263" s="126"/>
      <c r="DC263" s="126"/>
      <c r="DD263" s="126"/>
      <c r="DE263" s="126"/>
      <c r="DF263" s="126"/>
      <c r="DG263" s="126"/>
      <c r="DH263" s="126"/>
      <c r="DI263" s="126"/>
      <c r="DJ263" s="126"/>
      <c r="DK263" s="126"/>
      <c r="DL263" s="126"/>
      <c r="DM263" s="126"/>
      <c r="DN263" s="126"/>
      <c r="DO263" s="126"/>
      <c r="DP263" s="126"/>
      <c r="DQ263" s="126"/>
      <c r="DR263" s="126"/>
      <c r="DS263" s="126"/>
      <c r="DT263" s="126"/>
      <c r="DU263" s="126"/>
      <c r="DV263" s="126"/>
      <c r="DW263" s="126"/>
      <c r="DX263" s="126"/>
      <c r="DY263" s="126"/>
      <c r="DZ263" s="126"/>
      <c r="EA263" s="126"/>
      <c r="EB263" s="126"/>
      <c r="EC263" s="126"/>
      <c r="ED263" s="126"/>
      <c r="EE263" s="126"/>
      <c r="EF263" s="126"/>
      <c r="EG263" s="126"/>
    </row>
    <row r="264" spans="26:137" x14ac:dyDescent="0.2"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  <c r="CW264" s="126"/>
      <c r="CX264" s="126"/>
      <c r="CY264" s="126"/>
      <c r="CZ264" s="126"/>
      <c r="DA264" s="126"/>
      <c r="DB264" s="126"/>
      <c r="DC264" s="126"/>
      <c r="DD264" s="126"/>
      <c r="DE264" s="126"/>
      <c r="DF264" s="126"/>
      <c r="DG264" s="126"/>
      <c r="DH264" s="126"/>
      <c r="DI264" s="126"/>
      <c r="DJ264" s="126"/>
      <c r="DK264" s="126"/>
      <c r="DL264" s="126"/>
      <c r="DM264" s="126"/>
      <c r="DN264" s="126"/>
      <c r="DO264" s="126"/>
      <c r="DP264" s="126"/>
      <c r="DQ264" s="126"/>
      <c r="DR264" s="126"/>
      <c r="DS264" s="126"/>
      <c r="DT264" s="126"/>
      <c r="DU264" s="126"/>
      <c r="DV264" s="126"/>
      <c r="DW264" s="126"/>
      <c r="DX264" s="126"/>
      <c r="DY264" s="126"/>
      <c r="DZ264" s="126"/>
      <c r="EA264" s="126"/>
      <c r="EB264" s="126"/>
      <c r="EC264" s="126"/>
      <c r="ED264" s="126"/>
      <c r="EE264" s="126"/>
      <c r="EF264" s="126"/>
      <c r="EG264" s="126"/>
    </row>
    <row r="265" spans="26:137" x14ac:dyDescent="0.2"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  <c r="CW265" s="126"/>
      <c r="CX265" s="126"/>
      <c r="CY265" s="126"/>
      <c r="CZ265" s="126"/>
      <c r="DA265" s="126"/>
      <c r="DB265" s="126"/>
      <c r="DC265" s="126"/>
      <c r="DD265" s="126"/>
      <c r="DE265" s="126"/>
      <c r="DF265" s="126"/>
      <c r="DG265" s="126"/>
      <c r="DH265" s="126"/>
      <c r="DI265" s="126"/>
      <c r="DJ265" s="126"/>
      <c r="DK265" s="126"/>
      <c r="DL265" s="126"/>
      <c r="DM265" s="126"/>
      <c r="DN265" s="126"/>
      <c r="DO265" s="126"/>
      <c r="DP265" s="126"/>
      <c r="DQ265" s="126"/>
      <c r="DR265" s="126"/>
      <c r="DS265" s="126"/>
      <c r="DT265" s="126"/>
      <c r="DU265" s="126"/>
      <c r="DV265" s="126"/>
      <c r="DW265" s="126"/>
      <c r="DX265" s="126"/>
      <c r="DY265" s="126"/>
      <c r="DZ265" s="126"/>
      <c r="EA265" s="126"/>
      <c r="EB265" s="126"/>
      <c r="EC265" s="126"/>
      <c r="ED265" s="126"/>
      <c r="EE265" s="126"/>
      <c r="EF265" s="126"/>
      <c r="EG265" s="126"/>
    </row>
    <row r="266" spans="26:137" x14ac:dyDescent="0.2"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</row>
    <row r="267" spans="26:137" x14ac:dyDescent="0.2"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  <c r="CW267" s="126"/>
      <c r="CX267" s="126"/>
      <c r="CY267" s="126"/>
      <c r="CZ267" s="126"/>
      <c r="DA267" s="126"/>
      <c r="DB267" s="126"/>
      <c r="DC267" s="126"/>
      <c r="DD267" s="126"/>
      <c r="DE267" s="126"/>
      <c r="DF267" s="126"/>
      <c r="DG267" s="126"/>
      <c r="DH267" s="126"/>
      <c r="DI267" s="126"/>
      <c r="DJ267" s="126"/>
      <c r="DK267" s="126"/>
      <c r="DL267" s="126"/>
      <c r="DM267" s="126"/>
      <c r="DN267" s="126"/>
      <c r="DO267" s="126"/>
      <c r="DP267" s="126"/>
      <c r="DQ267" s="126"/>
      <c r="DR267" s="126"/>
      <c r="DS267" s="126"/>
      <c r="DT267" s="126"/>
      <c r="DU267" s="126"/>
      <c r="DV267" s="126"/>
      <c r="DW267" s="126"/>
      <c r="DX267" s="126"/>
      <c r="DY267" s="126"/>
      <c r="DZ267" s="126"/>
      <c r="EA267" s="126"/>
      <c r="EB267" s="126"/>
      <c r="EC267" s="126"/>
      <c r="ED267" s="126"/>
      <c r="EE267" s="126"/>
      <c r="EF267" s="126"/>
      <c r="EG267" s="126"/>
    </row>
    <row r="268" spans="26:137" x14ac:dyDescent="0.2"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  <c r="CW268" s="126"/>
      <c r="CX268" s="126"/>
      <c r="CY268" s="126"/>
      <c r="CZ268" s="126"/>
      <c r="DA268" s="126"/>
      <c r="DB268" s="126"/>
      <c r="DC268" s="126"/>
      <c r="DD268" s="126"/>
      <c r="DE268" s="126"/>
      <c r="DF268" s="126"/>
      <c r="DG268" s="126"/>
      <c r="DH268" s="126"/>
      <c r="DI268" s="126"/>
      <c r="DJ268" s="126"/>
      <c r="DK268" s="126"/>
      <c r="DL268" s="126"/>
      <c r="DM268" s="126"/>
      <c r="DN268" s="126"/>
      <c r="DO268" s="126"/>
      <c r="DP268" s="126"/>
      <c r="DQ268" s="126"/>
      <c r="DR268" s="126"/>
      <c r="DS268" s="126"/>
      <c r="DT268" s="126"/>
      <c r="DU268" s="126"/>
      <c r="DV268" s="126"/>
      <c r="DW268" s="126"/>
      <c r="DX268" s="126"/>
      <c r="DY268" s="126"/>
      <c r="DZ268" s="126"/>
      <c r="EA268" s="126"/>
      <c r="EB268" s="126"/>
      <c r="EC268" s="126"/>
      <c r="ED268" s="126"/>
      <c r="EE268" s="126"/>
      <c r="EF268" s="126"/>
      <c r="EG268" s="126"/>
    </row>
    <row r="269" spans="26:137" x14ac:dyDescent="0.2"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  <c r="CW269" s="126"/>
      <c r="CX269" s="126"/>
      <c r="CY269" s="126"/>
      <c r="CZ269" s="126"/>
      <c r="DA269" s="126"/>
      <c r="DB269" s="126"/>
      <c r="DC269" s="126"/>
      <c r="DD269" s="126"/>
      <c r="DE269" s="126"/>
      <c r="DF269" s="126"/>
      <c r="DG269" s="126"/>
      <c r="DH269" s="126"/>
      <c r="DI269" s="126"/>
      <c r="DJ269" s="126"/>
      <c r="DK269" s="126"/>
      <c r="DL269" s="126"/>
      <c r="DM269" s="126"/>
      <c r="DN269" s="126"/>
      <c r="DO269" s="126"/>
      <c r="DP269" s="126"/>
      <c r="DQ269" s="126"/>
      <c r="DR269" s="126"/>
      <c r="DS269" s="126"/>
      <c r="DT269" s="126"/>
      <c r="DU269" s="126"/>
      <c r="DV269" s="126"/>
      <c r="DW269" s="126"/>
      <c r="DX269" s="126"/>
      <c r="DY269" s="126"/>
      <c r="DZ269" s="126"/>
      <c r="EA269" s="126"/>
      <c r="EB269" s="126"/>
      <c r="EC269" s="126"/>
      <c r="ED269" s="126"/>
      <c r="EE269" s="126"/>
      <c r="EF269" s="126"/>
      <c r="EG269" s="126"/>
    </row>
    <row r="270" spans="26:137" x14ac:dyDescent="0.2"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  <c r="CW270" s="126"/>
      <c r="CX270" s="126"/>
      <c r="CY270" s="126"/>
      <c r="CZ270" s="126"/>
      <c r="DA270" s="126"/>
      <c r="DB270" s="126"/>
      <c r="DC270" s="126"/>
      <c r="DD270" s="126"/>
      <c r="DE270" s="126"/>
      <c r="DF270" s="126"/>
      <c r="DG270" s="126"/>
      <c r="DH270" s="126"/>
      <c r="DI270" s="126"/>
      <c r="DJ270" s="126"/>
      <c r="DK270" s="126"/>
      <c r="DL270" s="126"/>
      <c r="DM270" s="126"/>
      <c r="DN270" s="126"/>
      <c r="DO270" s="126"/>
      <c r="DP270" s="126"/>
      <c r="DQ270" s="126"/>
      <c r="DR270" s="126"/>
      <c r="DS270" s="126"/>
      <c r="DT270" s="126"/>
      <c r="DU270" s="126"/>
      <c r="DV270" s="126"/>
      <c r="DW270" s="126"/>
      <c r="DX270" s="126"/>
      <c r="DY270" s="126"/>
      <c r="DZ270" s="126"/>
      <c r="EA270" s="126"/>
      <c r="EB270" s="126"/>
      <c r="EC270" s="126"/>
      <c r="ED270" s="126"/>
      <c r="EE270" s="126"/>
      <c r="EF270" s="126"/>
      <c r="EG270" s="126"/>
    </row>
    <row r="271" spans="26:137" x14ac:dyDescent="0.2"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  <c r="CW271" s="126"/>
      <c r="CX271" s="126"/>
      <c r="CY271" s="126"/>
      <c r="CZ271" s="126"/>
      <c r="DA271" s="126"/>
      <c r="DB271" s="126"/>
      <c r="DC271" s="126"/>
      <c r="DD271" s="126"/>
      <c r="DE271" s="126"/>
      <c r="DF271" s="126"/>
      <c r="DG271" s="126"/>
      <c r="DH271" s="126"/>
      <c r="DI271" s="126"/>
      <c r="DJ271" s="126"/>
      <c r="DK271" s="126"/>
      <c r="DL271" s="126"/>
      <c r="DM271" s="126"/>
      <c r="DN271" s="126"/>
      <c r="DO271" s="126"/>
      <c r="DP271" s="126"/>
      <c r="DQ271" s="126"/>
      <c r="DR271" s="126"/>
      <c r="DS271" s="126"/>
      <c r="DT271" s="126"/>
      <c r="DU271" s="126"/>
      <c r="DV271" s="126"/>
      <c r="DW271" s="126"/>
      <c r="DX271" s="126"/>
      <c r="DY271" s="126"/>
      <c r="DZ271" s="126"/>
      <c r="EA271" s="126"/>
      <c r="EB271" s="126"/>
      <c r="EC271" s="126"/>
      <c r="ED271" s="126"/>
      <c r="EE271" s="126"/>
      <c r="EF271" s="126"/>
      <c r="EG271" s="126"/>
    </row>
    <row r="272" spans="26:137" x14ac:dyDescent="0.2"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26"/>
      <c r="CS272" s="126"/>
      <c r="CT272" s="126"/>
      <c r="CU272" s="126"/>
      <c r="CV272" s="126"/>
      <c r="CW272" s="126"/>
      <c r="CX272" s="126"/>
      <c r="CY272" s="126"/>
      <c r="CZ272" s="126"/>
      <c r="DA272" s="126"/>
      <c r="DB272" s="126"/>
      <c r="DC272" s="126"/>
      <c r="DD272" s="126"/>
      <c r="DE272" s="126"/>
      <c r="DF272" s="126"/>
      <c r="DG272" s="126"/>
      <c r="DH272" s="126"/>
      <c r="DI272" s="126"/>
      <c r="DJ272" s="126"/>
      <c r="DK272" s="126"/>
      <c r="DL272" s="126"/>
      <c r="DM272" s="126"/>
      <c r="DN272" s="126"/>
      <c r="DO272" s="126"/>
      <c r="DP272" s="126"/>
      <c r="DQ272" s="126"/>
      <c r="DR272" s="126"/>
      <c r="DS272" s="126"/>
      <c r="DT272" s="126"/>
      <c r="DU272" s="126"/>
      <c r="DV272" s="126"/>
      <c r="DW272" s="126"/>
      <c r="DX272" s="126"/>
      <c r="DY272" s="126"/>
      <c r="DZ272" s="126"/>
      <c r="EA272" s="126"/>
      <c r="EB272" s="126"/>
      <c r="EC272" s="126"/>
      <c r="ED272" s="126"/>
      <c r="EE272" s="126"/>
      <c r="EF272" s="126"/>
      <c r="EG272" s="126"/>
    </row>
    <row r="273" spans="26:137" x14ac:dyDescent="0.2"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26"/>
      <c r="CS273" s="126"/>
      <c r="CT273" s="126"/>
      <c r="CU273" s="126"/>
      <c r="CV273" s="126"/>
      <c r="CW273" s="126"/>
      <c r="CX273" s="126"/>
      <c r="CY273" s="126"/>
      <c r="CZ273" s="126"/>
      <c r="DA273" s="126"/>
      <c r="DB273" s="126"/>
      <c r="DC273" s="126"/>
      <c r="DD273" s="126"/>
      <c r="DE273" s="126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126"/>
      <c r="DW273" s="126"/>
      <c r="DX273" s="126"/>
      <c r="DY273" s="126"/>
      <c r="DZ273" s="126"/>
      <c r="EA273" s="126"/>
      <c r="EB273" s="126"/>
      <c r="EC273" s="126"/>
      <c r="ED273" s="126"/>
      <c r="EE273" s="126"/>
      <c r="EF273" s="126"/>
      <c r="EG273" s="126"/>
    </row>
    <row r="274" spans="26:137" x14ac:dyDescent="0.2"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126"/>
      <c r="CS274" s="126"/>
      <c r="CT274" s="126"/>
      <c r="CU274" s="126"/>
      <c r="CV274" s="126"/>
      <c r="CW274" s="126"/>
      <c r="CX274" s="126"/>
      <c r="CY274" s="126"/>
      <c r="CZ274" s="126"/>
      <c r="DA274" s="126"/>
      <c r="DB274" s="126"/>
      <c r="DC274" s="126"/>
      <c r="DD274" s="126"/>
      <c r="DE274" s="126"/>
      <c r="DF274" s="126"/>
      <c r="DG274" s="126"/>
      <c r="DH274" s="126"/>
      <c r="DI274" s="126"/>
      <c r="DJ274" s="126"/>
      <c r="DK274" s="126"/>
      <c r="DL274" s="126"/>
      <c r="DM274" s="126"/>
      <c r="DN274" s="126"/>
      <c r="DO274" s="126"/>
      <c r="DP274" s="126"/>
      <c r="DQ274" s="126"/>
      <c r="DR274" s="126"/>
      <c r="DS274" s="126"/>
      <c r="DT274" s="126"/>
      <c r="DU274" s="126"/>
      <c r="DV274" s="126"/>
      <c r="DW274" s="126"/>
      <c r="DX274" s="126"/>
      <c r="DY274" s="126"/>
      <c r="DZ274" s="126"/>
      <c r="EA274" s="126"/>
      <c r="EB274" s="126"/>
      <c r="EC274" s="126"/>
      <c r="ED274" s="126"/>
      <c r="EE274" s="126"/>
      <c r="EF274" s="126"/>
      <c r="EG274" s="126"/>
    </row>
    <row r="275" spans="26:137" x14ac:dyDescent="0.2"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26"/>
      <c r="CW275" s="126"/>
      <c r="CX275" s="126"/>
      <c r="CY275" s="126"/>
      <c r="CZ275" s="126"/>
      <c r="DA275" s="126"/>
      <c r="DB275" s="126"/>
      <c r="DC275" s="126"/>
      <c r="DD275" s="126"/>
      <c r="DE275" s="126"/>
      <c r="DF275" s="126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</row>
    <row r="276" spans="26:137" x14ac:dyDescent="0.2"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26"/>
      <c r="CW276" s="126"/>
      <c r="CX276" s="126"/>
      <c r="CY276" s="126"/>
      <c r="CZ276" s="126"/>
      <c r="DA276" s="126"/>
      <c r="DB276" s="126"/>
      <c r="DC276" s="126"/>
      <c r="DD276" s="126"/>
      <c r="DE276" s="126"/>
      <c r="DF276" s="126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</row>
    <row r="277" spans="26:137" x14ac:dyDescent="0.2"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6"/>
      <c r="CY277" s="126"/>
      <c r="CZ277" s="126"/>
      <c r="DA277" s="126"/>
      <c r="DB277" s="126"/>
      <c r="DC277" s="126"/>
      <c r="DD277" s="126"/>
      <c r="DE277" s="126"/>
      <c r="DF277" s="126"/>
      <c r="DG277" s="126"/>
      <c r="DH277" s="126"/>
      <c r="DI277" s="126"/>
      <c r="DJ277" s="126"/>
      <c r="DK277" s="126"/>
      <c r="DL277" s="126"/>
      <c r="DM277" s="126"/>
      <c r="DN277" s="126"/>
      <c r="DO277" s="126"/>
      <c r="DP277" s="126"/>
      <c r="DQ277" s="126"/>
      <c r="DR277" s="126"/>
      <c r="DS277" s="126"/>
      <c r="DT277" s="126"/>
      <c r="DU277" s="126"/>
      <c r="DV277" s="126"/>
      <c r="DW277" s="126"/>
      <c r="DX277" s="126"/>
      <c r="DY277" s="126"/>
      <c r="DZ277" s="126"/>
      <c r="EA277" s="126"/>
      <c r="EB277" s="126"/>
      <c r="EC277" s="126"/>
      <c r="ED277" s="126"/>
      <c r="EE277" s="126"/>
      <c r="EF277" s="126"/>
      <c r="EG277" s="126"/>
    </row>
    <row r="278" spans="26:137" x14ac:dyDescent="0.2"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26"/>
      <c r="CS278" s="126"/>
      <c r="CT278" s="126"/>
      <c r="CU278" s="126"/>
      <c r="CV278" s="126"/>
      <c r="CW278" s="126"/>
      <c r="CX278" s="126"/>
      <c r="CY278" s="126"/>
      <c r="CZ278" s="126"/>
      <c r="DA278" s="126"/>
      <c r="DB278" s="126"/>
      <c r="DC278" s="126"/>
      <c r="DD278" s="126"/>
      <c r="DE278" s="126"/>
      <c r="DF278" s="126"/>
      <c r="DG278" s="126"/>
      <c r="DH278" s="126"/>
      <c r="DI278" s="126"/>
      <c r="DJ278" s="126"/>
      <c r="DK278" s="126"/>
      <c r="DL278" s="126"/>
      <c r="DM278" s="126"/>
      <c r="DN278" s="126"/>
      <c r="DO278" s="126"/>
      <c r="DP278" s="126"/>
      <c r="DQ278" s="126"/>
      <c r="DR278" s="126"/>
      <c r="DS278" s="126"/>
      <c r="DT278" s="126"/>
      <c r="DU278" s="126"/>
      <c r="DV278" s="126"/>
      <c r="DW278" s="126"/>
      <c r="DX278" s="126"/>
      <c r="DY278" s="126"/>
      <c r="DZ278" s="126"/>
      <c r="EA278" s="126"/>
      <c r="EB278" s="126"/>
      <c r="EC278" s="126"/>
      <c r="ED278" s="126"/>
      <c r="EE278" s="126"/>
      <c r="EF278" s="126"/>
      <c r="EG278" s="126"/>
    </row>
    <row r="279" spans="26:137" x14ac:dyDescent="0.2"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26"/>
      <c r="CS279" s="126"/>
      <c r="CT279" s="126"/>
      <c r="CU279" s="126"/>
      <c r="CV279" s="126"/>
      <c r="CW279" s="126"/>
      <c r="CX279" s="126"/>
      <c r="CY279" s="126"/>
      <c r="CZ279" s="126"/>
      <c r="DA279" s="126"/>
      <c r="DB279" s="126"/>
      <c r="DC279" s="126"/>
      <c r="DD279" s="126"/>
      <c r="DE279" s="126"/>
      <c r="DF279" s="126"/>
      <c r="DG279" s="126"/>
      <c r="DH279" s="126"/>
      <c r="DI279" s="126"/>
      <c r="DJ279" s="126"/>
      <c r="DK279" s="126"/>
      <c r="DL279" s="126"/>
      <c r="DM279" s="126"/>
      <c r="DN279" s="126"/>
      <c r="DO279" s="126"/>
      <c r="DP279" s="126"/>
      <c r="DQ279" s="126"/>
      <c r="DR279" s="126"/>
      <c r="DS279" s="126"/>
      <c r="DT279" s="126"/>
      <c r="DU279" s="126"/>
      <c r="DV279" s="126"/>
      <c r="DW279" s="126"/>
      <c r="DX279" s="126"/>
      <c r="DY279" s="126"/>
      <c r="DZ279" s="126"/>
      <c r="EA279" s="126"/>
      <c r="EB279" s="126"/>
      <c r="EC279" s="126"/>
      <c r="ED279" s="126"/>
      <c r="EE279" s="126"/>
      <c r="EF279" s="126"/>
      <c r="EG279" s="126"/>
    </row>
    <row r="280" spans="26:137" x14ac:dyDescent="0.2"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26"/>
      <c r="CS280" s="126"/>
      <c r="CT280" s="126"/>
      <c r="CU280" s="126"/>
      <c r="CV280" s="126"/>
      <c r="CW280" s="126"/>
      <c r="CX280" s="126"/>
      <c r="CY280" s="126"/>
      <c r="CZ280" s="126"/>
      <c r="DA280" s="126"/>
      <c r="DB280" s="126"/>
      <c r="DC280" s="126"/>
      <c r="DD280" s="126"/>
      <c r="DE280" s="126"/>
      <c r="DF280" s="126"/>
      <c r="DG280" s="126"/>
      <c r="DH280" s="126"/>
      <c r="DI280" s="126"/>
      <c r="DJ280" s="126"/>
      <c r="DK280" s="126"/>
      <c r="DL280" s="126"/>
      <c r="DM280" s="126"/>
      <c r="DN280" s="126"/>
      <c r="DO280" s="126"/>
      <c r="DP280" s="126"/>
      <c r="DQ280" s="126"/>
      <c r="DR280" s="126"/>
      <c r="DS280" s="126"/>
      <c r="DT280" s="126"/>
      <c r="DU280" s="126"/>
      <c r="DV280" s="126"/>
      <c r="DW280" s="126"/>
      <c r="DX280" s="126"/>
      <c r="DY280" s="126"/>
      <c r="DZ280" s="126"/>
      <c r="EA280" s="126"/>
      <c r="EB280" s="126"/>
      <c r="EC280" s="126"/>
      <c r="ED280" s="126"/>
      <c r="EE280" s="126"/>
      <c r="EF280" s="126"/>
      <c r="EG280" s="126"/>
    </row>
    <row r="281" spans="26:137" x14ac:dyDescent="0.2"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126"/>
      <c r="DH281" s="126"/>
      <c r="DI281" s="126"/>
      <c r="DJ281" s="126"/>
      <c r="DK281" s="126"/>
      <c r="DL281" s="126"/>
      <c r="DM281" s="126"/>
      <c r="DN281" s="126"/>
      <c r="DO281" s="126"/>
      <c r="DP281" s="126"/>
      <c r="DQ281" s="126"/>
      <c r="DR281" s="126"/>
      <c r="DS281" s="126"/>
      <c r="DT281" s="126"/>
      <c r="DU281" s="126"/>
      <c r="DV281" s="126"/>
      <c r="DW281" s="126"/>
      <c r="DX281" s="126"/>
      <c r="DY281" s="126"/>
      <c r="DZ281" s="126"/>
      <c r="EA281" s="126"/>
      <c r="EB281" s="126"/>
      <c r="EC281" s="126"/>
      <c r="ED281" s="126"/>
      <c r="EE281" s="126"/>
      <c r="EF281" s="126"/>
      <c r="EG281" s="126"/>
    </row>
    <row r="282" spans="26:137" x14ac:dyDescent="0.2"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26"/>
      <c r="CS282" s="126"/>
      <c r="CT282" s="126"/>
      <c r="CU282" s="126"/>
      <c r="CV282" s="126"/>
      <c r="CW282" s="126"/>
      <c r="CX282" s="126"/>
      <c r="CY282" s="126"/>
      <c r="CZ282" s="126"/>
      <c r="DA282" s="126"/>
      <c r="DB282" s="126"/>
      <c r="DC282" s="126"/>
      <c r="DD282" s="126"/>
      <c r="DE282" s="126"/>
      <c r="DF282" s="126"/>
      <c r="DG282" s="126"/>
      <c r="DH282" s="126"/>
      <c r="DI282" s="126"/>
      <c r="DJ282" s="126"/>
      <c r="DK282" s="126"/>
      <c r="DL282" s="126"/>
      <c r="DM282" s="126"/>
      <c r="DN282" s="126"/>
      <c r="DO282" s="126"/>
      <c r="DP282" s="126"/>
      <c r="DQ282" s="126"/>
      <c r="DR282" s="126"/>
      <c r="DS282" s="126"/>
      <c r="DT282" s="126"/>
      <c r="DU282" s="126"/>
      <c r="DV282" s="126"/>
      <c r="DW282" s="126"/>
      <c r="DX282" s="126"/>
      <c r="DY282" s="126"/>
      <c r="DZ282" s="126"/>
      <c r="EA282" s="126"/>
      <c r="EB282" s="126"/>
      <c r="EC282" s="126"/>
      <c r="ED282" s="126"/>
      <c r="EE282" s="126"/>
      <c r="EF282" s="126"/>
      <c r="EG282" s="126"/>
    </row>
    <row r="283" spans="26:137" x14ac:dyDescent="0.2"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26"/>
      <c r="CS283" s="126"/>
      <c r="CT283" s="126"/>
      <c r="CU283" s="126"/>
      <c r="CV283" s="126"/>
      <c r="CW283" s="126"/>
      <c r="CX283" s="126"/>
      <c r="CY283" s="126"/>
      <c r="CZ283" s="126"/>
      <c r="DA283" s="126"/>
      <c r="DB283" s="126"/>
      <c r="DC283" s="126"/>
      <c r="DD283" s="126"/>
      <c r="DE283" s="126"/>
      <c r="DF283" s="126"/>
      <c r="DG283" s="126"/>
      <c r="DH283" s="126"/>
      <c r="DI283" s="126"/>
      <c r="DJ283" s="126"/>
      <c r="DK283" s="126"/>
      <c r="DL283" s="126"/>
      <c r="DM283" s="126"/>
      <c r="DN283" s="126"/>
      <c r="DO283" s="126"/>
      <c r="DP283" s="126"/>
      <c r="DQ283" s="126"/>
      <c r="DR283" s="126"/>
      <c r="DS283" s="126"/>
      <c r="DT283" s="126"/>
      <c r="DU283" s="126"/>
      <c r="DV283" s="126"/>
      <c r="DW283" s="126"/>
      <c r="DX283" s="126"/>
      <c r="DY283" s="126"/>
      <c r="DZ283" s="126"/>
      <c r="EA283" s="126"/>
      <c r="EB283" s="126"/>
      <c r="EC283" s="126"/>
      <c r="ED283" s="126"/>
      <c r="EE283" s="126"/>
      <c r="EF283" s="126"/>
      <c r="EG283" s="126"/>
    </row>
    <row r="284" spans="26:137" x14ac:dyDescent="0.2"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26"/>
      <c r="CS284" s="126"/>
      <c r="CT284" s="126"/>
      <c r="CU284" s="126"/>
      <c r="CV284" s="126"/>
      <c r="CW284" s="126"/>
      <c r="CX284" s="126"/>
      <c r="CY284" s="126"/>
      <c r="CZ284" s="126"/>
      <c r="DA284" s="126"/>
      <c r="DB284" s="126"/>
      <c r="DC284" s="126"/>
      <c r="DD284" s="126"/>
      <c r="DE284" s="126"/>
      <c r="DF284" s="126"/>
      <c r="DG284" s="126"/>
      <c r="DH284" s="126"/>
      <c r="DI284" s="126"/>
      <c r="DJ284" s="126"/>
      <c r="DK284" s="126"/>
      <c r="DL284" s="126"/>
      <c r="DM284" s="126"/>
      <c r="DN284" s="126"/>
      <c r="DO284" s="126"/>
      <c r="DP284" s="126"/>
      <c r="DQ284" s="126"/>
      <c r="DR284" s="126"/>
      <c r="DS284" s="126"/>
      <c r="DT284" s="126"/>
      <c r="DU284" s="126"/>
      <c r="DV284" s="126"/>
      <c r="DW284" s="126"/>
      <c r="DX284" s="126"/>
      <c r="DY284" s="126"/>
      <c r="DZ284" s="126"/>
      <c r="EA284" s="126"/>
      <c r="EB284" s="126"/>
      <c r="EC284" s="126"/>
      <c r="ED284" s="126"/>
      <c r="EE284" s="126"/>
      <c r="EF284" s="126"/>
      <c r="EG284" s="126"/>
    </row>
    <row r="285" spans="26:137" x14ac:dyDescent="0.2"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  <c r="CW285" s="126"/>
      <c r="CX285" s="126"/>
      <c r="CY285" s="126"/>
      <c r="CZ285" s="126"/>
      <c r="DA285" s="126"/>
      <c r="DB285" s="126"/>
      <c r="DC285" s="126"/>
      <c r="DD285" s="126"/>
      <c r="DE285" s="126"/>
      <c r="DF285" s="126"/>
      <c r="DG285" s="126"/>
      <c r="DH285" s="126"/>
      <c r="DI285" s="126"/>
      <c r="DJ285" s="126"/>
      <c r="DK285" s="126"/>
      <c r="DL285" s="126"/>
      <c r="DM285" s="126"/>
      <c r="DN285" s="126"/>
      <c r="DO285" s="126"/>
      <c r="DP285" s="126"/>
      <c r="DQ285" s="126"/>
      <c r="DR285" s="126"/>
      <c r="DS285" s="126"/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6"/>
      <c r="EF285" s="126"/>
      <c r="EG285" s="126"/>
    </row>
    <row r="286" spans="26:137" x14ac:dyDescent="0.2"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126"/>
      <c r="DH286" s="126"/>
      <c r="DI286" s="126"/>
      <c r="DJ286" s="126"/>
      <c r="DK286" s="126"/>
      <c r="DL286" s="126"/>
      <c r="DM286" s="126"/>
      <c r="DN286" s="126"/>
      <c r="DO286" s="126"/>
      <c r="DP286" s="126"/>
      <c r="DQ286" s="126"/>
      <c r="DR286" s="126"/>
      <c r="DS286" s="126"/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6"/>
      <c r="EF286" s="126"/>
      <c r="EG286" s="126"/>
    </row>
    <row r="287" spans="26:137" x14ac:dyDescent="0.2"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  <c r="CW287" s="126"/>
      <c r="CX287" s="126"/>
      <c r="CY287" s="126"/>
      <c r="CZ287" s="126"/>
      <c r="DA287" s="126"/>
      <c r="DB287" s="126"/>
      <c r="DC287" s="126"/>
      <c r="DD287" s="126"/>
      <c r="DE287" s="126"/>
      <c r="DF287" s="126"/>
      <c r="DG287" s="126"/>
      <c r="DH287" s="126"/>
      <c r="DI287" s="126"/>
      <c r="DJ287" s="126"/>
      <c r="DK287" s="126"/>
      <c r="DL287" s="126"/>
      <c r="DM287" s="126"/>
      <c r="DN287" s="126"/>
      <c r="DO287" s="126"/>
      <c r="DP287" s="126"/>
      <c r="DQ287" s="126"/>
      <c r="DR287" s="126"/>
      <c r="DS287" s="126"/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6"/>
      <c r="EF287" s="126"/>
      <c r="EG287" s="126"/>
    </row>
    <row r="288" spans="26:137" x14ac:dyDescent="0.2"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6"/>
      <c r="CY288" s="126"/>
      <c r="CZ288" s="126"/>
      <c r="DA288" s="126"/>
      <c r="DB288" s="126"/>
      <c r="DC288" s="126"/>
      <c r="DD288" s="126"/>
      <c r="DE288" s="126"/>
      <c r="DF288" s="126"/>
      <c r="DG288" s="126"/>
      <c r="DH288" s="126"/>
      <c r="DI288" s="126"/>
      <c r="DJ288" s="126"/>
      <c r="DK288" s="126"/>
      <c r="DL288" s="126"/>
      <c r="DM288" s="126"/>
      <c r="DN288" s="126"/>
      <c r="DO288" s="126"/>
      <c r="DP288" s="126"/>
      <c r="DQ288" s="126"/>
      <c r="DR288" s="126"/>
      <c r="DS288" s="126"/>
      <c r="DT288" s="126"/>
      <c r="DU288" s="126"/>
      <c r="DV288" s="126"/>
      <c r="DW288" s="126"/>
      <c r="DX288" s="126"/>
      <c r="DY288" s="126"/>
      <c r="DZ288" s="126"/>
      <c r="EA288" s="126"/>
      <c r="EB288" s="126"/>
      <c r="EC288" s="126"/>
      <c r="ED288" s="126"/>
      <c r="EE288" s="126"/>
      <c r="EF288" s="126"/>
      <c r="EG288" s="126"/>
    </row>
    <row r="289" spans="26:137" x14ac:dyDescent="0.2"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126"/>
      <c r="DH289" s="126"/>
      <c r="DI289" s="126"/>
      <c r="DJ289" s="126"/>
      <c r="DK289" s="126"/>
      <c r="DL289" s="126"/>
      <c r="DM289" s="126"/>
      <c r="DN289" s="126"/>
      <c r="DO289" s="126"/>
      <c r="DP289" s="126"/>
      <c r="DQ289" s="126"/>
      <c r="DR289" s="126"/>
      <c r="DS289" s="126"/>
      <c r="DT289" s="126"/>
      <c r="DU289" s="126"/>
      <c r="DV289" s="126"/>
      <c r="DW289" s="126"/>
      <c r="DX289" s="126"/>
      <c r="DY289" s="126"/>
      <c r="DZ289" s="126"/>
      <c r="EA289" s="126"/>
      <c r="EB289" s="126"/>
      <c r="EC289" s="126"/>
      <c r="ED289" s="126"/>
      <c r="EE289" s="126"/>
      <c r="EF289" s="126"/>
      <c r="EG289" s="126"/>
    </row>
    <row r="290" spans="26:137" x14ac:dyDescent="0.2"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P290" s="126"/>
      <c r="DQ290" s="126"/>
      <c r="DR290" s="126"/>
      <c r="DS290" s="126"/>
      <c r="DT290" s="126"/>
      <c r="DU290" s="126"/>
      <c r="DV290" s="126"/>
      <c r="DW290" s="126"/>
      <c r="DX290" s="126"/>
      <c r="DY290" s="126"/>
      <c r="DZ290" s="126"/>
      <c r="EA290" s="126"/>
      <c r="EB290" s="126"/>
      <c r="EC290" s="126"/>
      <c r="ED290" s="126"/>
      <c r="EE290" s="126"/>
      <c r="EF290" s="126"/>
      <c r="EG290" s="126"/>
    </row>
    <row r="291" spans="26:137" x14ac:dyDescent="0.2"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126"/>
      <c r="DH291" s="126"/>
      <c r="DI291" s="126"/>
      <c r="DJ291" s="126"/>
      <c r="DK291" s="126"/>
      <c r="DL291" s="126"/>
      <c r="DM291" s="126"/>
      <c r="DN291" s="126"/>
      <c r="DO291" s="126"/>
      <c r="DP291" s="126"/>
      <c r="DQ291" s="126"/>
      <c r="DR291" s="126"/>
      <c r="DS291" s="126"/>
      <c r="DT291" s="126"/>
      <c r="DU291" s="126"/>
      <c r="DV291" s="126"/>
      <c r="DW291" s="126"/>
      <c r="DX291" s="126"/>
      <c r="DY291" s="126"/>
      <c r="DZ291" s="126"/>
      <c r="EA291" s="126"/>
      <c r="EB291" s="126"/>
      <c r="EC291" s="126"/>
      <c r="ED291" s="126"/>
      <c r="EE291" s="126"/>
      <c r="EF291" s="126"/>
      <c r="EG291" s="126"/>
    </row>
    <row r="292" spans="26:137" x14ac:dyDescent="0.2"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26"/>
      <c r="CS292" s="126"/>
      <c r="CT292" s="126"/>
      <c r="CU292" s="126"/>
      <c r="CV292" s="126"/>
      <c r="CW292" s="126"/>
      <c r="CX292" s="126"/>
      <c r="CY292" s="126"/>
      <c r="CZ292" s="126"/>
      <c r="DA292" s="126"/>
      <c r="DB292" s="126"/>
      <c r="DC292" s="126"/>
      <c r="DD292" s="126"/>
      <c r="DE292" s="126"/>
      <c r="DF292" s="126"/>
      <c r="DG292" s="126"/>
      <c r="DH292" s="126"/>
      <c r="DI292" s="126"/>
      <c r="DJ292" s="126"/>
      <c r="DK292" s="126"/>
      <c r="DL292" s="126"/>
      <c r="DM292" s="126"/>
      <c r="DN292" s="126"/>
      <c r="DO292" s="126"/>
      <c r="DP292" s="126"/>
      <c r="DQ292" s="126"/>
      <c r="DR292" s="126"/>
      <c r="DS292" s="126"/>
      <c r="DT292" s="126"/>
      <c r="DU292" s="126"/>
      <c r="DV292" s="126"/>
      <c r="DW292" s="126"/>
      <c r="DX292" s="126"/>
      <c r="DY292" s="126"/>
      <c r="DZ292" s="126"/>
      <c r="EA292" s="126"/>
      <c r="EB292" s="126"/>
      <c r="EC292" s="126"/>
      <c r="ED292" s="126"/>
      <c r="EE292" s="126"/>
      <c r="EF292" s="126"/>
      <c r="EG292" s="126"/>
    </row>
    <row r="293" spans="26:137" x14ac:dyDescent="0.2"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26"/>
      <c r="CS293" s="126"/>
      <c r="CT293" s="126"/>
      <c r="CU293" s="126"/>
      <c r="CV293" s="126"/>
      <c r="CW293" s="126"/>
      <c r="CX293" s="126"/>
      <c r="CY293" s="126"/>
      <c r="CZ293" s="126"/>
      <c r="DA293" s="126"/>
      <c r="DB293" s="126"/>
      <c r="DC293" s="126"/>
      <c r="DD293" s="126"/>
      <c r="DE293" s="126"/>
      <c r="DF293" s="126"/>
      <c r="DG293" s="126"/>
      <c r="DH293" s="126"/>
      <c r="DI293" s="126"/>
      <c r="DJ293" s="126"/>
      <c r="DK293" s="126"/>
      <c r="DL293" s="126"/>
      <c r="DM293" s="126"/>
      <c r="DN293" s="126"/>
      <c r="DO293" s="126"/>
      <c r="DP293" s="126"/>
      <c r="DQ293" s="126"/>
      <c r="DR293" s="126"/>
      <c r="DS293" s="126"/>
      <c r="DT293" s="126"/>
      <c r="DU293" s="126"/>
      <c r="DV293" s="126"/>
      <c r="DW293" s="126"/>
      <c r="DX293" s="126"/>
      <c r="DY293" s="126"/>
      <c r="DZ293" s="126"/>
      <c r="EA293" s="126"/>
      <c r="EB293" s="126"/>
      <c r="EC293" s="126"/>
      <c r="ED293" s="126"/>
      <c r="EE293" s="126"/>
      <c r="EF293" s="126"/>
      <c r="EG293" s="126"/>
    </row>
    <row r="294" spans="26:137" x14ac:dyDescent="0.2"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26"/>
      <c r="CS294" s="126"/>
      <c r="CT294" s="126"/>
      <c r="CU294" s="126"/>
      <c r="CV294" s="126"/>
      <c r="CW294" s="126"/>
      <c r="CX294" s="126"/>
      <c r="CY294" s="126"/>
      <c r="CZ294" s="126"/>
      <c r="DA294" s="126"/>
      <c r="DB294" s="126"/>
      <c r="DC294" s="126"/>
      <c r="DD294" s="126"/>
      <c r="DE294" s="126"/>
      <c r="DF294" s="126"/>
      <c r="DG294" s="126"/>
      <c r="DH294" s="126"/>
      <c r="DI294" s="126"/>
      <c r="DJ294" s="126"/>
      <c r="DK294" s="126"/>
      <c r="DL294" s="126"/>
      <c r="DM294" s="126"/>
      <c r="DN294" s="126"/>
      <c r="DO294" s="126"/>
      <c r="DP294" s="126"/>
      <c r="DQ294" s="126"/>
      <c r="DR294" s="126"/>
      <c r="DS294" s="126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6"/>
      <c r="ED294" s="126"/>
      <c r="EE294" s="126"/>
      <c r="EF294" s="126"/>
      <c r="EG294" s="126"/>
    </row>
    <row r="295" spans="26:137" x14ac:dyDescent="0.2"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26"/>
      <c r="CS295" s="126"/>
      <c r="CT295" s="126"/>
      <c r="CU295" s="126"/>
      <c r="CV295" s="126"/>
      <c r="CW295" s="126"/>
      <c r="CX295" s="126"/>
      <c r="CY295" s="126"/>
      <c r="CZ295" s="126"/>
      <c r="DA295" s="126"/>
      <c r="DB295" s="126"/>
      <c r="DC295" s="126"/>
      <c r="DD295" s="126"/>
      <c r="DE295" s="126"/>
      <c r="DF295" s="126"/>
      <c r="DG295" s="126"/>
      <c r="DH295" s="126"/>
      <c r="DI295" s="126"/>
      <c r="DJ295" s="126"/>
      <c r="DK295" s="126"/>
      <c r="DL295" s="126"/>
      <c r="DM295" s="126"/>
      <c r="DN295" s="126"/>
      <c r="DO295" s="126"/>
      <c r="DP295" s="126"/>
      <c r="DQ295" s="126"/>
      <c r="DR295" s="126"/>
      <c r="DS295" s="126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6"/>
      <c r="ED295" s="126"/>
      <c r="EE295" s="126"/>
      <c r="EF295" s="126"/>
      <c r="EG295" s="126"/>
    </row>
    <row r="296" spans="26:137" x14ac:dyDescent="0.2"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26"/>
      <c r="CS296" s="126"/>
      <c r="CT296" s="126"/>
      <c r="CU296" s="126"/>
      <c r="CV296" s="126"/>
      <c r="CW296" s="126"/>
      <c r="CX296" s="126"/>
      <c r="CY296" s="126"/>
      <c r="CZ296" s="126"/>
      <c r="DA296" s="126"/>
      <c r="DB296" s="126"/>
      <c r="DC296" s="126"/>
      <c r="DD296" s="126"/>
      <c r="DE296" s="126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126"/>
      <c r="DW296" s="126"/>
      <c r="DX296" s="126"/>
      <c r="DY296" s="126"/>
      <c r="DZ296" s="126"/>
      <c r="EA296" s="126"/>
      <c r="EB296" s="126"/>
      <c r="EC296" s="126"/>
      <c r="ED296" s="126"/>
      <c r="EE296" s="126"/>
      <c r="EF296" s="126"/>
      <c r="EG296" s="126"/>
    </row>
    <row r="297" spans="26:137" x14ac:dyDescent="0.2"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6"/>
      <c r="CU297" s="126"/>
      <c r="CV297" s="126"/>
      <c r="CW297" s="126"/>
      <c r="CX297" s="126"/>
      <c r="CY297" s="126"/>
      <c r="CZ297" s="126"/>
      <c r="DA297" s="126"/>
      <c r="DB297" s="126"/>
      <c r="DC297" s="126"/>
      <c r="DD297" s="126"/>
      <c r="DE297" s="126"/>
      <c r="DF297" s="126"/>
      <c r="DG297" s="126"/>
      <c r="DH297" s="126"/>
      <c r="DI297" s="126"/>
      <c r="DJ297" s="126"/>
      <c r="DK297" s="126"/>
      <c r="DL297" s="126"/>
      <c r="DM297" s="126"/>
      <c r="DN297" s="126"/>
      <c r="DO297" s="126"/>
      <c r="DP297" s="126"/>
      <c r="DQ297" s="126"/>
      <c r="DR297" s="126"/>
      <c r="DS297" s="126"/>
      <c r="DT297" s="126"/>
      <c r="DU297" s="126"/>
      <c r="DV297" s="126"/>
      <c r="DW297" s="126"/>
      <c r="DX297" s="126"/>
      <c r="DY297" s="126"/>
      <c r="DZ297" s="126"/>
      <c r="EA297" s="126"/>
      <c r="EB297" s="126"/>
      <c r="EC297" s="126"/>
      <c r="ED297" s="126"/>
      <c r="EE297" s="126"/>
      <c r="EF297" s="126"/>
      <c r="EG297" s="126"/>
    </row>
    <row r="298" spans="26:137" x14ac:dyDescent="0.2"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</row>
    <row r="299" spans="26:137" x14ac:dyDescent="0.2"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</row>
    <row r="300" spans="26:137" x14ac:dyDescent="0.2"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26"/>
      <c r="DH300" s="126"/>
      <c r="DI300" s="126"/>
      <c r="DJ300" s="126"/>
      <c r="DK300" s="126"/>
      <c r="DL300" s="126"/>
      <c r="DM300" s="126"/>
      <c r="DN300" s="126"/>
      <c r="DO300" s="126"/>
      <c r="DP300" s="126"/>
      <c r="DQ300" s="126"/>
      <c r="DR300" s="126"/>
      <c r="DS300" s="126"/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6"/>
      <c r="EF300" s="126"/>
      <c r="EG300" s="126"/>
    </row>
    <row r="301" spans="26:137" x14ac:dyDescent="0.2"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  <c r="CW301" s="126"/>
      <c r="CX301" s="126"/>
      <c r="CY301" s="126"/>
      <c r="CZ301" s="126"/>
      <c r="DA301" s="126"/>
      <c r="DB301" s="126"/>
      <c r="DC301" s="126"/>
      <c r="DD301" s="126"/>
      <c r="DE301" s="126"/>
      <c r="DF301" s="126"/>
      <c r="DG301" s="126"/>
      <c r="DH301" s="126"/>
      <c r="DI301" s="126"/>
      <c r="DJ301" s="126"/>
      <c r="DK301" s="126"/>
      <c r="DL301" s="126"/>
      <c r="DM301" s="126"/>
      <c r="DN301" s="126"/>
      <c r="DO301" s="126"/>
      <c r="DP301" s="126"/>
      <c r="DQ301" s="126"/>
      <c r="DR301" s="126"/>
      <c r="DS301" s="126"/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6"/>
      <c r="EF301" s="126"/>
      <c r="EG301" s="126"/>
    </row>
    <row r="302" spans="26:137" x14ac:dyDescent="0.2"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  <c r="CW302" s="126"/>
      <c r="CX302" s="126"/>
      <c r="CY302" s="126"/>
      <c r="CZ302" s="126"/>
      <c r="DA302" s="126"/>
      <c r="DB302" s="126"/>
      <c r="DC302" s="126"/>
      <c r="DD302" s="126"/>
      <c r="DE302" s="126"/>
      <c r="DF302" s="126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</row>
    <row r="303" spans="26:137" x14ac:dyDescent="0.2"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26"/>
      <c r="CW303" s="126"/>
      <c r="CX303" s="126"/>
      <c r="CY303" s="126"/>
      <c r="CZ303" s="126"/>
      <c r="DA303" s="126"/>
      <c r="DB303" s="126"/>
      <c r="DC303" s="126"/>
      <c r="DD303" s="126"/>
      <c r="DE303" s="126"/>
      <c r="DF303" s="126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</row>
    <row r="304" spans="26:137" x14ac:dyDescent="0.2"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  <c r="CN304" s="126"/>
      <c r="CO304" s="126"/>
      <c r="CP304" s="126"/>
      <c r="CQ304" s="126"/>
      <c r="CR304" s="126"/>
      <c r="CS304" s="126"/>
      <c r="CT304" s="126"/>
      <c r="CU304" s="126"/>
      <c r="CV304" s="126"/>
      <c r="CW304" s="126"/>
      <c r="CX304" s="126"/>
      <c r="CY304" s="126"/>
      <c r="CZ304" s="126"/>
      <c r="DA304" s="126"/>
      <c r="DB304" s="126"/>
      <c r="DC304" s="126"/>
      <c r="DD304" s="126"/>
      <c r="DE304" s="126"/>
      <c r="DF304" s="126"/>
      <c r="DG304" s="126"/>
      <c r="DH304" s="126"/>
      <c r="DI304" s="126"/>
      <c r="DJ304" s="126"/>
      <c r="DK304" s="126"/>
      <c r="DL304" s="126"/>
      <c r="DM304" s="126"/>
      <c r="DN304" s="126"/>
      <c r="DO304" s="126"/>
      <c r="DP304" s="126"/>
      <c r="DQ304" s="126"/>
      <c r="DR304" s="126"/>
      <c r="DS304" s="126"/>
      <c r="DT304" s="126"/>
      <c r="DU304" s="126"/>
      <c r="DV304" s="126"/>
      <c r="DW304" s="126"/>
      <c r="DX304" s="126"/>
      <c r="DY304" s="126"/>
      <c r="DZ304" s="126"/>
      <c r="EA304" s="126"/>
      <c r="EB304" s="126"/>
      <c r="EC304" s="126"/>
      <c r="ED304" s="126"/>
      <c r="EE304" s="126"/>
      <c r="EF304" s="126"/>
      <c r="EG304" s="126"/>
    </row>
    <row r="305" spans="26:137" x14ac:dyDescent="0.2"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  <c r="CR305" s="126"/>
      <c r="CS305" s="126"/>
      <c r="CT305" s="126"/>
      <c r="CU305" s="126"/>
      <c r="CV305" s="126"/>
      <c r="CW305" s="126"/>
      <c r="CX305" s="126"/>
      <c r="CY305" s="126"/>
      <c r="CZ305" s="126"/>
      <c r="DA305" s="126"/>
      <c r="DB305" s="126"/>
      <c r="DC305" s="126"/>
      <c r="DD305" s="126"/>
      <c r="DE305" s="126"/>
      <c r="DF305" s="126"/>
      <c r="DG305" s="126"/>
      <c r="DH305" s="126"/>
      <c r="DI305" s="126"/>
      <c r="DJ305" s="126"/>
      <c r="DK305" s="126"/>
      <c r="DL305" s="126"/>
      <c r="DM305" s="126"/>
      <c r="DN305" s="126"/>
      <c r="DO305" s="126"/>
      <c r="DP305" s="126"/>
      <c r="DQ305" s="126"/>
      <c r="DR305" s="126"/>
      <c r="DS305" s="126"/>
      <c r="DT305" s="126"/>
      <c r="DU305" s="126"/>
      <c r="DV305" s="126"/>
      <c r="DW305" s="126"/>
      <c r="DX305" s="126"/>
      <c r="DY305" s="126"/>
      <c r="DZ305" s="126"/>
      <c r="EA305" s="126"/>
      <c r="EB305" s="126"/>
      <c r="EC305" s="126"/>
      <c r="ED305" s="126"/>
      <c r="EE305" s="126"/>
      <c r="EF305" s="126"/>
      <c r="EG305" s="126"/>
    </row>
    <row r="306" spans="26:137" x14ac:dyDescent="0.2"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  <c r="CR306" s="126"/>
      <c r="CS306" s="126"/>
      <c r="CT306" s="126"/>
      <c r="CU306" s="126"/>
      <c r="CV306" s="126"/>
      <c r="CW306" s="126"/>
      <c r="CX306" s="126"/>
      <c r="CY306" s="126"/>
      <c r="CZ306" s="126"/>
      <c r="DA306" s="126"/>
      <c r="DB306" s="126"/>
      <c r="DC306" s="126"/>
      <c r="DD306" s="126"/>
      <c r="DE306" s="126"/>
      <c r="DF306" s="126"/>
      <c r="DG306" s="126"/>
      <c r="DH306" s="126"/>
      <c r="DI306" s="126"/>
      <c r="DJ306" s="126"/>
      <c r="DK306" s="126"/>
      <c r="DL306" s="126"/>
      <c r="DM306" s="126"/>
      <c r="DN306" s="126"/>
      <c r="DO306" s="126"/>
      <c r="DP306" s="126"/>
      <c r="DQ306" s="126"/>
      <c r="DR306" s="126"/>
      <c r="DS306" s="126"/>
      <c r="DT306" s="126"/>
      <c r="DU306" s="126"/>
      <c r="DV306" s="126"/>
      <c r="DW306" s="126"/>
      <c r="DX306" s="126"/>
      <c r="DY306" s="126"/>
      <c r="DZ306" s="126"/>
      <c r="EA306" s="126"/>
      <c r="EB306" s="126"/>
      <c r="EC306" s="126"/>
      <c r="ED306" s="126"/>
      <c r="EE306" s="126"/>
      <c r="EF306" s="126"/>
      <c r="EG306" s="126"/>
    </row>
    <row r="307" spans="26:137" x14ac:dyDescent="0.2"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  <c r="CR307" s="126"/>
      <c r="CS307" s="126"/>
      <c r="CT307" s="126"/>
      <c r="CU307" s="126"/>
      <c r="CV307" s="126"/>
      <c r="CW307" s="126"/>
      <c r="CX307" s="126"/>
      <c r="CY307" s="126"/>
      <c r="CZ307" s="126"/>
      <c r="DA307" s="126"/>
      <c r="DB307" s="126"/>
      <c r="DC307" s="126"/>
      <c r="DD307" s="126"/>
      <c r="DE307" s="126"/>
      <c r="DF307" s="126"/>
      <c r="DG307" s="126"/>
      <c r="DH307" s="126"/>
      <c r="DI307" s="126"/>
      <c r="DJ307" s="126"/>
      <c r="DK307" s="126"/>
      <c r="DL307" s="126"/>
      <c r="DM307" s="126"/>
      <c r="DN307" s="126"/>
      <c r="DO307" s="126"/>
      <c r="DP307" s="126"/>
      <c r="DQ307" s="126"/>
      <c r="DR307" s="126"/>
      <c r="DS307" s="126"/>
      <c r="DT307" s="126"/>
      <c r="DU307" s="126"/>
      <c r="DV307" s="126"/>
      <c r="DW307" s="126"/>
      <c r="DX307" s="126"/>
      <c r="DY307" s="126"/>
      <c r="DZ307" s="126"/>
      <c r="EA307" s="126"/>
      <c r="EB307" s="126"/>
      <c r="EC307" s="126"/>
      <c r="ED307" s="126"/>
      <c r="EE307" s="126"/>
      <c r="EF307" s="126"/>
      <c r="EG307" s="126"/>
    </row>
    <row r="308" spans="26:137" x14ac:dyDescent="0.2"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  <c r="CR308" s="126"/>
      <c r="CS308" s="126"/>
      <c r="CT308" s="126"/>
      <c r="CU308" s="126"/>
      <c r="CV308" s="126"/>
      <c r="CW308" s="126"/>
      <c r="CX308" s="126"/>
      <c r="CY308" s="126"/>
      <c r="CZ308" s="126"/>
      <c r="DA308" s="126"/>
      <c r="DB308" s="126"/>
      <c r="DC308" s="126"/>
      <c r="DD308" s="126"/>
      <c r="DE308" s="126"/>
      <c r="DF308" s="126"/>
      <c r="DG308" s="126"/>
      <c r="DH308" s="126"/>
      <c r="DI308" s="126"/>
      <c r="DJ308" s="126"/>
      <c r="DK308" s="126"/>
      <c r="DL308" s="126"/>
      <c r="DM308" s="126"/>
      <c r="DN308" s="126"/>
      <c r="DO308" s="126"/>
      <c r="DP308" s="126"/>
      <c r="DQ308" s="126"/>
      <c r="DR308" s="126"/>
      <c r="DS308" s="126"/>
      <c r="DT308" s="126"/>
      <c r="DU308" s="126"/>
      <c r="DV308" s="126"/>
      <c r="DW308" s="126"/>
      <c r="DX308" s="126"/>
      <c r="DY308" s="126"/>
      <c r="DZ308" s="126"/>
      <c r="EA308" s="126"/>
      <c r="EB308" s="126"/>
      <c r="EC308" s="126"/>
      <c r="ED308" s="126"/>
      <c r="EE308" s="126"/>
      <c r="EF308" s="126"/>
      <c r="EG308" s="126"/>
    </row>
    <row r="309" spans="26:137" x14ac:dyDescent="0.2"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126"/>
      <c r="DH309" s="126"/>
      <c r="DI309" s="126"/>
      <c r="DJ309" s="126"/>
      <c r="DK309" s="126"/>
      <c r="DL309" s="126"/>
      <c r="DM309" s="126"/>
      <c r="DN309" s="126"/>
      <c r="DO309" s="126"/>
      <c r="DP309" s="126"/>
      <c r="DQ309" s="126"/>
      <c r="DR309" s="126"/>
      <c r="DS309" s="126"/>
      <c r="DT309" s="126"/>
      <c r="DU309" s="126"/>
      <c r="DV309" s="126"/>
      <c r="DW309" s="126"/>
      <c r="DX309" s="126"/>
      <c r="DY309" s="126"/>
      <c r="DZ309" s="126"/>
      <c r="EA309" s="126"/>
      <c r="EB309" s="126"/>
      <c r="EC309" s="126"/>
      <c r="ED309" s="126"/>
      <c r="EE309" s="126"/>
      <c r="EF309" s="126"/>
      <c r="EG309" s="126"/>
    </row>
    <row r="310" spans="26:137" x14ac:dyDescent="0.2"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126"/>
      <c r="DH310" s="126"/>
      <c r="DI310" s="126"/>
      <c r="DJ310" s="126"/>
      <c r="DK310" s="126"/>
      <c r="DL310" s="126"/>
      <c r="DM310" s="126"/>
      <c r="DN310" s="126"/>
      <c r="DO310" s="126"/>
      <c r="DP310" s="126"/>
      <c r="DQ310" s="126"/>
      <c r="DR310" s="126"/>
      <c r="DS310" s="126"/>
      <c r="DT310" s="126"/>
      <c r="DU310" s="126"/>
      <c r="DV310" s="126"/>
      <c r="DW310" s="126"/>
      <c r="DX310" s="126"/>
      <c r="DY310" s="126"/>
      <c r="DZ310" s="126"/>
      <c r="EA310" s="126"/>
      <c r="EB310" s="126"/>
      <c r="EC310" s="126"/>
      <c r="ED310" s="126"/>
      <c r="EE310" s="126"/>
      <c r="EF310" s="126"/>
      <c r="EG310" s="126"/>
    </row>
    <row r="311" spans="26:137" x14ac:dyDescent="0.2"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  <c r="CW311" s="126"/>
      <c r="CX311" s="126"/>
      <c r="CY311" s="126"/>
      <c r="CZ311" s="126"/>
      <c r="DA311" s="126"/>
      <c r="DB311" s="126"/>
      <c r="DC311" s="126"/>
      <c r="DD311" s="126"/>
      <c r="DE311" s="126"/>
      <c r="DF311" s="126"/>
      <c r="DG311" s="126"/>
      <c r="DH311" s="126"/>
      <c r="DI311" s="126"/>
      <c r="DJ311" s="126"/>
      <c r="DK311" s="126"/>
      <c r="DL311" s="126"/>
      <c r="DM311" s="126"/>
      <c r="DN311" s="126"/>
      <c r="DO311" s="126"/>
      <c r="DP311" s="126"/>
      <c r="DQ311" s="126"/>
      <c r="DR311" s="126"/>
      <c r="DS311" s="126"/>
      <c r="DT311" s="126"/>
      <c r="DU311" s="126"/>
      <c r="DV311" s="126"/>
      <c r="DW311" s="126"/>
      <c r="DX311" s="126"/>
      <c r="DY311" s="126"/>
      <c r="DZ311" s="126"/>
      <c r="EA311" s="126"/>
      <c r="EB311" s="126"/>
      <c r="EC311" s="126"/>
      <c r="ED311" s="126"/>
      <c r="EE311" s="126"/>
      <c r="EF311" s="126"/>
      <c r="EG311" s="126"/>
    </row>
    <row r="312" spans="26:137" x14ac:dyDescent="0.2"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126"/>
      <c r="DH312" s="126"/>
      <c r="DI312" s="126"/>
      <c r="DJ312" s="126"/>
      <c r="DK312" s="126"/>
      <c r="DL312" s="126"/>
      <c r="DM312" s="126"/>
      <c r="DN312" s="126"/>
      <c r="DO312" s="126"/>
      <c r="DP312" s="126"/>
      <c r="DQ312" s="126"/>
      <c r="DR312" s="126"/>
      <c r="DS312" s="126"/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6"/>
      <c r="EF312" s="126"/>
      <c r="EG312" s="126"/>
    </row>
    <row r="313" spans="26:137" x14ac:dyDescent="0.2"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  <c r="CW313" s="126"/>
      <c r="CX313" s="126"/>
      <c r="CY313" s="126"/>
      <c r="CZ313" s="126"/>
      <c r="DA313" s="126"/>
      <c r="DB313" s="126"/>
      <c r="DC313" s="126"/>
      <c r="DD313" s="126"/>
      <c r="DE313" s="126"/>
      <c r="DF313" s="126"/>
      <c r="DG313" s="126"/>
      <c r="DH313" s="126"/>
      <c r="DI313" s="126"/>
      <c r="DJ313" s="126"/>
      <c r="DK313" s="126"/>
      <c r="DL313" s="126"/>
      <c r="DM313" s="126"/>
      <c r="DN313" s="126"/>
      <c r="DO313" s="126"/>
      <c r="DP313" s="126"/>
      <c r="DQ313" s="126"/>
      <c r="DR313" s="126"/>
      <c r="DS313" s="126"/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6"/>
      <c r="EF313" s="126"/>
      <c r="EG313" s="126"/>
    </row>
    <row r="314" spans="26:137" x14ac:dyDescent="0.2"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  <c r="CW314" s="126"/>
      <c r="CX314" s="126"/>
      <c r="CY314" s="126"/>
      <c r="CZ314" s="126"/>
      <c r="DA314" s="126"/>
      <c r="DB314" s="126"/>
      <c r="DC314" s="126"/>
      <c r="DD314" s="126"/>
      <c r="DE314" s="126"/>
      <c r="DF314" s="126"/>
      <c r="DG314" s="126"/>
      <c r="DH314" s="126"/>
      <c r="DI314" s="126"/>
      <c r="DJ314" s="126"/>
      <c r="DK314" s="126"/>
      <c r="DL314" s="126"/>
      <c r="DM314" s="126"/>
      <c r="DN314" s="126"/>
      <c r="DO314" s="126"/>
      <c r="DP314" s="126"/>
      <c r="DQ314" s="126"/>
      <c r="DR314" s="126"/>
      <c r="DS314" s="126"/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6"/>
      <c r="EF314" s="126"/>
      <c r="EG314" s="126"/>
    </row>
    <row r="315" spans="26:137" x14ac:dyDescent="0.2"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</row>
    <row r="316" spans="26:137" x14ac:dyDescent="0.2"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126"/>
      <c r="DH316" s="126"/>
      <c r="DI316" s="126"/>
      <c r="DJ316" s="126"/>
      <c r="DK316" s="126"/>
      <c r="DL316" s="126"/>
      <c r="DM316" s="126"/>
      <c r="DN316" s="126"/>
      <c r="DO316" s="126"/>
      <c r="DP316" s="126"/>
      <c r="DQ316" s="126"/>
      <c r="DR316" s="126"/>
      <c r="DS316" s="126"/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6"/>
      <c r="EF316" s="126"/>
      <c r="EG316" s="126"/>
    </row>
    <row r="317" spans="26:137" x14ac:dyDescent="0.2"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  <c r="CW317" s="126"/>
      <c r="CX317" s="126"/>
      <c r="CY317" s="126"/>
      <c r="CZ317" s="126"/>
      <c r="DA317" s="126"/>
      <c r="DB317" s="126"/>
      <c r="DC317" s="126"/>
      <c r="DD317" s="126"/>
      <c r="DE317" s="126"/>
      <c r="DF317" s="126"/>
      <c r="DG317" s="126"/>
      <c r="DH317" s="126"/>
      <c r="DI317" s="126"/>
      <c r="DJ317" s="126"/>
      <c r="DK317" s="126"/>
      <c r="DL317" s="126"/>
      <c r="DM317" s="126"/>
      <c r="DN317" s="126"/>
      <c r="DO317" s="126"/>
      <c r="DP317" s="126"/>
      <c r="DQ317" s="126"/>
      <c r="DR317" s="126"/>
      <c r="DS317" s="126"/>
      <c r="DT317" s="126"/>
      <c r="DU317" s="126"/>
      <c r="DV317" s="126"/>
      <c r="DW317" s="126"/>
      <c r="DX317" s="126"/>
      <c r="DY317" s="126"/>
      <c r="DZ317" s="126"/>
      <c r="EA317" s="126"/>
      <c r="EB317" s="126"/>
      <c r="EC317" s="126"/>
      <c r="ED317" s="126"/>
      <c r="EE317" s="126"/>
      <c r="EF317" s="126"/>
      <c r="EG317" s="126"/>
    </row>
    <row r="318" spans="26:137" x14ac:dyDescent="0.2"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126"/>
      <c r="DH318" s="126"/>
      <c r="DI318" s="126"/>
      <c r="DJ318" s="126"/>
      <c r="DK318" s="126"/>
      <c r="DL318" s="126"/>
      <c r="DM318" s="126"/>
      <c r="DN318" s="126"/>
      <c r="DO318" s="126"/>
      <c r="DP318" s="126"/>
      <c r="DQ318" s="126"/>
      <c r="DR318" s="126"/>
      <c r="DS318" s="126"/>
      <c r="DT318" s="126"/>
      <c r="DU318" s="126"/>
      <c r="DV318" s="126"/>
      <c r="DW318" s="126"/>
      <c r="DX318" s="126"/>
      <c r="DY318" s="126"/>
      <c r="DZ318" s="126"/>
      <c r="EA318" s="126"/>
      <c r="EB318" s="126"/>
      <c r="EC318" s="126"/>
      <c r="ED318" s="126"/>
      <c r="EE318" s="126"/>
      <c r="EF318" s="126"/>
      <c r="EG318" s="126"/>
    </row>
    <row r="319" spans="26:137" x14ac:dyDescent="0.2"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  <c r="CW319" s="126"/>
      <c r="CX319" s="126"/>
      <c r="CY319" s="126"/>
      <c r="CZ319" s="126"/>
      <c r="DA319" s="126"/>
      <c r="DB319" s="126"/>
      <c r="DC319" s="126"/>
      <c r="DD319" s="126"/>
      <c r="DE319" s="126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126"/>
      <c r="DW319" s="126"/>
      <c r="DX319" s="126"/>
      <c r="DY319" s="126"/>
      <c r="DZ319" s="126"/>
      <c r="EA319" s="126"/>
      <c r="EB319" s="126"/>
      <c r="EC319" s="126"/>
      <c r="ED319" s="126"/>
      <c r="EE319" s="126"/>
      <c r="EF319" s="126"/>
      <c r="EG319" s="126"/>
    </row>
    <row r="320" spans="26:137" x14ac:dyDescent="0.2"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126"/>
      <c r="DH320" s="126"/>
      <c r="DI320" s="126"/>
      <c r="DJ320" s="126"/>
      <c r="DK320" s="126"/>
      <c r="DL320" s="126"/>
      <c r="DM320" s="126"/>
      <c r="DN320" s="126"/>
      <c r="DO320" s="126"/>
      <c r="DP320" s="126"/>
      <c r="DQ320" s="126"/>
      <c r="DR320" s="126"/>
      <c r="DS320" s="126"/>
      <c r="DT320" s="126"/>
      <c r="DU320" s="126"/>
      <c r="DV320" s="126"/>
      <c r="DW320" s="126"/>
      <c r="DX320" s="126"/>
      <c r="DY320" s="126"/>
      <c r="DZ320" s="126"/>
      <c r="EA320" s="126"/>
      <c r="EB320" s="126"/>
      <c r="EC320" s="126"/>
      <c r="ED320" s="126"/>
      <c r="EE320" s="126"/>
      <c r="EF320" s="126"/>
      <c r="EG320" s="126"/>
    </row>
    <row r="321" spans="26:137" x14ac:dyDescent="0.2"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126"/>
      <c r="DH321" s="126"/>
      <c r="DI321" s="126"/>
      <c r="DJ321" s="126"/>
      <c r="DK321" s="126"/>
      <c r="DL321" s="126"/>
      <c r="DM321" s="126"/>
      <c r="DN321" s="126"/>
      <c r="DO321" s="126"/>
      <c r="DP321" s="126"/>
      <c r="DQ321" s="126"/>
      <c r="DR321" s="126"/>
      <c r="DS321" s="126"/>
      <c r="DT321" s="126"/>
      <c r="DU321" s="126"/>
      <c r="DV321" s="126"/>
      <c r="DW321" s="126"/>
      <c r="DX321" s="126"/>
      <c r="DY321" s="126"/>
      <c r="DZ321" s="126"/>
      <c r="EA321" s="126"/>
      <c r="EB321" s="126"/>
      <c r="EC321" s="126"/>
      <c r="ED321" s="126"/>
      <c r="EE321" s="126"/>
      <c r="EF321" s="126"/>
      <c r="EG321" s="126"/>
    </row>
    <row r="322" spans="26:137" x14ac:dyDescent="0.2"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  <c r="CW322" s="126"/>
      <c r="CX322" s="126"/>
      <c r="CY322" s="126"/>
      <c r="CZ322" s="126"/>
      <c r="DA322" s="126"/>
      <c r="DB322" s="126"/>
      <c r="DC322" s="126"/>
      <c r="DD322" s="126"/>
      <c r="DE322" s="126"/>
      <c r="DF322" s="126"/>
      <c r="DG322" s="126"/>
      <c r="DH322" s="126"/>
      <c r="DI322" s="126"/>
      <c r="DJ322" s="126"/>
      <c r="DK322" s="126"/>
      <c r="DL322" s="126"/>
      <c r="DM322" s="126"/>
      <c r="DN322" s="126"/>
      <c r="DO322" s="126"/>
      <c r="DP322" s="126"/>
      <c r="DQ322" s="126"/>
      <c r="DR322" s="126"/>
      <c r="DS322" s="126"/>
      <c r="DT322" s="126"/>
      <c r="DU322" s="126"/>
      <c r="DV322" s="126"/>
      <c r="DW322" s="126"/>
      <c r="DX322" s="126"/>
      <c r="DY322" s="126"/>
      <c r="DZ322" s="126"/>
      <c r="EA322" s="126"/>
      <c r="EB322" s="126"/>
      <c r="EC322" s="126"/>
      <c r="ED322" s="126"/>
      <c r="EE322" s="126"/>
      <c r="EF322" s="126"/>
      <c r="EG322" s="126"/>
    </row>
    <row r="323" spans="26:137" x14ac:dyDescent="0.2"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126"/>
      <c r="DH323" s="126"/>
      <c r="DI323" s="126"/>
      <c r="DJ323" s="126"/>
      <c r="DK323" s="126"/>
      <c r="DL323" s="126"/>
      <c r="DM323" s="126"/>
      <c r="DN323" s="126"/>
      <c r="DO323" s="126"/>
      <c r="DP323" s="126"/>
      <c r="DQ323" s="126"/>
      <c r="DR323" s="126"/>
      <c r="DS323" s="126"/>
      <c r="DT323" s="126"/>
      <c r="DU323" s="126"/>
      <c r="DV323" s="126"/>
      <c r="DW323" s="126"/>
      <c r="DX323" s="126"/>
      <c r="DY323" s="126"/>
      <c r="DZ323" s="126"/>
      <c r="EA323" s="126"/>
      <c r="EB323" s="126"/>
      <c r="EC323" s="126"/>
      <c r="ED323" s="126"/>
      <c r="EE323" s="126"/>
      <c r="EF323" s="126"/>
      <c r="EG323" s="126"/>
    </row>
    <row r="324" spans="26:137" x14ac:dyDescent="0.2"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126"/>
      <c r="DH324" s="126"/>
      <c r="DI324" s="126"/>
      <c r="DJ324" s="126"/>
      <c r="DK324" s="126"/>
      <c r="DL324" s="126"/>
      <c r="DM324" s="126"/>
      <c r="DN324" s="126"/>
      <c r="DO324" s="126"/>
      <c r="DP324" s="126"/>
      <c r="DQ324" s="126"/>
      <c r="DR324" s="126"/>
      <c r="DS324" s="126"/>
      <c r="DT324" s="126"/>
      <c r="DU324" s="126"/>
      <c r="DV324" s="126"/>
      <c r="DW324" s="126"/>
      <c r="DX324" s="126"/>
      <c r="DY324" s="126"/>
      <c r="DZ324" s="126"/>
      <c r="EA324" s="126"/>
      <c r="EB324" s="126"/>
      <c r="EC324" s="126"/>
      <c r="ED324" s="126"/>
      <c r="EE324" s="126"/>
      <c r="EF324" s="126"/>
      <c r="EG324" s="126"/>
    </row>
    <row r="325" spans="26:137" x14ac:dyDescent="0.2"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126"/>
      <c r="DH325" s="126"/>
      <c r="DI325" s="126"/>
      <c r="DJ325" s="126"/>
      <c r="DK325" s="126"/>
      <c r="DL325" s="126"/>
      <c r="DM325" s="126"/>
      <c r="DN325" s="126"/>
      <c r="DO325" s="126"/>
      <c r="DP325" s="126"/>
      <c r="DQ325" s="126"/>
      <c r="DR325" s="126"/>
      <c r="DS325" s="126"/>
      <c r="DT325" s="126"/>
      <c r="DU325" s="126"/>
      <c r="DV325" s="126"/>
      <c r="DW325" s="126"/>
      <c r="DX325" s="126"/>
      <c r="DY325" s="126"/>
      <c r="DZ325" s="126"/>
      <c r="EA325" s="126"/>
      <c r="EB325" s="126"/>
      <c r="EC325" s="126"/>
      <c r="ED325" s="126"/>
      <c r="EE325" s="126"/>
      <c r="EF325" s="126"/>
      <c r="EG325" s="126"/>
    </row>
    <row r="326" spans="26:137" x14ac:dyDescent="0.2"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126"/>
      <c r="DH326" s="126"/>
      <c r="DI326" s="126"/>
      <c r="DJ326" s="126"/>
      <c r="DK326" s="126"/>
      <c r="DL326" s="126"/>
      <c r="DM326" s="126"/>
      <c r="DN326" s="126"/>
      <c r="DO326" s="126"/>
      <c r="DP326" s="126"/>
      <c r="DQ326" s="126"/>
      <c r="DR326" s="126"/>
      <c r="DS326" s="126"/>
      <c r="DT326" s="126"/>
      <c r="DU326" s="126"/>
      <c r="DV326" s="126"/>
      <c r="DW326" s="126"/>
      <c r="DX326" s="126"/>
      <c r="DY326" s="126"/>
      <c r="DZ326" s="126"/>
      <c r="EA326" s="126"/>
      <c r="EB326" s="126"/>
      <c r="EC326" s="126"/>
      <c r="ED326" s="126"/>
      <c r="EE326" s="126"/>
      <c r="EF326" s="126"/>
      <c r="EG326" s="126"/>
    </row>
    <row r="327" spans="26:137" x14ac:dyDescent="0.2"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  <c r="CN327" s="126"/>
      <c r="CO327" s="126"/>
      <c r="CP327" s="126"/>
      <c r="CQ327" s="126"/>
      <c r="CR327" s="126"/>
      <c r="CS327" s="126"/>
      <c r="CT327" s="126"/>
      <c r="CU327" s="126"/>
      <c r="CV327" s="126"/>
      <c r="CW327" s="126"/>
      <c r="CX327" s="126"/>
      <c r="CY327" s="126"/>
      <c r="CZ327" s="126"/>
      <c r="DA327" s="126"/>
      <c r="DB327" s="126"/>
      <c r="DC327" s="126"/>
      <c r="DD327" s="126"/>
      <c r="DE327" s="126"/>
      <c r="DF327" s="126"/>
      <c r="DG327" s="126"/>
      <c r="DH327" s="126"/>
      <c r="DI327" s="126"/>
      <c r="DJ327" s="126"/>
      <c r="DK327" s="126"/>
      <c r="DL327" s="126"/>
      <c r="DM327" s="126"/>
      <c r="DN327" s="126"/>
      <c r="DO327" s="126"/>
      <c r="DP327" s="126"/>
      <c r="DQ327" s="126"/>
      <c r="DR327" s="126"/>
      <c r="DS327" s="126"/>
      <c r="DT327" s="126"/>
      <c r="DU327" s="126"/>
      <c r="DV327" s="126"/>
      <c r="DW327" s="126"/>
      <c r="DX327" s="126"/>
      <c r="DY327" s="126"/>
      <c r="DZ327" s="126"/>
      <c r="EA327" s="126"/>
      <c r="EB327" s="126"/>
      <c r="EC327" s="126"/>
      <c r="ED327" s="126"/>
      <c r="EE327" s="126"/>
      <c r="EF327" s="126"/>
      <c r="EG327" s="126"/>
    </row>
    <row r="328" spans="26:137" x14ac:dyDescent="0.2"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  <c r="CN328" s="126"/>
      <c r="CO328" s="126"/>
      <c r="CP328" s="126"/>
      <c r="CQ328" s="126"/>
      <c r="CR328" s="126"/>
      <c r="CS328" s="126"/>
      <c r="CT328" s="126"/>
      <c r="CU328" s="126"/>
      <c r="CV328" s="126"/>
      <c r="CW328" s="126"/>
      <c r="CX328" s="126"/>
      <c r="CY328" s="126"/>
      <c r="CZ328" s="126"/>
      <c r="DA328" s="126"/>
      <c r="DB328" s="126"/>
      <c r="DC328" s="126"/>
      <c r="DD328" s="126"/>
      <c r="DE328" s="126"/>
      <c r="DF328" s="126"/>
      <c r="DG328" s="126"/>
      <c r="DH328" s="126"/>
      <c r="DI328" s="126"/>
      <c r="DJ328" s="126"/>
      <c r="DK328" s="126"/>
      <c r="DL328" s="126"/>
      <c r="DM328" s="126"/>
      <c r="DN328" s="126"/>
      <c r="DO328" s="126"/>
      <c r="DP328" s="126"/>
      <c r="DQ328" s="126"/>
      <c r="DR328" s="126"/>
      <c r="DS328" s="126"/>
      <c r="DT328" s="126"/>
      <c r="DU328" s="126"/>
      <c r="DV328" s="126"/>
      <c r="DW328" s="126"/>
      <c r="DX328" s="126"/>
      <c r="DY328" s="126"/>
      <c r="DZ328" s="126"/>
      <c r="EA328" s="126"/>
      <c r="EB328" s="126"/>
      <c r="EC328" s="126"/>
      <c r="ED328" s="126"/>
      <c r="EE328" s="126"/>
      <c r="EF328" s="126"/>
      <c r="EG328" s="126"/>
    </row>
    <row r="329" spans="26:137" x14ac:dyDescent="0.2"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26"/>
      <c r="CW329" s="126"/>
      <c r="CX329" s="126"/>
      <c r="CY329" s="126"/>
      <c r="CZ329" s="126"/>
      <c r="DA329" s="126"/>
      <c r="DB329" s="126"/>
      <c r="DC329" s="126"/>
      <c r="DD329" s="126"/>
      <c r="DE329" s="126"/>
      <c r="DF329" s="126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</row>
    <row r="330" spans="26:137" x14ac:dyDescent="0.2"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</row>
    <row r="331" spans="26:137" x14ac:dyDescent="0.2"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  <c r="CW331" s="126"/>
      <c r="CX331" s="126"/>
      <c r="CY331" s="126"/>
      <c r="CZ331" s="126"/>
      <c r="DA331" s="126"/>
      <c r="DB331" s="126"/>
      <c r="DC331" s="126"/>
      <c r="DD331" s="126"/>
      <c r="DE331" s="126"/>
      <c r="DF331" s="126"/>
      <c r="DG331" s="126"/>
      <c r="DH331" s="126"/>
      <c r="DI331" s="126"/>
      <c r="DJ331" s="126"/>
      <c r="DK331" s="126"/>
      <c r="DL331" s="126"/>
      <c r="DM331" s="126"/>
      <c r="DN331" s="126"/>
      <c r="DO331" s="126"/>
      <c r="DP331" s="126"/>
      <c r="DQ331" s="126"/>
      <c r="DR331" s="126"/>
      <c r="DS331" s="126"/>
      <c r="DT331" s="126"/>
      <c r="DU331" s="126"/>
      <c r="DV331" s="126"/>
      <c r="DW331" s="126"/>
      <c r="DX331" s="126"/>
      <c r="DY331" s="126"/>
      <c r="DZ331" s="126"/>
      <c r="EA331" s="126"/>
      <c r="EB331" s="126"/>
      <c r="EC331" s="126"/>
      <c r="ED331" s="126"/>
      <c r="EE331" s="126"/>
      <c r="EF331" s="126"/>
      <c r="EG331" s="126"/>
    </row>
    <row r="332" spans="26:137" x14ac:dyDescent="0.2"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  <c r="CW332" s="126"/>
      <c r="CX332" s="126"/>
      <c r="CY332" s="126"/>
      <c r="CZ332" s="126"/>
      <c r="DA332" s="126"/>
      <c r="DB332" s="126"/>
      <c r="DC332" s="126"/>
      <c r="DD332" s="126"/>
      <c r="DE332" s="126"/>
      <c r="DF332" s="126"/>
      <c r="DG332" s="126"/>
      <c r="DH332" s="126"/>
      <c r="DI332" s="126"/>
      <c r="DJ332" s="126"/>
      <c r="DK332" s="126"/>
      <c r="DL332" s="126"/>
      <c r="DM332" s="126"/>
      <c r="DN332" s="126"/>
      <c r="DO332" s="126"/>
      <c r="DP332" s="126"/>
      <c r="DQ332" s="126"/>
      <c r="DR332" s="126"/>
      <c r="DS332" s="126"/>
      <c r="DT332" s="126"/>
      <c r="DU332" s="126"/>
      <c r="DV332" s="126"/>
      <c r="DW332" s="126"/>
      <c r="DX332" s="126"/>
      <c r="DY332" s="126"/>
      <c r="DZ332" s="126"/>
      <c r="EA332" s="126"/>
      <c r="EB332" s="126"/>
      <c r="EC332" s="126"/>
      <c r="ED332" s="126"/>
      <c r="EE332" s="126"/>
      <c r="EF332" s="126"/>
      <c r="EG332" s="126"/>
    </row>
    <row r="333" spans="26:137" x14ac:dyDescent="0.2"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  <c r="CW333" s="126"/>
      <c r="CX333" s="126"/>
      <c r="CY333" s="126"/>
      <c r="CZ333" s="126"/>
      <c r="DA333" s="126"/>
      <c r="DB333" s="126"/>
      <c r="DC333" s="126"/>
      <c r="DD333" s="126"/>
      <c r="DE333" s="126"/>
      <c r="DF333" s="126"/>
      <c r="DG333" s="126"/>
      <c r="DH333" s="126"/>
      <c r="DI333" s="126"/>
      <c r="DJ333" s="126"/>
      <c r="DK333" s="126"/>
      <c r="DL333" s="126"/>
      <c r="DM333" s="126"/>
      <c r="DN333" s="126"/>
      <c r="DO333" s="126"/>
      <c r="DP333" s="126"/>
      <c r="DQ333" s="126"/>
      <c r="DR333" s="126"/>
      <c r="DS333" s="126"/>
      <c r="DT333" s="126"/>
      <c r="DU333" s="126"/>
      <c r="DV333" s="126"/>
      <c r="DW333" s="126"/>
      <c r="DX333" s="126"/>
      <c r="DY333" s="126"/>
      <c r="DZ333" s="126"/>
      <c r="EA333" s="126"/>
      <c r="EB333" s="126"/>
      <c r="EC333" s="126"/>
      <c r="ED333" s="126"/>
      <c r="EE333" s="126"/>
      <c r="EF333" s="126"/>
      <c r="EG333" s="126"/>
    </row>
    <row r="334" spans="26:137" x14ac:dyDescent="0.2"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  <c r="CW334" s="126"/>
      <c r="CX334" s="126"/>
      <c r="CY334" s="126"/>
      <c r="CZ334" s="126"/>
      <c r="DA334" s="126"/>
      <c r="DB334" s="126"/>
      <c r="DC334" s="126"/>
      <c r="DD334" s="126"/>
      <c r="DE334" s="126"/>
      <c r="DF334" s="126"/>
      <c r="DG334" s="126"/>
      <c r="DH334" s="126"/>
      <c r="DI334" s="126"/>
      <c r="DJ334" s="126"/>
      <c r="DK334" s="126"/>
      <c r="DL334" s="126"/>
      <c r="DM334" s="126"/>
      <c r="DN334" s="126"/>
      <c r="DO334" s="126"/>
      <c r="DP334" s="126"/>
      <c r="DQ334" s="126"/>
      <c r="DR334" s="126"/>
      <c r="DS334" s="126"/>
      <c r="DT334" s="126"/>
      <c r="DU334" s="126"/>
      <c r="DV334" s="126"/>
      <c r="DW334" s="126"/>
      <c r="DX334" s="126"/>
      <c r="DY334" s="126"/>
      <c r="DZ334" s="126"/>
      <c r="EA334" s="126"/>
      <c r="EB334" s="126"/>
      <c r="EC334" s="126"/>
      <c r="ED334" s="126"/>
      <c r="EE334" s="126"/>
      <c r="EF334" s="126"/>
      <c r="EG334" s="126"/>
    </row>
    <row r="335" spans="26:137" x14ac:dyDescent="0.2"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  <c r="CN335" s="126"/>
      <c r="CO335" s="126"/>
      <c r="CP335" s="126"/>
      <c r="CQ335" s="126"/>
      <c r="CR335" s="126"/>
      <c r="CS335" s="126"/>
      <c r="CT335" s="126"/>
      <c r="CU335" s="126"/>
      <c r="CV335" s="126"/>
      <c r="CW335" s="126"/>
      <c r="CX335" s="126"/>
      <c r="CY335" s="126"/>
      <c r="CZ335" s="126"/>
      <c r="DA335" s="126"/>
      <c r="DB335" s="126"/>
      <c r="DC335" s="126"/>
      <c r="DD335" s="126"/>
      <c r="DE335" s="126"/>
      <c r="DF335" s="126"/>
      <c r="DG335" s="126"/>
      <c r="DH335" s="126"/>
      <c r="DI335" s="126"/>
      <c r="DJ335" s="126"/>
      <c r="DK335" s="126"/>
      <c r="DL335" s="126"/>
      <c r="DM335" s="126"/>
      <c r="DN335" s="126"/>
      <c r="DO335" s="126"/>
      <c r="DP335" s="126"/>
      <c r="DQ335" s="126"/>
      <c r="DR335" s="126"/>
      <c r="DS335" s="126"/>
      <c r="DT335" s="126"/>
      <c r="DU335" s="126"/>
      <c r="DV335" s="126"/>
      <c r="DW335" s="126"/>
      <c r="DX335" s="126"/>
      <c r="DY335" s="126"/>
      <c r="DZ335" s="126"/>
      <c r="EA335" s="126"/>
      <c r="EB335" s="126"/>
      <c r="EC335" s="126"/>
      <c r="ED335" s="126"/>
      <c r="EE335" s="126"/>
      <c r="EF335" s="126"/>
      <c r="EG335" s="126"/>
    </row>
    <row r="336" spans="26:137" x14ac:dyDescent="0.2"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  <c r="CN336" s="126"/>
      <c r="CO336" s="126"/>
      <c r="CP336" s="126"/>
      <c r="CQ336" s="126"/>
      <c r="CR336" s="126"/>
      <c r="CS336" s="126"/>
      <c r="CT336" s="126"/>
      <c r="CU336" s="126"/>
      <c r="CV336" s="126"/>
      <c r="CW336" s="126"/>
      <c r="CX336" s="126"/>
      <c r="CY336" s="126"/>
      <c r="CZ336" s="126"/>
      <c r="DA336" s="126"/>
      <c r="DB336" s="126"/>
      <c r="DC336" s="126"/>
      <c r="DD336" s="126"/>
      <c r="DE336" s="126"/>
      <c r="DF336" s="126"/>
      <c r="DG336" s="126"/>
      <c r="DH336" s="126"/>
      <c r="DI336" s="126"/>
      <c r="DJ336" s="126"/>
      <c r="DK336" s="126"/>
      <c r="DL336" s="126"/>
      <c r="DM336" s="126"/>
      <c r="DN336" s="126"/>
      <c r="DO336" s="126"/>
      <c r="DP336" s="126"/>
      <c r="DQ336" s="126"/>
      <c r="DR336" s="126"/>
      <c r="DS336" s="126"/>
      <c r="DT336" s="126"/>
      <c r="DU336" s="126"/>
      <c r="DV336" s="126"/>
      <c r="DW336" s="126"/>
      <c r="DX336" s="126"/>
      <c r="DY336" s="126"/>
      <c r="DZ336" s="126"/>
      <c r="EA336" s="126"/>
      <c r="EB336" s="126"/>
      <c r="EC336" s="126"/>
      <c r="ED336" s="126"/>
      <c r="EE336" s="126"/>
      <c r="EF336" s="126"/>
      <c r="EG336" s="126"/>
    </row>
    <row r="337" spans="26:137" x14ac:dyDescent="0.2"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  <c r="CN337" s="126"/>
      <c r="CO337" s="126"/>
      <c r="CP337" s="126"/>
      <c r="CQ337" s="126"/>
      <c r="CR337" s="126"/>
      <c r="CS337" s="126"/>
      <c r="CT337" s="126"/>
      <c r="CU337" s="126"/>
      <c r="CV337" s="126"/>
      <c r="CW337" s="126"/>
      <c r="CX337" s="126"/>
      <c r="CY337" s="126"/>
      <c r="CZ337" s="126"/>
      <c r="DA337" s="126"/>
      <c r="DB337" s="126"/>
      <c r="DC337" s="126"/>
      <c r="DD337" s="126"/>
      <c r="DE337" s="126"/>
      <c r="DF337" s="126"/>
      <c r="DG337" s="126"/>
      <c r="DH337" s="126"/>
      <c r="DI337" s="126"/>
      <c r="DJ337" s="126"/>
      <c r="DK337" s="126"/>
      <c r="DL337" s="126"/>
      <c r="DM337" s="126"/>
      <c r="DN337" s="126"/>
      <c r="DO337" s="126"/>
      <c r="DP337" s="126"/>
      <c r="DQ337" s="126"/>
      <c r="DR337" s="126"/>
      <c r="DS337" s="126"/>
      <c r="DT337" s="126"/>
      <c r="DU337" s="126"/>
      <c r="DV337" s="126"/>
      <c r="DW337" s="126"/>
      <c r="DX337" s="126"/>
      <c r="DY337" s="126"/>
      <c r="DZ337" s="126"/>
      <c r="EA337" s="126"/>
      <c r="EB337" s="126"/>
      <c r="EC337" s="126"/>
      <c r="ED337" s="126"/>
      <c r="EE337" s="126"/>
      <c r="EF337" s="126"/>
      <c r="EG337" s="126"/>
    </row>
    <row r="338" spans="26:137" x14ac:dyDescent="0.2"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  <c r="CN338" s="126"/>
      <c r="CO338" s="126"/>
      <c r="CP338" s="126"/>
      <c r="CQ338" s="126"/>
      <c r="CR338" s="126"/>
      <c r="CS338" s="126"/>
      <c r="CT338" s="126"/>
      <c r="CU338" s="126"/>
      <c r="CV338" s="126"/>
      <c r="CW338" s="126"/>
      <c r="CX338" s="126"/>
      <c r="CY338" s="126"/>
      <c r="CZ338" s="126"/>
      <c r="DA338" s="126"/>
      <c r="DB338" s="126"/>
      <c r="DC338" s="126"/>
      <c r="DD338" s="126"/>
      <c r="DE338" s="126"/>
      <c r="DF338" s="126"/>
      <c r="DG338" s="126"/>
      <c r="DH338" s="126"/>
      <c r="DI338" s="126"/>
      <c r="DJ338" s="126"/>
      <c r="DK338" s="126"/>
      <c r="DL338" s="126"/>
      <c r="DM338" s="126"/>
      <c r="DN338" s="126"/>
      <c r="DO338" s="126"/>
      <c r="DP338" s="126"/>
      <c r="DQ338" s="126"/>
      <c r="DR338" s="126"/>
      <c r="DS338" s="126"/>
      <c r="DT338" s="126"/>
      <c r="DU338" s="126"/>
      <c r="DV338" s="126"/>
      <c r="DW338" s="126"/>
      <c r="DX338" s="126"/>
      <c r="DY338" s="126"/>
      <c r="DZ338" s="126"/>
      <c r="EA338" s="126"/>
      <c r="EB338" s="126"/>
      <c r="EC338" s="126"/>
      <c r="ED338" s="126"/>
      <c r="EE338" s="126"/>
      <c r="EF338" s="126"/>
      <c r="EG338" s="126"/>
    </row>
    <row r="339" spans="26:137" x14ac:dyDescent="0.2"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  <c r="CN339" s="126"/>
      <c r="CO339" s="126"/>
      <c r="CP339" s="126"/>
      <c r="CQ339" s="126"/>
      <c r="CR339" s="126"/>
      <c r="CS339" s="126"/>
      <c r="CT339" s="126"/>
      <c r="CU339" s="126"/>
      <c r="CV339" s="126"/>
      <c r="CW339" s="126"/>
      <c r="CX339" s="126"/>
      <c r="CY339" s="126"/>
      <c r="CZ339" s="126"/>
      <c r="DA339" s="126"/>
      <c r="DB339" s="126"/>
      <c r="DC339" s="126"/>
      <c r="DD339" s="126"/>
      <c r="DE339" s="126"/>
      <c r="DF339" s="126"/>
      <c r="DG339" s="126"/>
      <c r="DH339" s="126"/>
      <c r="DI339" s="126"/>
      <c r="DJ339" s="126"/>
      <c r="DK339" s="126"/>
      <c r="DL339" s="126"/>
      <c r="DM339" s="126"/>
      <c r="DN339" s="126"/>
      <c r="DO339" s="126"/>
      <c r="DP339" s="126"/>
      <c r="DQ339" s="126"/>
      <c r="DR339" s="126"/>
      <c r="DS339" s="126"/>
      <c r="DT339" s="126"/>
      <c r="DU339" s="126"/>
      <c r="DV339" s="126"/>
      <c r="DW339" s="126"/>
      <c r="DX339" s="126"/>
      <c r="DY339" s="126"/>
      <c r="DZ339" s="126"/>
      <c r="EA339" s="126"/>
      <c r="EB339" s="126"/>
      <c r="EC339" s="126"/>
      <c r="ED339" s="126"/>
      <c r="EE339" s="126"/>
      <c r="EF339" s="126"/>
      <c r="EG339" s="126"/>
    </row>
    <row r="340" spans="26:137" x14ac:dyDescent="0.2"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  <c r="CN340" s="126"/>
      <c r="CO340" s="126"/>
      <c r="CP340" s="126"/>
      <c r="CQ340" s="126"/>
      <c r="CR340" s="126"/>
      <c r="CS340" s="126"/>
      <c r="CT340" s="126"/>
      <c r="CU340" s="126"/>
      <c r="CV340" s="126"/>
      <c r="CW340" s="126"/>
      <c r="CX340" s="126"/>
      <c r="CY340" s="126"/>
      <c r="CZ340" s="126"/>
      <c r="DA340" s="126"/>
      <c r="DB340" s="126"/>
      <c r="DC340" s="126"/>
      <c r="DD340" s="126"/>
      <c r="DE340" s="126"/>
      <c r="DF340" s="126"/>
      <c r="DG340" s="126"/>
      <c r="DH340" s="126"/>
      <c r="DI340" s="126"/>
      <c r="DJ340" s="126"/>
      <c r="DK340" s="126"/>
      <c r="DL340" s="126"/>
      <c r="DM340" s="126"/>
      <c r="DN340" s="126"/>
      <c r="DO340" s="126"/>
      <c r="DP340" s="126"/>
      <c r="DQ340" s="126"/>
      <c r="DR340" s="126"/>
      <c r="DS340" s="126"/>
      <c r="DT340" s="126"/>
      <c r="DU340" s="126"/>
      <c r="DV340" s="126"/>
      <c r="DW340" s="126"/>
      <c r="DX340" s="126"/>
      <c r="DY340" s="126"/>
      <c r="DZ340" s="126"/>
      <c r="EA340" s="126"/>
      <c r="EB340" s="126"/>
      <c r="EC340" s="126"/>
      <c r="ED340" s="126"/>
      <c r="EE340" s="126"/>
      <c r="EF340" s="126"/>
      <c r="EG340" s="126"/>
    </row>
    <row r="341" spans="26:137" x14ac:dyDescent="0.2"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  <c r="CN341" s="126"/>
      <c r="CO341" s="126"/>
      <c r="CP341" s="126"/>
      <c r="CQ341" s="126"/>
      <c r="CR341" s="126"/>
      <c r="CS341" s="126"/>
      <c r="CT341" s="126"/>
      <c r="CU341" s="126"/>
      <c r="CV341" s="126"/>
      <c r="CW341" s="126"/>
      <c r="CX341" s="126"/>
      <c r="CY341" s="126"/>
      <c r="CZ341" s="126"/>
      <c r="DA341" s="126"/>
      <c r="DB341" s="126"/>
      <c r="DC341" s="126"/>
      <c r="DD341" s="126"/>
      <c r="DE341" s="126"/>
      <c r="DF341" s="126"/>
      <c r="DG341" s="126"/>
      <c r="DH341" s="126"/>
      <c r="DI341" s="126"/>
      <c r="DJ341" s="126"/>
      <c r="DK341" s="126"/>
      <c r="DL341" s="126"/>
      <c r="DM341" s="126"/>
      <c r="DN341" s="126"/>
      <c r="DO341" s="126"/>
      <c r="DP341" s="126"/>
      <c r="DQ341" s="126"/>
      <c r="DR341" s="126"/>
      <c r="DS341" s="126"/>
      <c r="DT341" s="126"/>
      <c r="DU341" s="126"/>
      <c r="DV341" s="126"/>
      <c r="DW341" s="126"/>
      <c r="DX341" s="126"/>
      <c r="DY341" s="126"/>
      <c r="DZ341" s="126"/>
      <c r="EA341" s="126"/>
      <c r="EB341" s="126"/>
      <c r="EC341" s="126"/>
      <c r="ED341" s="126"/>
      <c r="EE341" s="126"/>
      <c r="EF341" s="126"/>
      <c r="EG341" s="126"/>
    </row>
    <row r="342" spans="26:137" x14ac:dyDescent="0.2"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  <c r="CN342" s="126"/>
      <c r="CO342" s="126"/>
      <c r="CP342" s="126"/>
      <c r="CQ342" s="126"/>
      <c r="CR342" s="126"/>
      <c r="CS342" s="126"/>
      <c r="CT342" s="126"/>
      <c r="CU342" s="126"/>
      <c r="CV342" s="126"/>
      <c r="CW342" s="126"/>
      <c r="CX342" s="126"/>
      <c r="CY342" s="126"/>
      <c r="CZ342" s="126"/>
      <c r="DA342" s="126"/>
      <c r="DB342" s="126"/>
      <c r="DC342" s="126"/>
      <c r="DD342" s="126"/>
      <c r="DE342" s="126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6"/>
      <c r="EF342" s="126"/>
      <c r="EG342" s="126"/>
    </row>
    <row r="343" spans="26:137" x14ac:dyDescent="0.2"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126"/>
      <c r="DH343" s="126"/>
      <c r="DI343" s="126"/>
      <c r="DJ343" s="126"/>
      <c r="DK343" s="126"/>
      <c r="DL343" s="126"/>
      <c r="DM343" s="126"/>
      <c r="DN343" s="126"/>
      <c r="DO343" s="126"/>
      <c r="DP343" s="126"/>
      <c r="DQ343" s="126"/>
      <c r="DR343" s="126"/>
      <c r="DS343" s="126"/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6"/>
      <c r="EF343" s="126"/>
      <c r="EG343" s="126"/>
    </row>
    <row r="344" spans="26:137" x14ac:dyDescent="0.2"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  <c r="CW344" s="126"/>
      <c r="CX344" s="126"/>
      <c r="CY344" s="126"/>
      <c r="CZ344" s="126"/>
      <c r="DA344" s="126"/>
      <c r="DB344" s="126"/>
      <c r="DC344" s="126"/>
      <c r="DD344" s="126"/>
      <c r="DE344" s="126"/>
      <c r="DF344" s="126"/>
      <c r="DG344" s="126"/>
      <c r="DH344" s="126"/>
      <c r="DI344" s="126"/>
      <c r="DJ344" s="126"/>
      <c r="DK344" s="126"/>
      <c r="DL344" s="126"/>
      <c r="DM344" s="126"/>
      <c r="DN344" s="126"/>
      <c r="DO344" s="126"/>
      <c r="DP344" s="126"/>
      <c r="DQ344" s="126"/>
      <c r="DR344" s="126"/>
      <c r="DS344" s="126"/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6"/>
      <c r="EF344" s="126"/>
      <c r="EG344" s="126"/>
    </row>
    <row r="345" spans="26:137" x14ac:dyDescent="0.2"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  <c r="CW345" s="126"/>
      <c r="CX345" s="126"/>
      <c r="CY345" s="126"/>
      <c r="CZ345" s="126"/>
      <c r="DA345" s="126"/>
      <c r="DB345" s="126"/>
      <c r="DC345" s="126"/>
      <c r="DD345" s="126"/>
      <c r="DE345" s="126"/>
      <c r="DF345" s="126"/>
      <c r="DG345" s="126"/>
      <c r="DH345" s="126"/>
      <c r="DI345" s="126"/>
      <c r="DJ345" s="126"/>
      <c r="DK345" s="126"/>
      <c r="DL345" s="126"/>
      <c r="DM345" s="126"/>
      <c r="DN345" s="126"/>
      <c r="DO345" s="126"/>
      <c r="DP345" s="126"/>
      <c r="DQ345" s="126"/>
      <c r="DR345" s="126"/>
      <c r="DS345" s="126"/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6"/>
      <c r="EF345" s="126"/>
      <c r="EG345" s="126"/>
    </row>
    <row r="346" spans="26:137" x14ac:dyDescent="0.2"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  <c r="CW346" s="126"/>
      <c r="CX346" s="126"/>
      <c r="CY346" s="126"/>
      <c r="CZ346" s="126"/>
      <c r="DA346" s="126"/>
      <c r="DB346" s="126"/>
      <c r="DC346" s="126"/>
      <c r="DD346" s="126"/>
      <c r="DE346" s="126"/>
      <c r="DF346" s="126"/>
      <c r="DG346" s="126"/>
      <c r="DH346" s="126"/>
      <c r="DI346" s="126"/>
      <c r="DJ346" s="126"/>
      <c r="DK346" s="126"/>
      <c r="DL346" s="126"/>
      <c r="DM346" s="126"/>
      <c r="DN346" s="126"/>
      <c r="DO346" s="126"/>
      <c r="DP346" s="126"/>
      <c r="DQ346" s="126"/>
      <c r="DR346" s="126"/>
      <c r="DS346" s="126"/>
      <c r="DT346" s="126"/>
      <c r="DU346" s="126"/>
      <c r="DV346" s="126"/>
      <c r="DW346" s="126"/>
      <c r="DX346" s="126"/>
      <c r="DY346" s="126"/>
      <c r="DZ346" s="126"/>
      <c r="EA346" s="126"/>
      <c r="EB346" s="126"/>
      <c r="EC346" s="126"/>
      <c r="ED346" s="126"/>
      <c r="EE346" s="126"/>
      <c r="EF346" s="126"/>
      <c r="EG346" s="126"/>
    </row>
    <row r="347" spans="26:137" x14ac:dyDescent="0.2"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  <c r="CW347" s="126"/>
      <c r="CX347" s="126"/>
      <c r="CY347" s="126"/>
      <c r="CZ347" s="126"/>
      <c r="DA347" s="126"/>
      <c r="DB347" s="126"/>
      <c r="DC347" s="126"/>
      <c r="DD347" s="126"/>
      <c r="DE347" s="126"/>
      <c r="DF347" s="126"/>
      <c r="DG347" s="126"/>
      <c r="DH347" s="126"/>
      <c r="DI347" s="126"/>
      <c r="DJ347" s="126"/>
      <c r="DK347" s="126"/>
      <c r="DL347" s="126"/>
      <c r="DM347" s="126"/>
      <c r="DN347" s="126"/>
      <c r="DO347" s="126"/>
      <c r="DP347" s="126"/>
      <c r="DQ347" s="126"/>
      <c r="DR347" s="126"/>
      <c r="DS347" s="126"/>
      <c r="DT347" s="126"/>
      <c r="DU347" s="126"/>
      <c r="DV347" s="126"/>
      <c r="DW347" s="126"/>
      <c r="DX347" s="126"/>
      <c r="DY347" s="126"/>
      <c r="DZ347" s="126"/>
      <c r="EA347" s="126"/>
      <c r="EB347" s="126"/>
      <c r="EC347" s="126"/>
      <c r="ED347" s="126"/>
      <c r="EE347" s="126"/>
      <c r="EF347" s="126"/>
      <c r="EG347" s="126"/>
    </row>
    <row r="348" spans="26:137" x14ac:dyDescent="0.2"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  <c r="CN348" s="126"/>
      <c r="CO348" s="126"/>
      <c r="CP348" s="126"/>
      <c r="CQ348" s="126"/>
      <c r="CR348" s="126"/>
      <c r="CS348" s="126"/>
      <c r="CT348" s="126"/>
      <c r="CU348" s="126"/>
      <c r="CV348" s="126"/>
      <c r="CW348" s="126"/>
      <c r="CX348" s="126"/>
      <c r="CY348" s="126"/>
      <c r="CZ348" s="126"/>
      <c r="DA348" s="126"/>
      <c r="DB348" s="126"/>
      <c r="DC348" s="126"/>
      <c r="DD348" s="126"/>
      <c r="DE348" s="126"/>
      <c r="DF348" s="126"/>
      <c r="DG348" s="126"/>
      <c r="DH348" s="126"/>
      <c r="DI348" s="126"/>
      <c r="DJ348" s="126"/>
      <c r="DK348" s="126"/>
      <c r="DL348" s="126"/>
      <c r="DM348" s="126"/>
      <c r="DN348" s="126"/>
      <c r="DO348" s="126"/>
      <c r="DP348" s="126"/>
      <c r="DQ348" s="126"/>
      <c r="DR348" s="126"/>
      <c r="DS348" s="126"/>
      <c r="DT348" s="126"/>
      <c r="DU348" s="126"/>
      <c r="DV348" s="126"/>
      <c r="DW348" s="126"/>
      <c r="DX348" s="126"/>
      <c r="DY348" s="126"/>
      <c r="DZ348" s="126"/>
      <c r="EA348" s="126"/>
      <c r="EB348" s="126"/>
      <c r="EC348" s="126"/>
      <c r="ED348" s="126"/>
      <c r="EE348" s="126"/>
      <c r="EF348" s="126"/>
      <c r="EG348" s="126"/>
    </row>
    <row r="349" spans="26:137" x14ac:dyDescent="0.2"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  <c r="CN349" s="126"/>
      <c r="CO349" s="126"/>
      <c r="CP349" s="126"/>
      <c r="CQ349" s="126"/>
      <c r="CR349" s="126"/>
      <c r="CS349" s="126"/>
      <c r="CT349" s="126"/>
      <c r="CU349" s="126"/>
      <c r="CV349" s="126"/>
      <c r="CW349" s="126"/>
      <c r="CX349" s="126"/>
      <c r="CY349" s="126"/>
      <c r="CZ349" s="126"/>
      <c r="DA349" s="126"/>
      <c r="DB349" s="126"/>
      <c r="DC349" s="126"/>
      <c r="DD349" s="126"/>
      <c r="DE349" s="126"/>
      <c r="DF349" s="126"/>
      <c r="DG349" s="126"/>
      <c r="DH349" s="126"/>
      <c r="DI349" s="126"/>
      <c r="DJ349" s="126"/>
      <c r="DK349" s="126"/>
      <c r="DL349" s="126"/>
      <c r="DM349" s="126"/>
      <c r="DN349" s="126"/>
      <c r="DO349" s="126"/>
      <c r="DP349" s="126"/>
      <c r="DQ349" s="126"/>
      <c r="DR349" s="126"/>
      <c r="DS349" s="126"/>
      <c r="DT349" s="126"/>
      <c r="DU349" s="126"/>
      <c r="DV349" s="126"/>
      <c r="DW349" s="126"/>
      <c r="DX349" s="126"/>
      <c r="DY349" s="126"/>
      <c r="DZ349" s="126"/>
      <c r="EA349" s="126"/>
      <c r="EB349" s="126"/>
      <c r="EC349" s="126"/>
      <c r="ED349" s="126"/>
      <c r="EE349" s="126"/>
      <c r="EF349" s="126"/>
      <c r="EG349" s="126"/>
    </row>
    <row r="350" spans="26:137" x14ac:dyDescent="0.2"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  <c r="CN350" s="126"/>
      <c r="CO350" s="126"/>
      <c r="CP350" s="126"/>
      <c r="CQ350" s="126"/>
      <c r="CR350" s="126"/>
      <c r="CS350" s="126"/>
      <c r="CT350" s="126"/>
      <c r="CU350" s="126"/>
      <c r="CV350" s="126"/>
      <c r="CW350" s="126"/>
      <c r="CX350" s="126"/>
      <c r="CY350" s="126"/>
      <c r="CZ350" s="126"/>
      <c r="DA350" s="126"/>
      <c r="DB350" s="126"/>
      <c r="DC350" s="126"/>
      <c r="DD350" s="126"/>
      <c r="DE350" s="126"/>
      <c r="DF350" s="126"/>
      <c r="DG350" s="126"/>
      <c r="DH350" s="126"/>
      <c r="DI350" s="126"/>
      <c r="DJ350" s="126"/>
      <c r="DK350" s="126"/>
      <c r="DL350" s="126"/>
      <c r="DM350" s="126"/>
      <c r="DN350" s="126"/>
      <c r="DO350" s="126"/>
      <c r="DP350" s="126"/>
      <c r="DQ350" s="126"/>
      <c r="DR350" s="126"/>
      <c r="DS350" s="126"/>
      <c r="DT350" s="126"/>
      <c r="DU350" s="126"/>
      <c r="DV350" s="126"/>
      <c r="DW350" s="126"/>
      <c r="DX350" s="126"/>
      <c r="DY350" s="126"/>
      <c r="DZ350" s="126"/>
      <c r="EA350" s="126"/>
      <c r="EB350" s="126"/>
      <c r="EC350" s="126"/>
      <c r="ED350" s="126"/>
      <c r="EE350" s="126"/>
      <c r="EF350" s="126"/>
      <c r="EG350" s="126"/>
    </row>
    <row r="351" spans="26:137" x14ac:dyDescent="0.2"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  <c r="CN351" s="126"/>
      <c r="CO351" s="126"/>
      <c r="CP351" s="126"/>
      <c r="CQ351" s="126"/>
      <c r="CR351" s="126"/>
      <c r="CS351" s="126"/>
      <c r="CT351" s="126"/>
      <c r="CU351" s="126"/>
      <c r="CV351" s="126"/>
      <c r="CW351" s="126"/>
      <c r="CX351" s="126"/>
      <c r="CY351" s="126"/>
      <c r="CZ351" s="126"/>
      <c r="DA351" s="126"/>
      <c r="DB351" s="126"/>
      <c r="DC351" s="126"/>
      <c r="DD351" s="126"/>
      <c r="DE351" s="126"/>
      <c r="DF351" s="126"/>
      <c r="DG351" s="126"/>
      <c r="DH351" s="126"/>
      <c r="DI351" s="126"/>
      <c r="DJ351" s="126"/>
      <c r="DK351" s="126"/>
      <c r="DL351" s="126"/>
      <c r="DM351" s="126"/>
      <c r="DN351" s="126"/>
      <c r="DO351" s="126"/>
      <c r="DP351" s="126"/>
      <c r="DQ351" s="126"/>
      <c r="DR351" s="126"/>
      <c r="DS351" s="126"/>
      <c r="DT351" s="126"/>
      <c r="DU351" s="126"/>
      <c r="DV351" s="126"/>
      <c r="DW351" s="126"/>
      <c r="DX351" s="126"/>
      <c r="DY351" s="126"/>
      <c r="DZ351" s="126"/>
      <c r="EA351" s="126"/>
      <c r="EB351" s="126"/>
      <c r="EC351" s="126"/>
      <c r="ED351" s="126"/>
      <c r="EE351" s="126"/>
      <c r="EF351" s="126"/>
      <c r="EG351" s="126"/>
    </row>
    <row r="352" spans="26:137" x14ac:dyDescent="0.2"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126"/>
      <c r="DH352" s="126"/>
      <c r="DI352" s="126"/>
      <c r="DJ352" s="126"/>
      <c r="DK352" s="126"/>
      <c r="DL352" s="126"/>
      <c r="DM352" s="126"/>
      <c r="DN352" s="126"/>
      <c r="DO352" s="126"/>
      <c r="DP352" s="126"/>
      <c r="DQ352" s="126"/>
      <c r="DR352" s="126"/>
      <c r="DS352" s="126"/>
      <c r="DT352" s="126"/>
      <c r="DU352" s="126"/>
      <c r="DV352" s="126"/>
      <c r="DW352" s="126"/>
      <c r="DX352" s="126"/>
      <c r="DY352" s="126"/>
      <c r="DZ352" s="126"/>
      <c r="EA352" s="126"/>
      <c r="EB352" s="126"/>
      <c r="EC352" s="126"/>
      <c r="ED352" s="126"/>
      <c r="EE352" s="126"/>
      <c r="EF352" s="126"/>
      <c r="EG352" s="126"/>
    </row>
    <row r="353" spans="26:137" x14ac:dyDescent="0.2"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126"/>
      <c r="DH353" s="126"/>
      <c r="DI353" s="126"/>
      <c r="DJ353" s="126"/>
      <c r="DK353" s="126"/>
      <c r="DL353" s="126"/>
      <c r="DM353" s="126"/>
      <c r="DN353" s="126"/>
      <c r="DO353" s="126"/>
      <c r="DP353" s="126"/>
      <c r="DQ353" s="126"/>
      <c r="DR353" s="126"/>
      <c r="DS353" s="126"/>
      <c r="DT353" s="126"/>
      <c r="DU353" s="126"/>
      <c r="DV353" s="126"/>
      <c r="DW353" s="126"/>
      <c r="DX353" s="126"/>
      <c r="DY353" s="126"/>
      <c r="DZ353" s="126"/>
      <c r="EA353" s="126"/>
      <c r="EB353" s="126"/>
      <c r="EC353" s="126"/>
      <c r="ED353" s="126"/>
      <c r="EE353" s="126"/>
      <c r="EF353" s="126"/>
      <c r="EG353" s="126"/>
    </row>
    <row r="354" spans="26:137" x14ac:dyDescent="0.2"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126"/>
      <c r="DH354" s="126"/>
      <c r="DI354" s="126"/>
      <c r="DJ354" s="126"/>
      <c r="DK354" s="126"/>
      <c r="DL354" s="126"/>
      <c r="DM354" s="126"/>
      <c r="DN354" s="126"/>
      <c r="DO354" s="126"/>
      <c r="DP354" s="126"/>
      <c r="DQ354" s="126"/>
      <c r="DR354" s="126"/>
      <c r="DS354" s="126"/>
      <c r="DT354" s="126"/>
      <c r="DU354" s="126"/>
      <c r="DV354" s="126"/>
      <c r="DW354" s="126"/>
      <c r="DX354" s="126"/>
      <c r="DY354" s="126"/>
      <c r="DZ354" s="126"/>
      <c r="EA354" s="126"/>
      <c r="EB354" s="126"/>
      <c r="EC354" s="126"/>
      <c r="ED354" s="126"/>
      <c r="EE354" s="126"/>
      <c r="EF354" s="126"/>
      <c r="EG354" s="126"/>
    </row>
    <row r="355" spans="26:137" x14ac:dyDescent="0.2"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126"/>
      <c r="DH355" s="126"/>
      <c r="DI355" s="126"/>
      <c r="DJ355" s="126"/>
      <c r="DK355" s="126"/>
      <c r="DL355" s="126"/>
      <c r="DM355" s="126"/>
      <c r="DN355" s="126"/>
      <c r="DO355" s="126"/>
      <c r="DP355" s="126"/>
      <c r="DQ355" s="126"/>
      <c r="DR355" s="126"/>
      <c r="DS355" s="126"/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6"/>
      <c r="EF355" s="126"/>
      <c r="EG355" s="126"/>
    </row>
    <row r="356" spans="26:137" x14ac:dyDescent="0.2"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</row>
    <row r="357" spans="26:137" x14ac:dyDescent="0.2"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</row>
    <row r="358" spans="26:137" x14ac:dyDescent="0.2"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126"/>
      <c r="DH358" s="126"/>
      <c r="DI358" s="126"/>
      <c r="DJ358" s="126"/>
      <c r="DK358" s="126"/>
      <c r="DL358" s="126"/>
      <c r="DM358" s="126"/>
      <c r="DN358" s="126"/>
      <c r="DO358" s="126"/>
      <c r="DP358" s="126"/>
      <c r="DQ358" s="126"/>
      <c r="DR358" s="126"/>
      <c r="DS358" s="126"/>
      <c r="DT358" s="126"/>
      <c r="DU358" s="126"/>
      <c r="DV358" s="126"/>
      <c r="DW358" s="126"/>
      <c r="DX358" s="126"/>
      <c r="DY358" s="126"/>
      <c r="DZ358" s="126"/>
      <c r="EA358" s="126"/>
      <c r="EB358" s="126"/>
      <c r="EC358" s="126"/>
      <c r="ED358" s="126"/>
      <c r="EE358" s="126"/>
      <c r="EF358" s="126"/>
      <c r="EG358" s="126"/>
    </row>
    <row r="359" spans="26:137" x14ac:dyDescent="0.2"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126"/>
      <c r="DH359" s="126"/>
      <c r="DI359" s="126"/>
      <c r="DJ359" s="126"/>
      <c r="DK359" s="126"/>
      <c r="DL359" s="126"/>
      <c r="DM359" s="126"/>
      <c r="DN359" s="126"/>
      <c r="DO359" s="126"/>
      <c r="DP359" s="126"/>
      <c r="DQ359" s="126"/>
      <c r="DR359" s="126"/>
      <c r="DS359" s="126"/>
      <c r="DT359" s="126"/>
      <c r="DU359" s="126"/>
      <c r="DV359" s="126"/>
      <c r="DW359" s="126"/>
      <c r="DX359" s="126"/>
      <c r="DY359" s="126"/>
      <c r="DZ359" s="126"/>
      <c r="EA359" s="126"/>
      <c r="EB359" s="126"/>
      <c r="EC359" s="126"/>
      <c r="ED359" s="126"/>
      <c r="EE359" s="126"/>
      <c r="EF359" s="126"/>
      <c r="EG359" s="126"/>
    </row>
    <row r="360" spans="26:137" x14ac:dyDescent="0.2"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126"/>
      <c r="DH360" s="126"/>
      <c r="DI360" s="126"/>
      <c r="DJ360" s="126"/>
      <c r="DK360" s="126"/>
      <c r="DL360" s="126"/>
      <c r="DM360" s="126"/>
      <c r="DN360" s="126"/>
      <c r="DO360" s="126"/>
      <c r="DP360" s="126"/>
      <c r="DQ360" s="126"/>
      <c r="DR360" s="126"/>
      <c r="DS360" s="126"/>
      <c r="DT360" s="126"/>
      <c r="DU360" s="126"/>
      <c r="DV360" s="126"/>
      <c r="DW360" s="126"/>
      <c r="DX360" s="126"/>
      <c r="DY360" s="126"/>
      <c r="DZ360" s="126"/>
      <c r="EA360" s="126"/>
      <c r="EB360" s="126"/>
      <c r="EC360" s="126"/>
      <c r="ED360" s="126"/>
      <c r="EE360" s="126"/>
      <c r="EF360" s="126"/>
      <c r="EG360" s="126"/>
    </row>
    <row r="361" spans="26:137" x14ac:dyDescent="0.2"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126"/>
      <c r="DH361" s="126"/>
      <c r="DI361" s="126"/>
      <c r="DJ361" s="126"/>
      <c r="DK361" s="126"/>
      <c r="DL361" s="126"/>
      <c r="DM361" s="126"/>
      <c r="DN361" s="126"/>
      <c r="DO361" s="126"/>
      <c r="DP361" s="126"/>
      <c r="DQ361" s="126"/>
      <c r="DR361" s="126"/>
      <c r="DS361" s="126"/>
      <c r="DT361" s="126"/>
      <c r="DU361" s="126"/>
      <c r="DV361" s="126"/>
      <c r="DW361" s="126"/>
      <c r="DX361" s="126"/>
      <c r="DY361" s="126"/>
      <c r="DZ361" s="126"/>
      <c r="EA361" s="126"/>
      <c r="EB361" s="126"/>
      <c r="EC361" s="126"/>
      <c r="ED361" s="126"/>
      <c r="EE361" s="126"/>
      <c r="EF361" s="126"/>
      <c r="EG361" s="126"/>
    </row>
    <row r="362" spans="26:137" x14ac:dyDescent="0.2"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126"/>
      <c r="DH362" s="126"/>
      <c r="DI362" s="126"/>
      <c r="DJ362" s="126"/>
      <c r="DK362" s="126"/>
      <c r="DL362" s="126"/>
      <c r="DM362" s="126"/>
      <c r="DN362" s="126"/>
      <c r="DO362" s="126"/>
      <c r="DP362" s="126"/>
      <c r="DQ362" s="126"/>
      <c r="DR362" s="126"/>
      <c r="DS362" s="126"/>
      <c r="DT362" s="126"/>
      <c r="DU362" s="126"/>
      <c r="DV362" s="126"/>
      <c r="DW362" s="126"/>
      <c r="DX362" s="126"/>
      <c r="DY362" s="126"/>
      <c r="DZ362" s="126"/>
      <c r="EA362" s="126"/>
      <c r="EB362" s="126"/>
      <c r="EC362" s="126"/>
      <c r="ED362" s="126"/>
      <c r="EE362" s="126"/>
      <c r="EF362" s="126"/>
      <c r="EG362" s="126"/>
    </row>
    <row r="363" spans="26:137" x14ac:dyDescent="0.2"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126"/>
      <c r="DH363" s="126"/>
      <c r="DI363" s="126"/>
      <c r="DJ363" s="126"/>
      <c r="DK363" s="126"/>
      <c r="DL363" s="126"/>
      <c r="DM363" s="126"/>
      <c r="DN363" s="126"/>
      <c r="DO363" s="126"/>
      <c r="DP363" s="126"/>
      <c r="DQ363" s="126"/>
      <c r="DR363" s="126"/>
      <c r="DS363" s="126"/>
      <c r="DT363" s="126"/>
      <c r="DU363" s="126"/>
      <c r="DV363" s="126"/>
      <c r="DW363" s="126"/>
      <c r="DX363" s="126"/>
      <c r="DY363" s="126"/>
      <c r="DZ363" s="126"/>
      <c r="EA363" s="126"/>
      <c r="EB363" s="126"/>
      <c r="EC363" s="126"/>
      <c r="ED363" s="126"/>
      <c r="EE363" s="126"/>
      <c r="EF363" s="126"/>
      <c r="EG363" s="126"/>
    </row>
    <row r="364" spans="26:137" x14ac:dyDescent="0.2"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126"/>
      <c r="DH364" s="126"/>
      <c r="DI364" s="126"/>
      <c r="DJ364" s="126"/>
      <c r="DK364" s="126"/>
      <c r="DL364" s="126"/>
      <c r="DM364" s="126"/>
      <c r="DN364" s="126"/>
      <c r="DO364" s="126"/>
      <c r="DP364" s="126"/>
      <c r="DQ364" s="126"/>
      <c r="DR364" s="126"/>
      <c r="DS364" s="126"/>
      <c r="DT364" s="126"/>
      <c r="DU364" s="126"/>
      <c r="DV364" s="126"/>
      <c r="DW364" s="126"/>
      <c r="DX364" s="126"/>
      <c r="DY364" s="126"/>
      <c r="DZ364" s="126"/>
      <c r="EA364" s="126"/>
      <c r="EB364" s="126"/>
      <c r="EC364" s="126"/>
      <c r="ED364" s="126"/>
      <c r="EE364" s="126"/>
      <c r="EF364" s="126"/>
      <c r="EG364" s="126"/>
    </row>
    <row r="365" spans="26:137" x14ac:dyDescent="0.2"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126"/>
      <c r="DW365" s="126"/>
      <c r="DX365" s="126"/>
      <c r="DY365" s="126"/>
      <c r="DZ365" s="126"/>
      <c r="EA365" s="126"/>
      <c r="EB365" s="126"/>
      <c r="EC365" s="126"/>
      <c r="ED365" s="126"/>
      <c r="EE365" s="126"/>
      <c r="EF365" s="126"/>
      <c r="EG365" s="126"/>
    </row>
    <row r="366" spans="26:137" x14ac:dyDescent="0.2"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126"/>
      <c r="DH366" s="126"/>
      <c r="DI366" s="126"/>
      <c r="DJ366" s="126"/>
      <c r="DK366" s="126"/>
      <c r="DL366" s="126"/>
      <c r="DM366" s="126"/>
      <c r="DN366" s="126"/>
      <c r="DO366" s="126"/>
      <c r="DP366" s="126"/>
      <c r="DQ366" s="126"/>
      <c r="DR366" s="126"/>
      <c r="DS366" s="126"/>
      <c r="DT366" s="126"/>
      <c r="DU366" s="126"/>
      <c r="DV366" s="126"/>
      <c r="DW366" s="126"/>
      <c r="DX366" s="126"/>
      <c r="DY366" s="126"/>
      <c r="DZ366" s="126"/>
      <c r="EA366" s="126"/>
      <c r="EB366" s="126"/>
      <c r="EC366" s="126"/>
      <c r="ED366" s="126"/>
      <c r="EE366" s="126"/>
      <c r="EF366" s="126"/>
      <c r="EG366" s="126"/>
    </row>
    <row r="367" spans="26:137" x14ac:dyDescent="0.2"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126"/>
      <c r="DH367" s="126"/>
      <c r="DI367" s="126"/>
      <c r="DJ367" s="126"/>
      <c r="DK367" s="126"/>
      <c r="DL367" s="126"/>
      <c r="DM367" s="126"/>
      <c r="DN367" s="126"/>
      <c r="DO367" s="126"/>
      <c r="DP367" s="126"/>
      <c r="DQ367" s="126"/>
      <c r="DR367" s="126"/>
      <c r="DS367" s="126"/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6"/>
      <c r="EF367" s="126"/>
      <c r="EG367" s="126"/>
    </row>
    <row r="368" spans="26:137" x14ac:dyDescent="0.2"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126"/>
      <c r="DH368" s="126"/>
      <c r="DI368" s="126"/>
      <c r="DJ368" s="126"/>
      <c r="DK368" s="126"/>
      <c r="DL368" s="126"/>
      <c r="DM368" s="126"/>
      <c r="DN368" s="126"/>
      <c r="DO368" s="126"/>
      <c r="DP368" s="126"/>
      <c r="DQ368" s="126"/>
      <c r="DR368" s="126"/>
      <c r="DS368" s="126"/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6"/>
      <c r="EF368" s="126"/>
      <c r="EG368" s="126"/>
    </row>
    <row r="369" spans="26:137" x14ac:dyDescent="0.2"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126"/>
      <c r="DH369" s="126"/>
      <c r="DI369" s="126"/>
      <c r="DJ369" s="126"/>
      <c r="DK369" s="126"/>
      <c r="DL369" s="126"/>
      <c r="DM369" s="126"/>
      <c r="DN369" s="126"/>
      <c r="DO369" s="126"/>
      <c r="DP369" s="126"/>
      <c r="DQ369" s="126"/>
      <c r="DR369" s="126"/>
      <c r="DS369" s="126"/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6"/>
      <c r="EF369" s="126"/>
      <c r="EG369" s="126"/>
    </row>
    <row r="370" spans="26:137" x14ac:dyDescent="0.2"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126"/>
      <c r="DH370" s="126"/>
      <c r="DI370" s="126"/>
      <c r="DJ370" s="126"/>
      <c r="DK370" s="126"/>
      <c r="DL370" s="126"/>
      <c r="DM370" s="126"/>
      <c r="DN370" s="126"/>
      <c r="DO370" s="126"/>
      <c r="DP370" s="126"/>
      <c r="DQ370" s="126"/>
      <c r="DR370" s="126"/>
      <c r="DS370" s="126"/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6"/>
      <c r="EF370" s="126"/>
      <c r="EG370" s="126"/>
    </row>
    <row r="371" spans="26:137" x14ac:dyDescent="0.2"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126"/>
      <c r="DH371" s="126"/>
      <c r="DI371" s="126"/>
      <c r="DJ371" s="126"/>
      <c r="DK371" s="126"/>
      <c r="DL371" s="126"/>
      <c r="DM371" s="126"/>
      <c r="DN371" s="126"/>
      <c r="DO371" s="126"/>
      <c r="DP371" s="126"/>
      <c r="DQ371" s="126"/>
      <c r="DR371" s="126"/>
      <c r="DS371" s="126"/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6"/>
      <c r="EF371" s="126"/>
      <c r="EG371" s="126"/>
    </row>
    <row r="372" spans="26:137" x14ac:dyDescent="0.2"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126"/>
      <c r="DH372" s="126"/>
      <c r="DI372" s="126"/>
      <c r="DJ372" s="126"/>
      <c r="DK372" s="126"/>
      <c r="DL372" s="126"/>
      <c r="DM372" s="126"/>
      <c r="DN372" s="126"/>
      <c r="DO372" s="126"/>
      <c r="DP372" s="126"/>
      <c r="DQ372" s="126"/>
      <c r="DR372" s="126"/>
      <c r="DS372" s="126"/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6"/>
      <c r="EF372" s="126"/>
      <c r="EG372" s="126"/>
    </row>
    <row r="373" spans="26:137" x14ac:dyDescent="0.2"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</row>
    <row r="374" spans="26:137" x14ac:dyDescent="0.2"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</row>
    <row r="375" spans="26:137" x14ac:dyDescent="0.2"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</row>
    <row r="376" spans="26:137" x14ac:dyDescent="0.2"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</row>
    <row r="377" spans="26:137" x14ac:dyDescent="0.2"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</row>
    <row r="378" spans="26:137" x14ac:dyDescent="0.2"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</row>
    <row r="379" spans="26:137" x14ac:dyDescent="0.2"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</row>
    <row r="380" spans="26:137" x14ac:dyDescent="0.2"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</row>
    <row r="381" spans="26:137" x14ac:dyDescent="0.2"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</row>
    <row r="382" spans="26:137" x14ac:dyDescent="0.2"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</row>
    <row r="383" spans="26:137" x14ac:dyDescent="0.2"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</row>
    <row r="384" spans="26:137" x14ac:dyDescent="0.2"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</row>
    <row r="385" spans="26:137" x14ac:dyDescent="0.2"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</row>
    <row r="386" spans="26:137" x14ac:dyDescent="0.2"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</row>
    <row r="387" spans="26:137" x14ac:dyDescent="0.2"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</row>
    <row r="388" spans="26:137" x14ac:dyDescent="0.2"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</row>
    <row r="389" spans="26:137" x14ac:dyDescent="0.2"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</row>
    <row r="390" spans="26:137" x14ac:dyDescent="0.2"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</row>
    <row r="391" spans="26:137" x14ac:dyDescent="0.2"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</row>
    <row r="392" spans="26:137" x14ac:dyDescent="0.2"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</row>
    <row r="393" spans="26:137" x14ac:dyDescent="0.2"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</row>
    <row r="394" spans="26:137" x14ac:dyDescent="0.2"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</row>
    <row r="395" spans="26:137" x14ac:dyDescent="0.2"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</row>
    <row r="396" spans="26:137" x14ac:dyDescent="0.2"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</row>
    <row r="397" spans="26:137" x14ac:dyDescent="0.2"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</row>
    <row r="398" spans="26:137" x14ac:dyDescent="0.2"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</row>
    <row r="399" spans="26:137" x14ac:dyDescent="0.2"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</row>
    <row r="400" spans="26:137" x14ac:dyDescent="0.2"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  <c r="CN400" s="126"/>
      <c r="CO400" s="126"/>
      <c r="CP400" s="126"/>
      <c r="CQ400" s="126"/>
      <c r="CR400" s="126"/>
      <c r="CS400" s="126"/>
      <c r="CT400" s="126"/>
      <c r="CU400" s="126"/>
      <c r="CV400" s="126"/>
      <c r="CW400" s="126"/>
      <c r="CX400" s="126"/>
      <c r="CY400" s="126"/>
      <c r="CZ400" s="126"/>
      <c r="DA400" s="126"/>
      <c r="DB400" s="126"/>
      <c r="DC400" s="126"/>
      <c r="DD400" s="126"/>
      <c r="DE400" s="126"/>
      <c r="DF400" s="126"/>
      <c r="DG400" s="126"/>
      <c r="DH400" s="126"/>
      <c r="DI400" s="126"/>
      <c r="DJ400" s="126"/>
      <c r="DK400" s="126"/>
      <c r="DL400" s="126"/>
      <c r="DM400" s="126"/>
      <c r="DN400" s="126"/>
      <c r="DO400" s="126"/>
      <c r="DP400" s="126"/>
      <c r="DQ400" s="126"/>
      <c r="DR400" s="126"/>
      <c r="DS400" s="126"/>
      <c r="DT400" s="126"/>
      <c r="DU400" s="126"/>
      <c r="DV400" s="126"/>
      <c r="DW400" s="126"/>
      <c r="DX400" s="126"/>
      <c r="DY400" s="126"/>
      <c r="DZ400" s="126"/>
      <c r="EA400" s="126"/>
      <c r="EB400" s="126"/>
      <c r="EC400" s="126"/>
      <c r="ED400" s="126"/>
      <c r="EE400" s="126"/>
      <c r="EF400" s="126"/>
      <c r="EG400" s="126"/>
    </row>
    <row r="401" spans="26:137" x14ac:dyDescent="0.2"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  <c r="CW401" s="126"/>
      <c r="CX401" s="126"/>
      <c r="CY401" s="126"/>
      <c r="CZ401" s="126"/>
      <c r="DA401" s="126"/>
      <c r="DB401" s="126"/>
      <c r="DC401" s="126"/>
      <c r="DD401" s="126"/>
      <c r="DE401" s="126"/>
      <c r="DF401" s="126"/>
      <c r="DG401" s="126"/>
      <c r="DH401" s="126"/>
      <c r="DI401" s="126"/>
      <c r="DJ401" s="126"/>
      <c r="DK401" s="126"/>
      <c r="DL401" s="126"/>
      <c r="DM401" s="126"/>
      <c r="DN401" s="126"/>
      <c r="DO401" s="126"/>
      <c r="DP401" s="126"/>
      <c r="DQ401" s="126"/>
      <c r="DR401" s="126"/>
      <c r="DS401" s="126"/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6"/>
      <c r="EF401" s="126"/>
      <c r="EG401" s="126"/>
    </row>
    <row r="402" spans="26:137" x14ac:dyDescent="0.2"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126"/>
      <c r="DH402" s="126"/>
      <c r="DI402" s="126"/>
      <c r="DJ402" s="126"/>
      <c r="DK402" s="126"/>
      <c r="DL402" s="126"/>
      <c r="DM402" s="126"/>
      <c r="DN402" s="126"/>
      <c r="DO402" s="126"/>
      <c r="DP402" s="126"/>
      <c r="DQ402" s="126"/>
      <c r="DR402" s="126"/>
      <c r="DS402" s="126"/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6"/>
      <c r="EF402" s="126"/>
      <c r="EG402" s="126"/>
    </row>
    <row r="403" spans="26:137" x14ac:dyDescent="0.2"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126"/>
      <c r="DH403" s="126"/>
      <c r="DI403" s="126"/>
      <c r="DJ403" s="126"/>
      <c r="DK403" s="126"/>
      <c r="DL403" s="126"/>
      <c r="DM403" s="126"/>
      <c r="DN403" s="126"/>
      <c r="DO403" s="126"/>
      <c r="DP403" s="126"/>
      <c r="DQ403" s="126"/>
      <c r="DR403" s="126"/>
      <c r="DS403" s="126"/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6"/>
      <c r="EF403" s="126"/>
      <c r="EG403" s="126"/>
    </row>
    <row r="404" spans="26:137" x14ac:dyDescent="0.2"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26"/>
      <c r="DH404" s="126"/>
      <c r="DI404" s="126"/>
      <c r="DJ404" s="126"/>
      <c r="DK404" s="126"/>
      <c r="DL404" s="126"/>
      <c r="DM404" s="126"/>
      <c r="DN404" s="126"/>
      <c r="DO404" s="126"/>
      <c r="DP404" s="126"/>
      <c r="DQ404" s="126"/>
      <c r="DR404" s="126"/>
      <c r="DS404" s="126"/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6"/>
      <c r="EF404" s="126"/>
      <c r="EG404" s="126"/>
    </row>
    <row r="405" spans="26:137" x14ac:dyDescent="0.2"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26"/>
      <c r="DH405" s="126"/>
      <c r="DI405" s="126"/>
      <c r="DJ405" s="126"/>
      <c r="DK405" s="126"/>
      <c r="DL405" s="126"/>
      <c r="DM405" s="126"/>
      <c r="DN405" s="126"/>
      <c r="DO405" s="126"/>
      <c r="DP405" s="126"/>
      <c r="DQ405" s="126"/>
      <c r="DR405" s="126"/>
      <c r="DS405" s="126"/>
      <c r="DT405" s="126"/>
      <c r="DU405" s="126"/>
      <c r="DV405" s="126"/>
      <c r="DW405" s="126"/>
      <c r="DX405" s="126"/>
      <c r="DY405" s="126"/>
      <c r="DZ405" s="126"/>
      <c r="EA405" s="126"/>
      <c r="EB405" s="126"/>
      <c r="EC405" s="126"/>
      <c r="ED405" s="126"/>
      <c r="EE405" s="126"/>
      <c r="EF405" s="126"/>
      <c r="EG405" s="126"/>
    </row>
    <row r="406" spans="26:137" x14ac:dyDescent="0.2"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  <c r="CN406" s="126"/>
      <c r="CO406" s="126"/>
      <c r="CP406" s="126"/>
      <c r="CQ406" s="126"/>
      <c r="CR406" s="126"/>
      <c r="CS406" s="126"/>
      <c r="CT406" s="126"/>
      <c r="CU406" s="126"/>
      <c r="CV406" s="126"/>
      <c r="CW406" s="126"/>
      <c r="CX406" s="126"/>
      <c r="CY406" s="126"/>
      <c r="CZ406" s="126"/>
      <c r="DA406" s="126"/>
      <c r="DB406" s="126"/>
      <c r="DC406" s="126"/>
      <c r="DD406" s="126"/>
      <c r="DE406" s="126"/>
      <c r="DF406" s="126"/>
      <c r="DG406" s="126"/>
      <c r="DH406" s="126"/>
      <c r="DI406" s="126"/>
      <c r="DJ406" s="126"/>
      <c r="DK406" s="126"/>
      <c r="DL406" s="126"/>
      <c r="DM406" s="126"/>
      <c r="DN406" s="126"/>
      <c r="DO406" s="126"/>
      <c r="DP406" s="126"/>
      <c r="DQ406" s="126"/>
      <c r="DR406" s="126"/>
      <c r="DS406" s="126"/>
      <c r="DT406" s="126"/>
      <c r="DU406" s="126"/>
      <c r="DV406" s="126"/>
      <c r="DW406" s="126"/>
      <c r="DX406" s="126"/>
      <c r="DY406" s="126"/>
      <c r="DZ406" s="126"/>
      <c r="EA406" s="126"/>
      <c r="EB406" s="126"/>
      <c r="EC406" s="126"/>
      <c r="ED406" s="126"/>
      <c r="EE406" s="126"/>
      <c r="EF406" s="126"/>
      <c r="EG406" s="126"/>
    </row>
    <row r="407" spans="26:137" x14ac:dyDescent="0.2"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  <c r="CN407" s="126"/>
      <c r="CO407" s="126"/>
      <c r="CP407" s="126"/>
      <c r="CQ407" s="126"/>
      <c r="CR407" s="126"/>
      <c r="CS407" s="126"/>
      <c r="CT407" s="126"/>
      <c r="CU407" s="126"/>
      <c r="CV407" s="126"/>
      <c r="CW407" s="126"/>
      <c r="CX407" s="126"/>
      <c r="CY407" s="126"/>
      <c r="CZ407" s="126"/>
      <c r="DA407" s="126"/>
      <c r="DB407" s="126"/>
      <c r="DC407" s="126"/>
      <c r="DD407" s="126"/>
      <c r="DE407" s="126"/>
      <c r="DF407" s="126"/>
      <c r="DG407" s="126"/>
      <c r="DH407" s="126"/>
      <c r="DI407" s="126"/>
      <c r="DJ407" s="126"/>
      <c r="DK407" s="126"/>
      <c r="DL407" s="126"/>
      <c r="DM407" s="126"/>
      <c r="DN407" s="126"/>
      <c r="DO407" s="126"/>
      <c r="DP407" s="126"/>
      <c r="DQ407" s="126"/>
      <c r="DR407" s="126"/>
      <c r="DS407" s="126"/>
      <c r="DT407" s="126"/>
      <c r="DU407" s="126"/>
      <c r="DV407" s="126"/>
      <c r="DW407" s="126"/>
      <c r="DX407" s="126"/>
      <c r="DY407" s="126"/>
      <c r="DZ407" s="126"/>
      <c r="EA407" s="126"/>
      <c r="EB407" s="126"/>
      <c r="EC407" s="126"/>
      <c r="ED407" s="126"/>
      <c r="EE407" s="126"/>
      <c r="EF407" s="126"/>
      <c r="EG407" s="126"/>
    </row>
    <row r="408" spans="26:137" x14ac:dyDescent="0.2"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  <c r="CN408" s="126"/>
      <c r="CO408" s="126"/>
      <c r="CP408" s="126"/>
      <c r="CQ408" s="126"/>
      <c r="CR408" s="126"/>
      <c r="CS408" s="126"/>
      <c r="CT408" s="126"/>
      <c r="CU408" s="126"/>
      <c r="CV408" s="126"/>
      <c r="CW408" s="126"/>
      <c r="CX408" s="126"/>
      <c r="CY408" s="126"/>
      <c r="CZ408" s="126"/>
      <c r="DA408" s="126"/>
      <c r="DB408" s="126"/>
      <c r="DC408" s="126"/>
      <c r="DD408" s="126"/>
      <c r="DE408" s="126"/>
      <c r="DF408" s="126"/>
      <c r="DG408" s="126"/>
      <c r="DH408" s="126"/>
      <c r="DI408" s="126"/>
      <c r="DJ408" s="126"/>
      <c r="DK408" s="126"/>
      <c r="DL408" s="126"/>
      <c r="DM408" s="126"/>
      <c r="DN408" s="126"/>
      <c r="DO408" s="126"/>
      <c r="DP408" s="126"/>
      <c r="DQ408" s="126"/>
      <c r="DR408" s="126"/>
      <c r="DS408" s="126"/>
      <c r="DT408" s="126"/>
      <c r="DU408" s="126"/>
      <c r="DV408" s="126"/>
      <c r="DW408" s="126"/>
      <c r="DX408" s="126"/>
      <c r="DY408" s="126"/>
      <c r="DZ408" s="126"/>
      <c r="EA408" s="126"/>
      <c r="EB408" s="126"/>
      <c r="EC408" s="126"/>
      <c r="ED408" s="126"/>
      <c r="EE408" s="126"/>
      <c r="EF408" s="126"/>
      <c r="EG408" s="126"/>
    </row>
    <row r="409" spans="26:137" x14ac:dyDescent="0.2"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  <c r="CN409" s="126"/>
      <c r="CO409" s="126"/>
      <c r="CP409" s="126"/>
      <c r="CQ409" s="126"/>
      <c r="CR409" s="126"/>
      <c r="CS409" s="126"/>
      <c r="CT409" s="126"/>
      <c r="CU409" s="126"/>
      <c r="CV409" s="126"/>
      <c r="CW409" s="126"/>
      <c r="CX409" s="126"/>
      <c r="CY409" s="126"/>
      <c r="CZ409" s="126"/>
      <c r="DA409" s="126"/>
      <c r="DB409" s="126"/>
      <c r="DC409" s="126"/>
      <c r="DD409" s="126"/>
      <c r="DE409" s="126"/>
      <c r="DF409" s="126"/>
      <c r="DG409" s="126"/>
      <c r="DH409" s="126"/>
      <c r="DI409" s="126"/>
      <c r="DJ409" s="126"/>
      <c r="DK409" s="126"/>
      <c r="DL409" s="126"/>
      <c r="DM409" s="126"/>
      <c r="DN409" s="126"/>
      <c r="DO409" s="126"/>
      <c r="DP409" s="126"/>
      <c r="DQ409" s="126"/>
      <c r="DR409" s="126"/>
      <c r="DS409" s="126"/>
      <c r="DT409" s="126"/>
      <c r="DU409" s="126"/>
      <c r="DV409" s="126"/>
      <c r="DW409" s="126"/>
      <c r="DX409" s="126"/>
      <c r="DY409" s="126"/>
      <c r="DZ409" s="126"/>
      <c r="EA409" s="126"/>
      <c r="EB409" s="126"/>
      <c r="EC409" s="126"/>
      <c r="ED409" s="126"/>
      <c r="EE409" s="126"/>
      <c r="EF409" s="126"/>
      <c r="EG409" s="126"/>
    </row>
    <row r="410" spans="26:137" x14ac:dyDescent="0.2"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</row>
    <row r="411" spans="26:137" x14ac:dyDescent="0.2"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26"/>
      <c r="CW411" s="126"/>
      <c r="CX411" s="126"/>
      <c r="CY411" s="126"/>
      <c r="CZ411" s="126"/>
      <c r="DA411" s="126"/>
      <c r="DB411" s="126"/>
      <c r="DC411" s="126"/>
      <c r="DD411" s="126"/>
      <c r="DE411" s="126"/>
      <c r="DF411" s="126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</row>
    <row r="412" spans="26:137" x14ac:dyDescent="0.2"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126"/>
      <c r="DH412" s="126"/>
      <c r="DI412" s="126"/>
      <c r="DJ412" s="126"/>
      <c r="DK412" s="126"/>
      <c r="DL412" s="126"/>
      <c r="DM412" s="126"/>
      <c r="DN412" s="126"/>
      <c r="DO412" s="126"/>
      <c r="DP412" s="126"/>
      <c r="DQ412" s="126"/>
      <c r="DR412" s="126"/>
      <c r="DS412" s="126"/>
      <c r="DT412" s="126"/>
      <c r="DU412" s="126"/>
      <c r="DV412" s="126"/>
      <c r="DW412" s="126"/>
      <c r="DX412" s="126"/>
      <c r="DY412" s="126"/>
      <c r="DZ412" s="126"/>
      <c r="EA412" s="126"/>
      <c r="EB412" s="126"/>
      <c r="EC412" s="126"/>
      <c r="ED412" s="126"/>
      <c r="EE412" s="126"/>
      <c r="EF412" s="126"/>
      <c r="EG412" s="126"/>
    </row>
    <row r="413" spans="26:137" x14ac:dyDescent="0.2"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  <c r="CN413" s="126"/>
      <c r="CO413" s="126"/>
      <c r="CP413" s="126"/>
      <c r="CQ413" s="126"/>
      <c r="CR413" s="126"/>
      <c r="CS413" s="126"/>
      <c r="CT413" s="126"/>
      <c r="CU413" s="126"/>
      <c r="CV413" s="126"/>
      <c r="CW413" s="126"/>
      <c r="CX413" s="126"/>
      <c r="CY413" s="126"/>
      <c r="CZ413" s="126"/>
      <c r="DA413" s="126"/>
      <c r="DB413" s="126"/>
      <c r="DC413" s="126"/>
      <c r="DD413" s="126"/>
      <c r="DE413" s="126"/>
      <c r="DF413" s="126"/>
      <c r="DG413" s="126"/>
      <c r="DH413" s="126"/>
      <c r="DI413" s="126"/>
      <c r="DJ413" s="126"/>
      <c r="DK413" s="126"/>
      <c r="DL413" s="126"/>
      <c r="DM413" s="126"/>
      <c r="DN413" s="126"/>
      <c r="DO413" s="126"/>
      <c r="DP413" s="126"/>
      <c r="DQ413" s="126"/>
      <c r="DR413" s="126"/>
      <c r="DS413" s="126"/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6"/>
      <c r="EF413" s="126"/>
      <c r="EG413" s="126"/>
    </row>
    <row r="414" spans="26:137" x14ac:dyDescent="0.2"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126"/>
      <c r="DH414" s="126"/>
      <c r="DI414" s="126"/>
      <c r="DJ414" s="126"/>
      <c r="DK414" s="126"/>
      <c r="DL414" s="126"/>
      <c r="DM414" s="126"/>
      <c r="DN414" s="126"/>
      <c r="DO414" s="126"/>
      <c r="DP414" s="126"/>
      <c r="DQ414" s="126"/>
      <c r="DR414" s="126"/>
      <c r="DS414" s="126"/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6"/>
      <c r="EF414" s="126"/>
      <c r="EG414" s="126"/>
    </row>
    <row r="415" spans="26:137" x14ac:dyDescent="0.2"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126"/>
      <c r="DH415" s="126"/>
      <c r="DI415" s="126"/>
      <c r="DJ415" s="126"/>
      <c r="DK415" s="126"/>
      <c r="DL415" s="126"/>
      <c r="DM415" s="126"/>
      <c r="DN415" s="126"/>
      <c r="DO415" s="126"/>
      <c r="DP415" s="126"/>
      <c r="DQ415" s="126"/>
      <c r="DR415" s="126"/>
      <c r="DS415" s="126"/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6"/>
      <c r="EF415" s="126"/>
      <c r="EG415" s="126"/>
    </row>
    <row r="416" spans="26:137" x14ac:dyDescent="0.2"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  <c r="CN416" s="126"/>
      <c r="CO416" s="126"/>
      <c r="CP416" s="126"/>
      <c r="CQ416" s="126"/>
      <c r="CR416" s="126"/>
      <c r="CS416" s="126"/>
      <c r="CT416" s="126"/>
      <c r="CU416" s="126"/>
      <c r="CV416" s="126"/>
      <c r="CW416" s="126"/>
      <c r="CX416" s="126"/>
      <c r="CY416" s="126"/>
      <c r="CZ416" s="126"/>
      <c r="DA416" s="126"/>
      <c r="DB416" s="126"/>
      <c r="DC416" s="126"/>
      <c r="DD416" s="126"/>
      <c r="DE416" s="126"/>
      <c r="DF416" s="126"/>
      <c r="DG416" s="126"/>
      <c r="DH416" s="126"/>
      <c r="DI416" s="126"/>
      <c r="DJ416" s="126"/>
      <c r="DK416" s="126"/>
      <c r="DL416" s="126"/>
      <c r="DM416" s="126"/>
      <c r="DN416" s="126"/>
      <c r="DO416" s="126"/>
      <c r="DP416" s="126"/>
      <c r="DQ416" s="126"/>
      <c r="DR416" s="126"/>
      <c r="DS416" s="126"/>
      <c r="DT416" s="126"/>
      <c r="DU416" s="126"/>
      <c r="DV416" s="126"/>
      <c r="DW416" s="126"/>
      <c r="DX416" s="126"/>
      <c r="DY416" s="126"/>
      <c r="DZ416" s="126"/>
      <c r="EA416" s="126"/>
      <c r="EB416" s="126"/>
      <c r="EC416" s="126"/>
      <c r="ED416" s="126"/>
      <c r="EE416" s="126"/>
      <c r="EF416" s="126"/>
      <c r="EG416" s="126"/>
    </row>
    <row r="417" spans="26:137" x14ac:dyDescent="0.2"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</row>
    <row r="418" spans="26:137" x14ac:dyDescent="0.2"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6"/>
      <c r="CU418" s="126"/>
      <c r="CV418" s="126"/>
      <c r="CW418" s="126"/>
      <c r="CX418" s="126"/>
      <c r="CY418" s="126"/>
      <c r="CZ418" s="126"/>
      <c r="DA418" s="126"/>
      <c r="DB418" s="126"/>
      <c r="DC418" s="126"/>
      <c r="DD418" s="126"/>
      <c r="DE418" s="126"/>
      <c r="DF418" s="126"/>
      <c r="DG418" s="126"/>
      <c r="DH418" s="126"/>
      <c r="DI418" s="126"/>
      <c r="DJ418" s="126"/>
      <c r="DK418" s="126"/>
      <c r="DL418" s="126"/>
      <c r="DM418" s="126"/>
      <c r="DN418" s="126"/>
      <c r="DO418" s="126"/>
      <c r="DP418" s="126"/>
      <c r="DQ418" s="126"/>
      <c r="DR418" s="126"/>
      <c r="DS418" s="126"/>
      <c r="DT418" s="126"/>
      <c r="DU418" s="126"/>
      <c r="DV418" s="126"/>
      <c r="DW418" s="126"/>
      <c r="DX418" s="126"/>
      <c r="DY418" s="126"/>
      <c r="DZ418" s="126"/>
      <c r="EA418" s="126"/>
      <c r="EB418" s="126"/>
      <c r="EC418" s="126"/>
      <c r="ED418" s="126"/>
      <c r="EE418" s="126"/>
      <c r="EF418" s="126"/>
      <c r="EG418" s="126"/>
    </row>
    <row r="419" spans="26:137" x14ac:dyDescent="0.2"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  <c r="CN419" s="126"/>
      <c r="CO419" s="126"/>
      <c r="CP419" s="126"/>
      <c r="CQ419" s="126"/>
      <c r="CR419" s="126"/>
      <c r="CS419" s="126"/>
      <c r="CT419" s="126"/>
      <c r="CU419" s="126"/>
      <c r="CV419" s="126"/>
      <c r="CW419" s="126"/>
      <c r="CX419" s="126"/>
      <c r="CY419" s="126"/>
      <c r="CZ419" s="126"/>
      <c r="DA419" s="126"/>
      <c r="DB419" s="126"/>
      <c r="DC419" s="126"/>
      <c r="DD419" s="126"/>
      <c r="DE419" s="126"/>
      <c r="DF419" s="126"/>
      <c r="DG419" s="126"/>
      <c r="DH419" s="126"/>
      <c r="DI419" s="126"/>
      <c r="DJ419" s="126"/>
      <c r="DK419" s="126"/>
      <c r="DL419" s="126"/>
      <c r="DM419" s="126"/>
      <c r="DN419" s="126"/>
      <c r="DO419" s="126"/>
      <c r="DP419" s="126"/>
      <c r="DQ419" s="126"/>
      <c r="DR419" s="126"/>
      <c r="DS419" s="126"/>
      <c r="DT419" s="126"/>
      <c r="DU419" s="126"/>
      <c r="DV419" s="126"/>
      <c r="DW419" s="126"/>
      <c r="DX419" s="126"/>
      <c r="DY419" s="126"/>
      <c r="DZ419" s="126"/>
      <c r="EA419" s="126"/>
      <c r="EB419" s="126"/>
      <c r="EC419" s="126"/>
      <c r="ED419" s="126"/>
      <c r="EE419" s="126"/>
      <c r="EF419" s="126"/>
      <c r="EG419" s="126"/>
    </row>
    <row r="420" spans="26:137" x14ac:dyDescent="0.2"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  <c r="CW420" s="126"/>
      <c r="CX420" s="126"/>
      <c r="CY420" s="126"/>
      <c r="CZ420" s="126"/>
      <c r="DA420" s="126"/>
      <c r="DB420" s="126"/>
      <c r="DC420" s="126"/>
      <c r="DD420" s="126"/>
      <c r="DE420" s="126"/>
      <c r="DF420" s="126"/>
      <c r="DG420" s="126"/>
      <c r="DH420" s="126"/>
      <c r="DI420" s="126"/>
      <c r="DJ420" s="126"/>
      <c r="DK420" s="126"/>
      <c r="DL420" s="126"/>
      <c r="DM420" s="126"/>
      <c r="DN420" s="126"/>
      <c r="DO420" s="126"/>
      <c r="DP420" s="126"/>
      <c r="DQ420" s="126"/>
      <c r="DR420" s="126"/>
      <c r="DS420" s="126"/>
      <c r="DT420" s="126"/>
      <c r="DU420" s="126"/>
      <c r="DV420" s="126"/>
      <c r="DW420" s="126"/>
      <c r="DX420" s="126"/>
      <c r="DY420" s="126"/>
      <c r="DZ420" s="126"/>
      <c r="EA420" s="126"/>
      <c r="EB420" s="126"/>
      <c r="EC420" s="126"/>
      <c r="ED420" s="126"/>
      <c r="EE420" s="126"/>
      <c r="EF420" s="126"/>
      <c r="EG420" s="126"/>
    </row>
    <row r="421" spans="26:137" x14ac:dyDescent="0.2"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26"/>
      <c r="DH421" s="126"/>
      <c r="DI421" s="126"/>
      <c r="DJ421" s="126"/>
      <c r="DK421" s="126"/>
      <c r="DL421" s="126"/>
      <c r="DM421" s="126"/>
      <c r="DN421" s="126"/>
      <c r="DO421" s="126"/>
      <c r="DP421" s="126"/>
      <c r="DQ421" s="126"/>
      <c r="DR421" s="126"/>
      <c r="DS421" s="126"/>
      <c r="DT421" s="126"/>
      <c r="DU421" s="126"/>
      <c r="DV421" s="126"/>
      <c r="DW421" s="126"/>
      <c r="DX421" s="126"/>
      <c r="DY421" s="126"/>
      <c r="DZ421" s="126"/>
      <c r="EA421" s="126"/>
      <c r="EB421" s="126"/>
      <c r="EC421" s="126"/>
      <c r="ED421" s="126"/>
      <c r="EE421" s="126"/>
      <c r="EF421" s="126"/>
      <c r="EG421" s="126"/>
    </row>
    <row r="422" spans="26:137" x14ac:dyDescent="0.2"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126"/>
      <c r="DH422" s="126"/>
      <c r="DI422" s="126"/>
      <c r="DJ422" s="126"/>
      <c r="DK422" s="126"/>
      <c r="DL422" s="126"/>
      <c r="DM422" s="126"/>
      <c r="DN422" s="126"/>
      <c r="DO422" s="126"/>
      <c r="DP422" s="126"/>
      <c r="DQ422" s="126"/>
      <c r="DR422" s="126"/>
      <c r="DS422" s="126"/>
      <c r="DT422" s="126"/>
      <c r="DU422" s="126"/>
      <c r="DV422" s="126"/>
      <c r="DW422" s="126"/>
      <c r="DX422" s="126"/>
      <c r="DY422" s="126"/>
      <c r="DZ422" s="126"/>
      <c r="EA422" s="126"/>
      <c r="EB422" s="126"/>
      <c r="EC422" s="126"/>
      <c r="ED422" s="126"/>
      <c r="EE422" s="126"/>
      <c r="EF422" s="126"/>
      <c r="EG422" s="126"/>
    </row>
    <row r="423" spans="26:137" x14ac:dyDescent="0.2"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126"/>
      <c r="DH423" s="126"/>
      <c r="DI423" s="126"/>
      <c r="DJ423" s="126"/>
      <c r="DK423" s="126"/>
      <c r="DL423" s="126"/>
      <c r="DM423" s="126"/>
      <c r="DN423" s="126"/>
      <c r="DO423" s="126"/>
      <c r="DP423" s="126"/>
      <c r="DQ423" s="126"/>
      <c r="DR423" s="126"/>
      <c r="DS423" s="126"/>
      <c r="DT423" s="126"/>
      <c r="DU423" s="126"/>
      <c r="DV423" s="126"/>
      <c r="DW423" s="126"/>
      <c r="DX423" s="126"/>
      <c r="DY423" s="126"/>
      <c r="DZ423" s="126"/>
      <c r="EA423" s="126"/>
      <c r="EB423" s="126"/>
      <c r="EC423" s="126"/>
      <c r="ED423" s="126"/>
      <c r="EE423" s="126"/>
      <c r="EF423" s="126"/>
      <c r="EG423" s="126"/>
    </row>
    <row r="424" spans="26:137" x14ac:dyDescent="0.2"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</row>
    <row r="425" spans="26:137" x14ac:dyDescent="0.2"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126"/>
      <c r="DH425" s="126"/>
      <c r="DI425" s="126"/>
      <c r="DJ425" s="126"/>
      <c r="DK425" s="126"/>
      <c r="DL425" s="126"/>
      <c r="DM425" s="126"/>
      <c r="DN425" s="126"/>
      <c r="DO425" s="126"/>
      <c r="DP425" s="126"/>
      <c r="DQ425" s="126"/>
      <c r="DR425" s="126"/>
      <c r="DS425" s="126"/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6"/>
      <c r="EF425" s="126"/>
      <c r="EG425" s="126"/>
    </row>
    <row r="426" spans="26:137" x14ac:dyDescent="0.2"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</row>
    <row r="427" spans="26:137" x14ac:dyDescent="0.2"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  <c r="CN427" s="126"/>
      <c r="CO427" s="126"/>
      <c r="CP427" s="126"/>
      <c r="CQ427" s="126"/>
      <c r="CR427" s="126"/>
      <c r="CS427" s="126"/>
      <c r="CT427" s="126"/>
      <c r="CU427" s="126"/>
      <c r="CV427" s="126"/>
      <c r="CW427" s="126"/>
      <c r="CX427" s="126"/>
      <c r="CY427" s="126"/>
      <c r="CZ427" s="126"/>
      <c r="DA427" s="126"/>
      <c r="DB427" s="126"/>
      <c r="DC427" s="126"/>
      <c r="DD427" s="126"/>
      <c r="DE427" s="126"/>
      <c r="DF427" s="126"/>
      <c r="DG427" s="126"/>
      <c r="DH427" s="126"/>
      <c r="DI427" s="126"/>
      <c r="DJ427" s="126"/>
      <c r="DK427" s="126"/>
      <c r="DL427" s="126"/>
      <c r="DM427" s="126"/>
      <c r="DN427" s="126"/>
      <c r="DO427" s="126"/>
      <c r="DP427" s="126"/>
      <c r="DQ427" s="126"/>
      <c r="DR427" s="126"/>
      <c r="DS427" s="126"/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6"/>
      <c r="EF427" s="126"/>
      <c r="EG427" s="126"/>
    </row>
    <row r="428" spans="26:137" x14ac:dyDescent="0.2"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</row>
    <row r="429" spans="26:137" x14ac:dyDescent="0.2"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126"/>
      <c r="DH429" s="126"/>
      <c r="DI429" s="126"/>
      <c r="DJ429" s="126"/>
      <c r="DK429" s="126"/>
      <c r="DL429" s="126"/>
      <c r="DM429" s="126"/>
      <c r="DN429" s="126"/>
      <c r="DO429" s="126"/>
      <c r="DP429" s="126"/>
      <c r="DQ429" s="126"/>
      <c r="DR429" s="126"/>
      <c r="DS429" s="126"/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6"/>
      <c r="EF429" s="126"/>
      <c r="EG429" s="126"/>
    </row>
    <row r="430" spans="26:137" x14ac:dyDescent="0.2"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26"/>
      <c r="DH430" s="126"/>
      <c r="DI430" s="126"/>
      <c r="DJ430" s="126"/>
      <c r="DK430" s="126"/>
      <c r="DL430" s="126"/>
      <c r="DM430" s="126"/>
      <c r="DN430" s="126"/>
      <c r="DO430" s="126"/>
      <c r="DP430" s="126"/>
      <c r="DQ430" s="126"/>
      <c r="DR430" s="126"/>
      <c r="DS430" s="126"/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6"/>
      <c r="EF430" s="126"/>
      <c r="EG430" s="126"/>
    </row>
    <row r="431" spans="26:137" x14ac:dyDescent="0.2"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26"/>
      <c r="DH431" s="126"/>
      <c r="DI431" s="126"/>
      <c r="DJ431" s="126"/>
      <c r="DK431" s="126"/>
      <c r="DL431" s="126"/>
      <c r="DM431" s="126"/>
      <c r="DN431" s="126"/>
      <c r="DO431" s="126"/>
      <c r="DP431" s="126"/>
      <c r="DQ431" s="126"/>
      <c r="DR431" s="126"/>
      <c r="DS431" s="126"/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6"/>
      <c r="EF431" s="126"/>
      <c r="EG431" s="126"/>
    </row>
    <row r="432" spans="26:137" x14ac:dyDescent="0.2"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26"/>
      <c r="DH432" s="126"/>
      <c r="DI432" s="126"/>
      <c r="DJ432" s="126"/>
      <c r="DK432" s="126"/>
      <c r="DL432" s="126"/>
      <c r="DM432" s="126"/>
      <c r="DN432" s="126"/>
      <c r="DO432" s="126"/>
      <c r="DP432" s="126"/>
      <c r="DQ432" s="126"/>
      <c r="DR432" s="126"/>
      <c r="DS432" s="126"/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6"/>
      <c r="EF432" s="126"/>
      <c r="EG432" s="126"/>
    </row>
    <row r="433" spans="26:137" x14ac:dyDescent="0.2"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126"/>
      <c r="DH433" s="126"/>
      <c r="DI433" s="126"/>
      <c r="DJ433" s="126"/>
      <c r="DK433" s="126"/>
      <c r="DL433" s="126"/>
      <c r="DM433" s="126"/>
      <c r="DN433" s="126"/>
      <c r="DO433" s="126"/>
      <c r="DP433" s="126"/>
      <c r="DQ433" s="126"/>
      <c r="DR433" s="126"/>
      <c r="DS433" s="126"/>
      <c r="DT433" s="126"/>
      <c r="DU433" s="126"/>
      <c r="DV433" s="126"/>
      <c r="DW433" s="126"/>
      <c r="DX433" s="126"/>
      <c r="DY433" s="126"/>
      <c r="DZ433" s="126"/>
      <c r="EA433" s="126"/>
      <c r="EB433" s="126"/>
      <c r="EC433" s="126"/>
      <c r="ED433" s="126"/>
      <c r="EE433" s="126"/>
      <c r="EF433" s="126"/>
      <c r="EG433" s="126"/>
    </row>
    <row r="434" spans="26:137" x14ac:dyDescent="0.2"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126"/>
      <c r="DH434" s="126"/>
      <c r="DI434" s="126"/>
      <c r="DJ434" s="126"/>
      <c r="DK434" s="126"/>
      <c r="DL434" s="126"/>
      <c r="DM434" s="126"/>
      <c r="DN434" s="126"/>
      <c r="DO434" s="126"/>
      <c r="DP434" s="126"/>
      <c r="DQ434" s="126"/>
      <c r="DR434" s="126"/>
      <c r="DS434" s="126"/>
      <c r="DT434" s="126"/>
      <c r="DU434" s="126"/>
      <c r="DV434" s="126"/>
      <c r="DW434" s="126"/>
      <c r="DX434" s="126"/>
      <c r="DY434" s="126"/>
      <c r="DZ434" s="126"/>
      <c r="EA434" s="126"/>
      <c r="EB434" s="126"/>
      <c r="EC434" s="126"/>
      <c r="ED434" s="126"/>
      <c r="EE434" s="126"/>
      <c r="EF434" s="126"/>
      <c r="EG434" s="126"/>
    </row>
    <row r="435" spans="26:137" x14ac:dyDescent="0.2"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126"/>
      <c r="DH435" s="126"/>
      <c r="DI435" s="126"/>
      <c r="DJ435" s="126"/>
      <c r="DK435" s="126"/>
      <c r="DL435" s="126"/>
      <c r="DM435" s="126"/>
      <c r="DN435" s="126"/>
      <c r="DO435" s="126"/>
      <c r="DP435" s="126"/>
      <c r="DQ435" s="126"/>
      <c r="DR435" s="126"/>
      <c r="DS435" s="126"/>
      <c r="DT435" s="126"/>
      <c r="DU435" s="126"/>
      <c r="DV435" s="126"/>
      <c r="DW435" s="126"/>
      <c r="DX435" s="126"/>
      <c r="DY435" s="126"/>
      <c r="DZ435" s="126"/>
      <c r="EA435" s="126"/>
      <c r="EB435" s="126"/>
      <c r="EC435" s="126"/>
      <c r="ED435" s="126"/>
      <c r="EE435" s="126"/>
      <c r="EF435" s="126"/>
      <c r="EG435" s="126"/>
    </row>
    <row r="436" spans="26:137" x14ac:dyDescent="0.2"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126"/>
      <c r="DH436" s="126"/>
      <c r="DI436" s="126"/>
      <c r="DJ436" s="126"/>
      <c r="DK436" s="126"/>
      <c r="DL436" s="126"/>
      <c r="DM436" s="126"/>
      <c r="DN436" s="126"/>
      <c r="DO436" s="126"/>
      <c r="DP436" s="126"/>
      <c r="DQ436" s="126"/>
      <c r="DR436" s="126"/>
      <c r="DS436" s="126"/>
      <c r="DT436" s="126"/>
      <c r="DU436" s="126"/>
      <c r="DV436" s="126"/>
      <c r="DW436" s="126"/>
      <c r="DX436" s="126"/>
      <c r="DY436" s="126"/>
      <c r="DZ436" s="126"/>
      <c r="EA436" s="126"/>
      <c r="EB436" s="126"/>
      <c r="EC436" s="126"/>
      <c r="ED436" s="126"/>
      <c r="EE436" s="126"/>
      <c r="EF436" s="126"/>
      <c r="EG436" s="126"/>
    </row>
    <row r="437" spans="26:137" x14ac:dyDescent="0.2"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</row>
    <row r="438" spans="26:137" x14ac:dyDescent="0.2"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26"/>
      <c r="CW438" s="126"/>
      <c r="CX438" s="126"/>
      <c r="CY438" s="126"/>
      <c r="CZ438" s="126"/>
      <c r="DA438" s="126"/>
      <c r="DB438" s="126"/>
      <c r="DC438" s="126"/>
      <c r="DD438" s="126"/>
      <c r="DE438" s="126"/>
      <c r="DF438" s="126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</row>
    <row r="439" spans="26:137" x14ac:dyDescent="0.2"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126"/>
      <c r="DH439" s="126"/>
      <c r="DI439" s="126"/>
      <c r="DJ439" s="126"/>
      <c r="DK439" s="126"/>
      <c r="DL439" s="126"/>
      <c r="DM439" s="126"/>
      <c r="DN439" s="126"/>
      <c r="DO439" s="126"/>
      <c r="DP439" s="126"/>
      <c r="DQ439" s="126"/>
      <c r="DR439" s="126"/>
      <c r="DS439" s="126"/>
      <c r="DT439" s="126"/>
      <c r="DU439" s="126"/>
      <c r="DV439" s="126"/>
      <c r="DW439" s="126"/>
      <c r="DX439" s="126"/>
      <c r="DY439" s="126"/>
      <c r="DZ439" s="126"/>
      <c r="EA439" s="126"/>
      <c r="EB439" s="126"/>
      <c r="EC439" s="126"/>
      <c r="ED439" s="126"/>
      <c r="EE439" s="126"/>
      <c r="EF439" s="126"/>
      <c r="EG439" s="126"/>
    </row>
    <row r="440" spans="26:137" x14ac:dyDescent="0.2"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126"/>
      <c r="DH440" s="126"/>
      <c r="DI440" s="126"/>
      <c r="DJ440" s="126"/>
      <c r="DK440" s="126"/>
      <c r="DL440" s="126"/>
      <c r="DM440" s="126"/>
      <c r="DN440" s="126"/>
      <c r="DO440" s="126"/>
      <c r="DP440" s="126"/>
      <c r="DQ440" s="126"/>
      <c r="DR440" s="126"/>
      <c r="DS440" s="126"/>
      <c r="DT440" s="126"/>
      <c r="DU440" s="126"/>
      <c r="DV440" s="126"/>
      <c r="DW440" s="126"/>
      <c r="DX440" s="126"/>
      <c r="DY440" s="126"/>
      <c r="DZ440" s="126"/>
      <c r="EA440" s="126"/>
      <c r="EB440" s="126"/>
      <c r="EC440" s="126"/>
      <c r="ED440" s="126"/>
      <c r="EE440" s="126"/>
      <c r="EF440" s="126"/>
      <c r="EG440" s="126"/>
    </row>
    <row r="441" spans="26:137" x14ac:dyDescent="0.2"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126"/>
      <c r="DH441" s="126"/>
      <c r="DI441" s="126"/>
      <c r="DJ441" s="126"/>
      <c r="DK441" s="126"/>
      <c r="DL441" s="126"/>
      <c r="DM441" s="126"/>
      <c r="DN441" s="126"/>
      <c r="DO441" s="126"/>
      <c r="DP441" s="126"/>
      <c r="DQ441" s="126"/>
      <c r="DR441" s="126"/>
      <c r="DS441" s="126"/>
      <c r="DT441" s="126"/>
      <c r="DU441" s="126"/>
      <c r="DV441" s="126"/>
      <c r="DW441" s="126"/>
      <c r="DX441" s="126"/>
      <c r="DY441" s="126"/>
      <c r="DZ441" s="126"/>
      <c r="EA441" s="126"/>
      <c r="EB441" s="126"/>
      <c r="EC441" s="126"/>
      <c r="ED441" s="126"/>
      <c r="EE441" s="126"/>
      <c r="EF441" s="126"/>
      <c r="EG441" s="126"/>
    </row>
    <row r="442" spans="26:137" x14ac:dyDescent="0.2"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126"/>
      <c r="DH442" s="126"/>
      <c r="DI442" s="126"/>
      <c r="DJ442" s="126"/>
      <c r="DK442" s="126"/>
      <c r="DL442" s="126"/>
      <c r="DM442" s="126"/>
      <c r="DN442" s="126"/>
      <c r="DO442" s="126"/>
      <c r="DP442" s="126"/>
      <c r="DQ442" s="126"/>
      <c r="DR442" s="126"/>
      <c r="DS442" s="126"/>
      <c r="DT442" s="126"/>
      <c r="DU442" s="126"/>
      <c r="DV442" s="126"/>
      <c r="DW442" s="126"/>
      <c r="DX442" s="126"/>
      <c r="DY442" s="126"/>
      <c r="DZ442" s="126"/>
      <c r="EA442" s="126"/>
      <c r="EB442" s="126"/>
      <c r="EC442" s="126"/>
      <c r="ED442" s="126"/>
      <c r="EE442" s="126"/>
      <c r="EF442" s="126"/>
      <c r="EG442" s="126"/>
    </row>
    <row r="443" spans="26:137" x14ac:dyDescent="0.2"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126"/>
      <c r="DH443" s="126"/>
      <c r="DI443" s="126"/>
      <c r="DJ443" s="126"/>
      <c r="DK443" s="126"/>
      <c r="DL443" s="126"/>
      <c r="DM443" s="126"/>
      <c r="DN443" s="126"/>
      <c r="DO443" s="126"/>
      <c r="DP443" s="126"/>
      <c r="DQ443" s="126"/>
      <c r="DR443" s="126"/>
      <c r="DS443" s="126"/>
      <c r="DT443" s="126"/>
      <c r="DU443" s="126"/>
      <c r="DV443" s="126"/>
      <c r="DW443" s="126"/>
      <c r="DX443" s="126"/>
      <c r="DY443" s="126"/>
      <c r="DZ443" s="126"/>
      <c r="EA443" s="126"/>
      <c r="EB443" s="126"/>
      <c r="EC443" s="126"/>
      <c r="ED443" s="126"/>
      <c r="EE443" s="126"/>
      <c r="EF443" s="126"/>
      <c r="EG443" s="126"/>
    </row>
    <row r="444" spans="26:137" x14ac:dyDescent="0.2"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126"/>
      <c r="DH444" s="126"/>
      <c r="DI444" s="126"/>
      <c r="DJ444" s="126"/>
      <c r="DK444" s="126"/>
      <c r="DL444" s="126"/>
      <c r="DM444" s="126"/>
      <c r="DN444" s="126"/>
      <c r="DO444" s="126"/>
      <c r="DP444" s="126"/>
      <c r="DQ444" s="126"/>
      <c r="DR444" s="126"/>
      <c r="DS444" s="126"/>
      <c r="DT444" s="126"/>
      <c r="DU444" s="126"/>
      <c r="DV444" s="126"/>
      <c r="DW444" s="126"/>
      <c r="DX444" s="126"/>
      <c r="DY444" s="126"/>
      <c r="DZ444" s="126"/>
      <c r="EA444" s="126"/>
      <c r="EB444" s="126"/>
      <c r="EC444" s="126"/>
      <c r="ED444" s="126"/>
      <c r="EE444" s="126"/>
      <c r="EF444" s="126"/>
      <c r="EG444" s="126"/>
    </row>
    <row r="445" spans="26:137" x14ac:dyDescent="0.2"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126"/>
      <c r="DH445" s="126"/>
      <c r="DI445" s="126"/>
      <c r="DJ445" s="126"/>
      <c r="DK445" s="126"/>
      <c r="DL445" s="126"/>
      <c r="DM445" s="126"/>
      <c r="DN445" s="126"/>
      <c r="DO445" s="126"/>
      <c r="DP445" s="126"/>
      <c r="DQ445" s="126"/>
      <c r="DR445" s="126"/>
      <c r="DS445" s="126"/>
      <c r="DT445" s="126"/>
      <c r="DU445" s="126"/>
      <c r="DV445" s="126"/>
      <c r="DW445" s="126"/>
      <c r="DX445" s="126"/>
      <c r="DY445" s="126"/>
      <c r="DZ445" s="126"/>
      <c r="EA445" s="126"/>
      <c r="EB445" s="126"/>
      <c r="EC445" s="126"/>
      <c r="ED445" s="126"/>
      <c r="EE445" s="126"/>
      <c r="EF445" s="126"/>
      <c r="EG445" s="126"/>
    </row>
    <row r="446" spans="26:137" x14ac:dyDescent="0.2"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  <c r="CW446" s="126"/>
      <c r="CX446" s="126"/>
      <c r="CY446" s="126"/>
      <c r="CZ446" s="126"/>
      <c r="DA446" s="126"/>
      <c r="DB446" s="126"/>
      <c r="DC446" s="126"/>
      <c r="DD446" s="126"/>
      <c r="DE446" s="126"/>
      <c r="DF446" s="126"/>
      <c r="DG446" s="126"/>
      <c r="DH446" s="126"/>
      <c r="DI446" s="126"/>
      <c r="DJ446" s="126"/>
      <c r="DK446" s="126"/>
      <c r="DL446" s="126"/>
      <c r="DM446" s="126"/>
      <c r="DN446" s="126"/>
      <c r="DO446" s="126"/>
      <c r="DP446" s="126"/>
      <c r="DQ446" s="126"/>
      <c r="DR446" s="126"/>
      <c r="DS446" s="126"/>
      <c r="DT446" s="126"/>
      <c r="DU446" s="126"/>
      <c r="DV446" s="126"/>
      <c r="DW446" s="126"/>
      <c r="DX446" s="126"/>
      <c r="DY446" s="126"/>
      <c r="DZ446" s="126"/>
      <c r="EA446" s="126"/>
      <c r="EB446" s="126"/>
      <c r="EC446" s="126"/>
      <c r="ED446" s="126"/>
      <c r="EE446" s="126"/>
      <c r="EF446" s="126"/>
      <c r="EG446" s="126"/>
    </row>
    <row r="447" spans="26:137" x14ac:dyDescent="0.2"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  <c r="CW447" s="126"/>
      <c r="CX447" s="126"/>
      <c r="CY447" s="126"/>
      <c r="CZ447" s="126"/>
      <c r="DA447" s="126"/>
      <c r="DB447" s="126"/>
      <c r="DC447" s="126"/>
      <c r="DD447" s="126"/>
      <c r="DE447" s="126"/>
      <c r="DF447" s="126"/>
      <c r="DG447" s="126"/>
      <c r="DH447" s="126"/>
      <c r="DI447" s="126"/>
      <c r="DJ447" s="126"/>
      <c r="DK447" s="126"/>
      <c r="DL447" s="126"/>
      <c r="DM447" s="126"/>
      <c r="DN447" s="126"/>
      <c r="DO447" s="126"/>
      <c r="DP447" s="126"/>
      <c r="DQ447" s="126"/>
      <c r="DR447" s="126"/>
      <c r="DS447" s="126"/>
      <c r="DT447" s="126"/>
      <c r="DU447" s="126"/>
      <c r="DV447" s="126"/>
      <c r="DW447" s="126"/>
      <c r="DX447" s="126"/>
      <c r="DY447" s="126"/>
      <c r="DZ447" s="126"/>
      <c r="EA447" s="126"/>
      <c r="EB447" s="126"/>
      <c r="EC447" s="126"/>
      <c r="ED447" s="126"/>
      <c r="EE447" s="126"/>
      <c r="EF447" s="126"/>
      <c r="EG447" s="126"/>
    </row>
    <row r="448" spans="26:137" x14ac:dyDescent="0.2"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126"/>
      <c r="DH448" s="126"/>
      <c r="DI448" s="126"/>
      <c r="DJ448" s="126"/>
      <c r="DK448" s="126"/>
      <c r="DL448" s="126"/>
      <c r="DM448" s="126"/>
      <c r="DN448" s="126"/>
      <c r="DO448" s="126"/>
      <c r="DP448" s="126"/>
      <c r="DQ448" s="126"/>
      <c r="DR448" s="126"/>
      <c r="DS448" s="126"/>
      <c r="DT448" s="126"/>
      <c r="DU448" s="126"/>
      <c r="DV448" s="126"/>
      <c r="DW448" s="126"/>
      <c r="DX448" s="126"/>
      <c r="DY448" s="126"/>
      <c r="DZ448" s="126"/>
      <c r="EA448" s="126"/>
      <c r="EB448" s="126"/>
      <c r="EC448" s="126"/>
      <c r="ED448" s="126"/>
      <c r="EE448" s="126"/>
      <c r="EF448" s="126"/>
      <c r="EG448" s="126"/>
    </row>
    <row r="449" spans="26:137" x14ac:dyDescent="0.2"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126"/>
      <c r="DH449" s="126"/>
      <c r="DI449" s="126"/>
      <c r="DJ449" s="126"/>
      <c r="DK449" s="126"/>
      <c r="DL449" s="126"/>
      <c r="DM449" s="126"/>
      <c r="DN449" s="126"/>
      <c r="DO449" s="126"/>
      <c r="DP449" s="126"/>
      <c r="DQ449" s="126"/>
      <c r="DR449" s="126"/>
      <c r="DS449" s="126"/>
      <c r="DT449" s="126"/>
      <c r="DU449" s="126"/>
      <c r="DV449" s="126"/>
      <c r="DW449" s="126"/>
      <c r="DX449" s="126"/>
      <c r="DY449" s="126"/>
      <c r="DZ449" s="126"/>
      <c r="EA449" s="126"/>
      <c r="EB449" s="126"/>
      <c r="EC449" s="126"/>
      <c r="ED449" s="126"/>
      <c r="EE449" s="126"/>
      <c r="EF449" s="126"/>
      <c r="EG449" s="126"/>
    </row>
    <row r="450" spans="26:137" x14ac:dyDescent="0.2"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126"/>
      <c r="DH450" s="126"/>
      <c r="DI450" s="126"/>
      <c r="DJ450" s="126"/>
      <c r="DK450" s="126"/>
      <c r="DL450" s="126"/>
      <c r="DM450" s="126"/>
      <c r="DN450" s="126"/>
      <c r="DO450" s="126"/>
      <c r="DP450" s="126"/>
      <c r="DQ450" s="126"/>
      <c r="DR450" s="126"/>
      <c r="DS450" s="126"/>
      <c r="DT450" s="126"/>
      <c r="DU450" s="126"/>
      <c r="DV450" s="126"/>
      <c r="DW450" s="126"/>
      <c r="DX450" s="126"/>
      <c r="DY450" s="126"/>
      <c r="DZ450" s="126"/>
      <c r="EA450" s="126"/>
      <c r="EB450" s="126"/>
      <c r="EC450" s="126"/>
      <c r="ED450" s="126"/>
      <c r="EE450" s="126"/>
      <c r="EF450" s="126"/>
      <c r="EG450" s="126"/>
    </row>
    <row r="451" spans="26:137" x14ac:dyDescent="0.2"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126"/>
      <c r="DH451" s="126"/>
      <c r="DI451" s="126"/>
      <c r="DJ451" s="126"/>
      <c r="DK451" s="126"/>
      <c r="DL451" s="126"/>
      <c r="DM451" s="126"/>
      <c r="DN451" s="126"/>
      <c r="DO451" s="126"/>
      <c r="DP451" s="126"/>
      <c r="DQ451" s="126"/>
      <c r="DR451" s="126"/>
      <c r="DS451" s="126"/>
      <c r="DT451" s="126"/>
      <c r="DU451" s="126"/>
      <c r="DV451" s="126"/>
      <c r="DW451" s="126"/>
      <c r="DX451" s="126"/>
      <c r="DY451" s="126"/>
      <c r="DZ451" s="126"/>
      <c r="EA451" s="126"/>
      <c r="EB451" s="126"/>
      <c r="EC451" s="126"/>
      <c r="ED451" s="126"/>
      <c r="EE451" s="126"/>
      <c r="EF451" s="126"/>
      <c r="EG451" s="126"/>
    </row>
    <row r="452" spans="26:137" x14ac:dyDescent="0.2"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126"/>
      <c r="DH452" s="126"/>
      <c r="DI452" s="126"/>
      <c r="DJ452" s="126"/>
      <c r="DK452" s="126"/>
      <c r="DL452" s="126"/>
      <c r="DM452" s="126"/>
      <c r="DN452" s="126"/>
      <c r="DO452" s="126"/>
      <c r="DP452" s="126"/>
      <c r="DQ452" s="126"/>
      <c r="DR452" s="126"/>
      <c r="DS452" s="126"/>
      <c r="DT452" s="126"/>
      <c r="DU452" s="126"/>
      <c r="DV452" s="126"/>
      <c r="DW452" s="126"/>
      <c r="DX452" s="126"/>
      <c r="DY452" s="126"/>
      <c r="DZ452" s="126"/>
      <c r="EA452" s="126"/>
      <c r="EB452" s="126"/>
      <c r="EC452" s="126"/>
      <c r="ED452" s="126"/>
      <c r="EE452" s="126"/>
      <c r="EF452" s="126"/>
      <c r="EG452" s="126"/>
    </row>
    <row r="453" spans="26:137" x14ac:dyDescent="0.2"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126"/>
      <c r="DH453" s="126"/>
      <c r="DI453" s="126"/>
      <c r="DJ453" s="126"/>
      <c r="DK453" s="126"/>
      <c r="DL453" s="126"/>
      <c r="DM453" s="126"/>
      <c r="DN453" s="126"/>
      <c r="DO453" s="126"/>
      <c r="DP453" s="126"/>
      <c r="DQ453" s="126"/>
      <c r="DR453" s="126"/>
      <c r="DS453" s="126"/>
      <c r="DT453" s="126"/>
      <c r="DU453" s="126"/>
      <c r="DV453" s="126"/>
      <c r="DW453" s="126"/>
      <c r="DX453" s="126"/>
      <c r="DY453" s="126"/>
      <c r="DZ453" s="126"/>
      <c r="EA453" s="126"/>
      <c r="EB453" s="126"/>
      <c r="EC453" s="126"/>
      <c r="ED453" s="126"/>
      <c r="EE453" s="126"/>
      <c r="EF453" s="126"/>
      <c r="EG453" s="126"/>
    </row>
    <row r="454" spans="26:137" x14ac:dyDescent="0.2"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126"/>
      <c r="DH454" s="126"/>
      <c r="DI454" s="126"/>
      <c r="DJ454" s="126"/>
      <c r="DK454" s="126"/>
      <c r="DL454" s="126"/>
      <c r="DM454" s="126"/>
      <c r="DN454" s="126"/>
      <c r="DO454" s="126"/>
      <c r="DP454" s="126"/>
      <c r="DQ454" s="126"/>
      <c r="DR454" s="126"/>
      <c r="DS454" s="126"/>
      <c r="DT454" s="126"/>
      <c r="DU454" s="126"/>
      <c r="DV454" s="126"/>
      <c r="DW454" s="126"/>
      <c r="DX454" s="126"/>
      <c r="DY454" s="126"/>
      <c r="DZ454" s="126"/>
      <c r="EA454" s="126"/>
      <c r="EB454" s="126"/>
      <c r="EC454" s="126"/>
      <c r="ED454" s="126"/>
      <c r="EE454" s="126"/>
      <c r="EF454" s="126"/>
      <c r="EG454" s="126"/>
    </row>
    <row r="455" spans="26:137" x14ac:dyDescent="0.2"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</row>
    <row r="456" spans="26:137" x14ac:dyDescent="0.2"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</row>
    <row r="457" spans="26:137" x14ac:dyDescent="0.2"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</row>
    <row r="458" spans="26:137" x14ac:dyDescent="0.2"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</row>
    <row r="459" spans="26:137" x14ac:dyDescent="0.2"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</row>
    <row r="460" spans="26:137" x14ac:dyDescent="0.2"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</row>
    <row r="461" spans="26:137" x14ac:dyDescent="0.2"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</row>
    <row r="462" spans="26:137" x14ac:dyDescent="0.2"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</row>
    <row r="463" spans="26:137" x14ac:dyDescent="0.2"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</row>
    <row r="464" spans="26:137" x14ac:dyDescent="0.2"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</row>
    <row r="465" spans="26:137" x14ac:dyDescent="0.2"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</row>
    <row r="466" spans="26:137" x14ac:dyDescent="0.2"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</row>
    <row r="467" spans="26:137" x14ac:dyDescent="0.2"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</row>
    <row r="468" spans="26:137" x14ac:dyDescent="0.2"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</row>
    <row r="469" spans="26:137" x14ac:dyDescent="0.2"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</row>
    <row r="470" spans="26:137" x14ac:dyDescent="0.2"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</row>
    <row r="471" spans="26:137" x14ac:dyDescent="0.2"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</row>
    <row r="472" spans="26:137" x14ac:dyDescent="0.2"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</row>
    <row r="473" spans="26:137" x14ac:dyDescent="0.2"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</row>
    <row r="474" spans="26:137" x14ac:dyDescent="0.2"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</row>
    <row r="475" spans="26:137" x14ac:dyDescent="0.2"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</row>
    <row r="476" spans="26:137" x14ac:dyDescent="0.2"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</row>
    <row r="477" spans="26:137" x14ac:dyDescent="0.2"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</row>
    <row r="478" spans="26:137" x14ac:dyDescent="0.2"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</row>
    <row r="479" spans="26:137" x14ac:dyDescent="0.2"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</row>
    <row r="480" spans="26:137" x14ac:dyDescent="0.2"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</row>
    <row r="481" spans="26:137" x14ac:dyDescent="0.2"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</row>
    <row r="482" spans="26:137" x14ac:dyDescent="0.2"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</row>
    <row r="483" spans="26:137" x14ac:dyDescent="0.2"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</row>
    <row r="484" spans="26:137" x14ac:dyDescent="0.2"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</row>
    <row r="485" spans="26:137" x14ac:dyDescent="0.2"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</row>
    <row r="486" spans="26:137" x14ac:dyDescent="0.2"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</row>
    <row r="487" spans="26:137" x14ac:dyDescent="0.2"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</row>
    <row r="488" spans="26:137" x14ac:dyDescent="0.2"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</row>
    <row r="489" spans="26:137" x14ac:dyDescent="0.2"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</row>
    <row r="490" spans="26:137" x14ac:dyDescent="0.2"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</row>
    <row r="491" spans="26:137" x14ac:dyDescent="0.2"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</row>
    <row r="492" spans="26:137" x14ac:dyDescent="0.2"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</row>
    <row r="493" spans="26:137" x14ac:dyDescent="0.2"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</row>
    <row r="494" spans="26:137" x14ac:dyDescent="0.2"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</row>
    <row r="495" spans="26:137" x14ac:dyDescent="0.2"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</row>
    <row r="496" spans="26:137" x14ac:dyDescent="0.2"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</row>
    <row r="497" spans="26:137" x14ac:dyDescent="0.2"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</row>
    <row r="498" spans="26:137" x14ac:dyDescent="0.2"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</row>
    <row r="499" spans="26:137" x14ac:dyDescent="0.2"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</row>
    <row r="500" spans="26:137" x14ac:dyDescent="0.2"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</row>
    <row r="501" spans="26:137" x14ac:dyDescent="0.2"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</row>
    <row r="502" spans="26:137" x14ac:dyDescent="0.2"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</row>
    <row r="503" spans="26:137" x14ac:dyDescent="0.2"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</row>
    <row r="504" spans="26:137" x14ac:dyDescent="0.2"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</row>
    <row r="505" spans="26:137" x14ac:dyDescent="0.2"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</row>
    <row r="506" spans="26:137" x14ac:dyDescent="0.2"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</row>
    <row r="507" spans="26:137" x14ac:dyDescent="0.2"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</row>
    <row r="508" spans="26:137" x14ac:dyDescent="0.2"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</row>
    <row r="509" spans="26:137" x14ac:dyDescent="0.2"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</row>
    <row r="510" spans="26:137" x14ac:dyDescent="0.2"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</row>
    <row r="511" spans="26:137" x14ac:dyDescent="0.2"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</row>
    <row r="512" spans="26:137" x14ac:dyDescent="0.2"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</row>
    <row r="513" spans="26:137" x14ac:dyDescent="0.2"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</row>
    <row r="514" spans="26:137" x14ac:dyDescent="0.2"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</row>
    <row r="515" spans="26:137" x14ac:dyDescent="0.2"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</row>
    <row r="516" spans="26:137" x14ac:dyDescent="0.2"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</row>
    <row r="517" spans="26:137" x14ac:dyDescent="0.2"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</row>
    <row r="518" spans="26:137" x14ac:dyDescent="0.2"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</row>
    <row r="519" spans="26:137" x14ac:dyDescent="0.2"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</row>
    <row r="520" spans="26:137" x14ac:dyDescent="0.2"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</row>
    <row r="521" spans="26:137" x14ac:dyDescent="0.2"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</row>
    <row r="522" spans="26:137" x14ac:dyDescent="0.2"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</row>
    <row r="523" spans="26:137" x14ac:dyDescent="0.2"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</row>
    <row r="524" spans="26:137" x14ac:dyDescent="0.2"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</row>
    <row r="525" spans="26:137" x14ac:dyDescent="0.2"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</row>
    <row r="526" spans="26:137" x14ac:dyDescent="0.2"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</row>
    <row r="527" spans="26:137" x14ac:dyDescent="0.2"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</row>
    <row r="528" spans="26:137" x14ac:dyDescent="0.2"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</row>
    <row r="529" spans="26:137" x14ac:dyDescent="0.2"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</row>
    <row r="530" spans="26:137" x14ac:dyDescent="0.2"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</row>
    <row r="531" spans="26:137" x14ac:dyDescent="0.2"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</row>
    <row r="532" spans="26:137" x14ac:dyDescent="0.2"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</row>
    <row r="533" spans="26:137" x14ac:dyDescent="0.2"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</row>
    <row r="534" spans="26:137" x14ac:dyDescent="0.2"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</row>
    <row r="535" spans="26:137" x14ac:dyDescent="0.2"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</row>
    <row r="536" spans="26:137" x14ac:dyDescent="0.2"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</row>
    <row r="537" spans="26:137" x14ac:dyDescent="0.2"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</row>
    <row r="538" spans="26:137" x14ac:dyDescent="0.2"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</row>
    <row r="539" spans="26:137" x14ac:dyDescent="0.2"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</row>
    <row r="540" spans="26:137" x14ac:dyDescent="0.2"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</row>
    <row r="541" spans="26:137" x14ac:dyDescent="0.2"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</row>
    <row r="542" spans="26:137" x14ac:dyDescent="0.2"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</row>
    <row r="543" spans="26:137" x14ac:dyDescent="0.2"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</row>
    <row r="544" spans="26:137" x14ac:dyDescent="0.2"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</row>
    <row r="545" spans="26:137" x14ac:dyDescent="0.2"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</row>
    <row r="546" spans="26:137" x14ac:dyDescent="0.2"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</row>
    <row r="547" spans="26:137" x14ac:dyDescent="0.2"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</row>
    <row r="548" spans="26:137" x14ac:dyDescent="0.2"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</row>
    <row r="549" spans="26:137" x14ac:dyDescent="0.2"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</row>
    <row r="550" spans="26:137" x14ac:dyDescent="0.2"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</row>
    <row r="551" spans="26:137" x14ac:dyDescent="0.2"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</row>
    <row r="552" spans="26:137" x14ac:dyDescent="0.2"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</row>
    <row r="553" spans="26:137" x14ac:dyDescent="0.2"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</row>
    <row r="554" spans="26:137" x14ac:dyDescent="0.2"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</row>
    <row r="555" spans="26:137" x14ac:dyDescent="0.2"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</row>
    <row r="556" spans="26:137" x14ac:dyDescent="0.2"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</row>
    <row r="557" spans="26:137" x14ac:dyDescent="0.2"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</row>
    <row r="558" spans="26:137" x14ac:dyDescent="0.2"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</row>
    <row r="559" spans="26:137" x14ac:dyDescent="0.2"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</row>
    <row r="560" spans="26:137" x14ac:dyDescent="0.2"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</row>
    <row r="561" spans="26:137" x14ac:dyDescent="0.2"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</row>
    <row r="562" spans="26:137" x14ac:dyDescent="0.2"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</row>
    <row r="563" spans="26:137" x14ac:dyDescent="0.2"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</row>
    <row r="564" spans="26:137" x14ac:dyDescent="0.2"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</row>
    <row r="565" spans="26:137" x14ac:dyDescent="0.2"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</row>
    <row r="566" spans="26:137" x14ac:dyDescent="0.2"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</row>
    <row r="567" spans="26:137" x14ac:dyDescent="0.2"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</row>
    <row r="568" spans="26:137" x14ac:dyDescent="0.2"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</row>
    <row r="569" spans="26:137" x14ac:dyDescent="0.2"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</row>
    <row r="570" spans="26:137" x14ac:dyDescent="0.2"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</row>
    <row r="571" spans="26:137" x14ac:dyDescent="0.2"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</row>
    <row r="572" spans="26:137" x14ac:dyDescent="0.2"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</row>
    <row r="573" spans="26:137" x14ac:dyDescent="0.2"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</row>
    <row r="574" spans="26:137" x14ac:dyDescent="0.2"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</row>
    <row r="575" spans="26:137" x14ac:dyDescent="0.2"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</row>
    <row r="576" spans="26:137" x14ac:dyDescent="0.2"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</row>
    <row r="577" spans="26:137" x14ac:dyDescent="0.2"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</row>
    <row r="578" spans="26:137" x14ac:dyDescent="0.2"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</row>
    <row r="579" spans="26:137" x14ac:dyDescent="0.2"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</row>
    <row r="580" spans="26:137" x14ac:dyDescent="0.2"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</row>
    <row r="581" spans="26:137" x14ac:dyDescent="0.2"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</row>
    <row r="582" spans="26:137" x14ac:dyDescent="0.2"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</row>
    <row r="583" spans="26:137" x14ac:dyDescent="0.2"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</row>
    <row r="584" spans="26:137" x14ac:dyDescent="0.2"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</row>
    <row r="585" spans="26:137" x14ac:dyDescent="0.2"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</row>
    <row r="586" spans="26:137" x14ac:dyDescent="0.2"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</row>
    <row r="587" spans="26:137" x14ac:dyDescent="0.2"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</row>
    <row r="588" spans="26:137" x14ac:dyDescent="0.2"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</row>
    <row r="589" spans="26:137" x14ac:dyDescent="0.2"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</row>
    <row r="590" spans="26:137" x14ac:dyDescent="0.2"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</row>
    <row r="591" spans="26:137" x14ac:dyDescent="0.2"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</row>
    <row r="592" spans="26:137" x14ac:dyDescent="0.2"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</row>
    <row r="593" spans="26:137" x14ac:dyDescent="0.2"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</row>
    <row r="594" spans="26:137" x14ac:dyDescent="0.2"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</row>
    <row r="595" spans="26:137" x14ac:dyDescent="0.2"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</row>
    <row r="596" spans="26:137" x14ac:dyDescent="0.2"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</row>
    <row r="597" spans="26:137" x14ac:dyDescent="0.2"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</row>
    <row r="598" spans="26:137" x14ac:dyDescent="0.2"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</row>
    <row r="599" spans="26:137" x14ac:dyDescent="0.2"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</row>
    <row r="600" spans="26:137" x14ac:dyDescent="0.2"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</row>
    <row r="601" spans="26:137" x14ac:dyDescent="0.2"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</row>
    <row r="602" spans="26:137" x14ac:dyDescent="0.2"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</row>
    <row r="603" spans="26:137" x14ac:dyDescent="0.2"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</row>
    <row r="604" spans="26:137" x14ac:dyDescent="0.2"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</row>
    <row r="605" spans="26:137" x14ac:dyDescent="0.2"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</row>
    <row r="606" spans="26:137" x14ac:dyDescent="0.2"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</row>
    <row r="607" spans="26:137" x14ac:dyDescent="0.2"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</row>
    <row r="608" spans="26:137" x14ac:dyDescent="0.2"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</row>
    <row r="609" spans="26:137" x14ac:dyDescent="0.2"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</row>
    <row r="610" spans="26:137" x14ac:dyDescent="0.2"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</row>
    <row r="611" spans="26:137" x14ac:dyDescent="0.2"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</row>
    <row r="612" spans="26:137" x14ac:dyDescent="0.2"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</row>
    <row r="613" spans="26:137" x14ac:dyDescent="0.2"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</row>
    <row r="614" spans="26:137" x14ac:dyDescent="0.2"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</row>
    <row r="615" spans="26:137" x14ac:dyDescent="0.2"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</row>
    <row r="616" spans="26:137" x14ac:dyDescent="0.2"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</row>
    <row r="617" spans="26:137" x14ac:dyDescent="0.2"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</row>
    <row r="618" spans="26:137" x14ac:dyDescent="0.2"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</row>
    <row r="619" spans="26:137" x14ac:dyDescent="0.2"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</row>
    <row r="620" spans="26:137" x14ac:dyDescent="0.2"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</row>
    <row r="621" spans="26:137" x14ac:dyDescent="0.2"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</row>
    <row r="622" spans="26:137" x14ac:dyDescent="0.2"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</row>
    <row r="623" spans="26:137" x14ac:dyDescent="0.2"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</row>
    <row r="624" spans="26:137" x14ac:dyDescent="0.2"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</row>
    <row r="625" spans="26:137" x14ac:dyDescent="0.2"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</row>
    <row r="626" spans="26:137" x14ac:dyDescent="0.2"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</row>
    <row r="627" spans="26:137" x14ac:dyDescent="0.2"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</row>
    <row r="628" spans="26:137" x14ac:dyDescent="0.2"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</row>
    <row r="629" spans="26:137" x14ac:dyDescent="0.2"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</row>
    <row r="630" spans="26:137" x14ac:dyDescent="0.2"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</row>
    <row r="631" spans="26:137" x14ac:dyDescent="0.2"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</row>
    <row r="632" spans="26:137" x14ac:dyDescent="0.2"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</row>
    <row r="633" spans="26:137" x14ac:dyDescent="0.2"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</row>
    <row r="634" spans="26:137" x14ac:dyDescent="0.2"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</row>
    <row r="635" spans="26:137" x14ac:dyDescent="0.2"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</row>
    <row r="636" spans="26:137" x14ac:dyDescent="0.2"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</row>
    <row r="637" spans="26:137" x14ac:dyDescent="0.2"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</row>
    <row r="638" spans="26:137" x14ac:dyDescent="0.2"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</row>
    <row r="639" spans="26:137" x14ac:dyDescent="0.2"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</row>
    <row r="640" spans="26:137" x14ac:dyDescent="0.2"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</row>
    <row r="641" spans="26:137" x14ac:dyDescent="0.2"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</row>
    <row r="642" spans="26:137" x14ac:dyDescent="0.2"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</row>
    <row r="643" spans="26:137" x14ac:dyDescent="0.2"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</row>
    <row r="644" spans="26:137" x14ac:dyDescent="0.2"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</row>
    <row r="645" spans="26:137" x14ac:dyDescent="0.2"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</row>
    <row r="646" spans="26:137" x14ac:dyDescent="0.2"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</row>
    <row r="647" spans="26:137" x14ac:dyDescent="0.2"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</row>
    <row r="648" spans="26:137" x14ac:dyDescent="0.2"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</row>
    <row r="649" spans="26:137" x14ac:dyDescent="0.2"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</row>
    <row r="650" spans="26:137" x14ac:dyDescent="0.2"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</row>
    <row r="651" spans="26:137" x14ac:dyDescent="0.2"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</row>
    <row r="652" spans="26:137" x14ac:dyDescent="0.2"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</row>
    <row r="653" spans="26:137" x14ac:dyDescent="0.2"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</row>
    <row r="654" spans="26:137" x14ac:dyDescent="0.2"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</row>
    <row r="655" spans="26:137" x14ac:dyDescent="0.2"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</row>
    <row r="656" spans="26:137" x14ac:dyDescent="0.2"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</row>
    <row r="657" spans="26:137" x14ac:dyDescent="0.2"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</row>
    <row r="658" spans="26:137" x14ac:dyDescent="0.2"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</row>
    <row r="659" spans="26:137" x14ac:dyDescent="0.2"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</row>
    <row r="660" spans="26:137" x14ac:dyDescent="0.2"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</row>
    <row r="661" spans="26:137" x14ac:dyDescent="0.2"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</row>
    <row r="662" spans="26:137" x14ac:dyDescent="0.2"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</row>
    <row r="663" spans="26:137" x14ac:dyDescent="0.2"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</row>
    <row r="664" spans="26:137" x14ac:dyDescent="0.2"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</row>
    <row r="665" spans="26:137" x14ac:dyDescent="0.2"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</row>
    <row r="666" spans="26:137" x14ac:dyDescent="0.2"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</row>
    <row r="667" spans="26:137" x14ac:dyDescent="0.2"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</row>
    <row r="668" spans="26:137" x14ac:dyDescent="0.2"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</row>
    <row r="669" spans="26:137" x14ac:dyDescent="0.2"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</row>
    <row r="670" spans="26:137" x14ac:dyDescent="0.2"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</row>
    <row r="671" spans="26:137" x14ac:dyDescent="0.2"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</row>
    <row r="672" spans="26:137" x14ac:dyDescent="0.2"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</row>
    <row r="673" spans="26:137" x14ac:dyDescent="0.2"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</row>
    <row r="674" spans="26:137" x14ac:dyDescent="0.2"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</row>
    <row r="675" spans="26:137" x14ac:dyDescent="0.2"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</row>
    <row r="676" spans="26:137" x14ac:dyDescent="0.2"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</row>
    <row r="677" spans="26:137" x14ac:dyDescent="0.2"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</row>
    <row r="678" spans="26:137" x14ac:dyDescent="0.2"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</row>
    <row r="679" spans="26:137" x14ac:dyDescent="0.2"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</row>
    <row r="680" spans="26:137" x14ac:dyDescent="0.2"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</row>
    <row r="681" spans="26:137" x14ac:dyDescent="0.2"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</row>
    <row r="682" spans="26:137" x14ac:dyDescent="0.2"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</row>
    <row r="683" spans="26:137" x14ac:dyDescent="0.2"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</row>
    <row r="684" spans="26:137" x14ac:dyDescent="0.2"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</row>
    <row r="685" spans="26:137" x14ac:dyDescent="0.2"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</row>
    <row r="686" spans="26:137" x14ac:dyDescent="0.2"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</row>
    <row r="687" spans="26:137" x14ac:dyDescent="0.2"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</row>
    <row r="688" spans="26:137" x14ac:dyDescent="0.2"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</row>
    <row r="689" spans="26:137" x14ac:dyDescent="0.2"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</row>
    <row r="690" spans="26:137" x14ac:dyDescent="0.2"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</row>
    <row r="691" spans="26:137" x14ac:dyDescent="0.2"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</row>
    <row r="692" spans="26:137" x14ac:dyDescent="0.2"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</row>
    <row r="693" spans="26:137" x14ac:dyDescent="0.2"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</row>
    <row r="694" spans="26:137" x14ac:dyDescent="0.2"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</row>
    <row r="695" spans="26:137" x14ac:dyDescent="0.2"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</row>
    <row r="696" spans="26:137" x14ac:dyDescent="0.2"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</row>
    <row r="697" spans="26:137" x14ac:dyDescent="0.2"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</row>
    <row r="698" spans="26:137" x14ac:dyDescent="0.2"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</row>
    <row r="699" spans="26:137" x14ac:dyDescent="0.2"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</row>
    <row r="700" spans="26:137" x14ac:dyDescent="0.2"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</row>
    <row r="701" spans="26:137" x14ac:dyDescent="0.2"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</row>
    <row r="702" spans="26:137" x14ac:dyDescent="0.2"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</row>
    <row r="703" spans="26:137" x14ac:dyDescent="0.2"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</row>
    <row r="704" spans="26:137" x14ac:dyDescent="0.2"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</row>
    <row r="705" spans="26:137" x14ac:dyDescent="0.2"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</row>
    <row r="706" spans="26:137" x14ac:dyDescent="0.2"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</row>
    <row r="707" spans="26:137" x14ac:dyDescent="0.2"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</row>
    <row r="708" spans="26:137" x14ac:dyDescent="0.2"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</row>
    <row r="709" spans="26:137" x14ac:dyDescent="0.2"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</row>
    <row r="710" spans="26:137" x14ac:dyDescent="0.2"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</row>
    <row r="711" spans="26:137" x14ac:dyDescent="0.2"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</row>
    <row r="712" spans="26:137" x14ac:dyDescent="0.2"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</row>
    <row r="713" spans="26:137" x14ac:dyDescent="0.2"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</row>
    <row r="714" spans="26:137" x14ac:dyDescent="0.2"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</row>
    <row r="715" spans="26:137" x14ac:dyDescent="0.2"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</row>
    <row r="716" spans="26:137" x14ac:dyDescent="0.2"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</row>
    <row r="717" spans="26:137" x14ac:dyDescent="0.2"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</row>
    <row r="718" spans="26:137" x14ac:dyDescent="0.2"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</row>
    <row r="719" spans="26:137" x14ac:dyDescent="0.2"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</row>
    <row r="720" spans="26:137" x14ac:dyDescent="0.2"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</row>
    <row r="721" spans="26:137" x14ac:dyDescent="0.2"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</row>
    <row r="722" spans="26:137" x14ac:dyDescent="0.2"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</row>
    <row r="723" spans="26:137" x14ac:dyDescent="0.2"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</row>
    <row r="724" spans="26:137" x14ac:dyDescent="0.2"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</row>
    <row r="725" spans="26:137" x14ac:dyDescent="0.2"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</row>
    <row r="726" spans="26:137" x14ac:dyDescent="0.2"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</row>
    <row r="727" spans="26:137" x14ac:dyDescent="0.2"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</row>
    <row r="728" spans="26:137" x14ac:dyDescent="0.2"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</row>
    <row r="729" spans="26:137" x14ac:dyDescent="0.2"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</row>
    <row r="730" spans="26:137" x14ac:dyDescent="0.2"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</row>
    <row r="731" spans="26:137" x14ac:dyDescent="0.2"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</row>
    <row r="732" spans="26:137" x14ac:dyDescent="0.2"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</row>
    <row r="733" spans="26:137" x14ac:dyDescent="0.2"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</row>
    <row r="734" spans="26:137" x14ac:dyDescent="0.2"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</row>
    <row r="735" spans="26:137" x14ac:dyDescent="0.2"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</row>
    <row r="736" spans="26:137" x14ac:dyDescent="0.2"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</row>
    <row r="737" spans="26:137" x14ac:dyDescent="0.2"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</row>
    <row r="738" spans="26:137" x14ac:dyDescent="0.2"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</row>
    <row r="739" spans="26:137" x14ac:dyDescent="0.2"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</row>
    <row r="740" spans="26:137" x14ac:dyDescent="0.2"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</row>
    <row r="741" spans="26:137" x14ac:dyDescent="0.2"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</row>
    <row r="742" spans="26:137" x14ac:dyDescent="0.2"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</row>
    <row r="743" spans="26:137" x14ac:dyDescent="0.2"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</row>
    <row r="744" spans="26:137" x14ac:dyDescent="0.2"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</row>
    <row r="745" spans="26:137" x14ac:dyDescent="0.2"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</row>
    <row r="746" spans="26:137" x14ac:dyDescent="0.2"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</row>
    <row r="747" spans="26:137" x14ac:dyDescent="0.2"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</row>
    <row r="748" spans="26:137" x14ac:dyDescent="0.2"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</row>
    <row r="749" spans="26:137" x14ac:dyDescent="0.2"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</row>
    <row r="750" spans="26:137" x14ac:dyDescent="0.2"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</row>
    <row r="751" spans="26:137" x14ac:dyDescent="0.2"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</row>
    <row r="752" spans="26:137" x14ac:dyDescent="0.2"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</row>
    <row r="753" spans="26:137" x14ac:dyDescent="0.2"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</row>
    <row r="754" spans="26:137" x14ac:dyDescent="0.2"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</row>
    <row r="755" spans="26:137" x14ac:dyDescent="0.2"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</row>
    <row r="756" spans="26:137" x14ac:dyDescent="0.2"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</row>
    <row r="757" spans="26:137" x14ac:dyDescent="0.2"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</row>
    <row r="758" spans="26:137" x14ac:dyDescent="0.2"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</row>
    <row r="759" spans="26:137" x14ac:dyDescent="0.2"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</row>
    <row r="760" spans="26:137" x14ac:dyDescent="0.2"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</row>
    <row r="761" spans="26:137" x14ac:dyDescent="0.2"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</row>
    <row r="762" spans="26:137" x14ac:dyDescent="0.2"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</row>
    <row r="763" spans="26:137" x14ac:dyDescent="0.2"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</row>
    <row r="764" spans="26:137" x14ac:dyDescent="0.2"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</row>
    <row r="765" spans="26:137" x14ac:dyDescent="0.2"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</row>
    <row r="766" spans="26:137" x14ac:dyDescent="0.2"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</row>
    <row r="767" spans="26:137" x14ac:dyDescent="0.2"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</row>
    <row r="768" spans="26:137" x14ac:dyDescent="0.2"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</row>
    <row r="769" spans="26:137" x14ac:dyDescent="0.2"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</row>
    <row r="770" spans="26:137" x14ac:dyDescent="0.2"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</row>
    <row r="771" spans="26:137" x14ac:dyDescent="0.2"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</row>
    <row r="772" spans="26:137" x14ac:dyDescent="0.2"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</row>
    <row r="773" spans="26:137" x14ac:dyDescent="0.2"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</row>
    <row r="774" spans="26:137" x14ac:dyDescent="0.2"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</row>
    <row r="775" spans="26:137" x14ac:dyDescent="0.2"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</row>
    <row r="776" spans="26:137" x14ac:dyDescent="0.2"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</row>
    <row r="777" spans="26:137" x14ac:dyDescent="0.2"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</row>
    <row r="778" spans="26:137" x14ac:dyDescent="0.2"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</row>
    <row r="779" spans="26:137" x14ac:dyDescent="0.2"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</row>
    <row r="780" spans="26:137" x14ac:dyDescent="0.2"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</row>
    <row r="781" spans="26:137" x14ac:dyDescent="0.2"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</row>
    <row r="782" spans="26:137" x14ac:dyDescent="0.2"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</row>
    <row r="783" spans="26:137" x14ac:dyDescent="0.2"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</row>
    <row r="784" spans="26:137" x14ac:dyDescent="0.2"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</row>
    <row r="785" spans="26:137" x14ac:dyDescent="0.2"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</row>
    <row r="786" spans="26:137" x14ac:dyDescent="0.2"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</row>
    <row r="787" spans="26:137" x14ac:dyDescent="0.2"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</row>
    <row r="788" spans="26:137" x14ac:dyDescent="0.2"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</row>
    <row r="789" spans="26:137" x14ac:dyDescent="0.2"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</row>
    <row r="790" spans="26:137" x14ac:dyDescent="0.2"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</row>
    <row r="791" spans="26:137" x14ac:dyDescent="0.2"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</row>
    <row r="792" spans="26:137" x14ac:dyDescent="0.2"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</row>
    <row r="793" spans="26:137" x14ac:dyDescent="0.2"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</row>
    <row r="794" spans="26:137" x14ac:dyDescent="0.2"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</row>
    <row r="795" spans="26:137" x14ac:dyDescent="0.2"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</row>
    <row r="796" spans="26:137" x14ac:dyDescent="0.2"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</row>
    <row r="797" spans="26:137" x14ac:dyDescent="0.2"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</row>
    <row r="798" spans="26:137" x14ac:dyDescent="0.2"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</row>
    <row r="799" spans="26:137" x14ac:dyDescent="0.2"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</row>
    <row r="800" spans="26:137" x14ac:dyDescent="0.2"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</row>
    <row r="801" spans="26:137" x14ac:dyDescent="0.2"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</row>
    <row r="802" spans="26:137" x14ac:dyDescent="0.2"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</row>
    <row r="803" spans="26:137" x14ac:dyDescent="0.2"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</row>
    <row r="804" spans="26:137" x14ac:dyDescent="0.2"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</row>
    <row r="805" spans="26:137" x14ac:dyDescent="0.2"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</row>
    <row r="806" spans="26:137" x14ac:dyDescent="0.2"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</row>
    <row r="807" spans="26:137" x14ac:dyDescent="0.2"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</row>
    <row r="808" spans="26:137" x14ac:dyDescent="0.2"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</row>
    <row r="809" spans="26:137" x14ac:dyDescent="0.2"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</row>
    <row r="810" spans="26:137" x14ac:dyDescent="0.2"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</row>
    <row r="811" spans="26:137" x14ac:dyDescent="0.2"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</row>
    <row r="812" spans="26:137" x14ac:dyDescent="0.2"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</row>
    <row r="813" spans="26:137" x14ac:dyDescent="0.2"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</row>
    <row r="814" spans="26:137" x14ac:dyDescent="0.2"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</row>
    <row r="815" spans="26:137" x14ac:dyDescent="0.2"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</row>
    <row r="816" spans="26:137" x14ac:dyDescent="0.2"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</row>
    <row r="817" spans="26:137" x14ac:dyDescent="0.2"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</row>
    <row r="818" spans="26:137" x14ac:dyDescent="0.2"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</row>
    <row r="819" spans="26:137" x14ac:dyDescent="0.2"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</row>
    <row r="820" spans="26:137" x14ac:dyDescent="0.2"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</row>
    <row r="821" spans="26:137" x14ac:dyDescent="0.2"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</row>
    <row r="822" spans="26:137" x14ac:dyDescent="0.2"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</row>
    <row r="823" spans="26:137" x14ac:dyDescent="0.2"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</row>
    <row r="824" spans="26:137" x14ac:dyDescent="0.2"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</row>
    <row r="825" spans="26:137" x14ac:dyDescent="0.2"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</row>
    <row r="826" spans="26:137" x14ac:dyDescent="0.2"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</row>
    <row r="827" spans="26:137" x14ac:dyDescent="0.2"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</row>
    <row r="828" spans="26:137" x14ac:dyDescent="0.2"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</row>
    <row r="829" spans="26:137" x14ac:dyDescent="0.2"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</row>
    <row r="830" spans="26:137" x14ac:dyDescent="0.2"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</row>
    <row r="831" spans="26:137" x14ac:dyDescent="0.2"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</row>
    <row r="832" spans="26:137" x14ac:dyDescent="0.2"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</row>
    <row r="833" spans="26:137" x14ac:dyDescent="0.2"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</row>
    <row r="834" spans="26:137" x14ac:dyDescent="0.2"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</row>
    <row r="835" spans="26:137" x14ac:dyDescent="0.2"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</row>
    <row r="836" spans="26:137" x14ac:dyDescent="0.2"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</row>
    <row r="837" spans="26:137" x14ac:dyDescent="0.2"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</row>
    <row r="838" spans="26:137" x14ac:dyDescent="0.2"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</row>
    <row r="839" spans="26:137" x14ac:dyDescent="0.2"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</row>
    <row r="840" spans="26:137" x14ac:dyDescent="0.2"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</row>
    <row r="841" spans="26:137" x14ac:dyDescent="0.2"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</row>
    <row r="842" spans="26:137" x14ac:dyDescent="0.2"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</row>
    <row r="843" spans="26:137" x14ac:dyDescent="0.2"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</row>
    <row r="844" spans="26:137" x14ac:dyDescent="0.2"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</row>
    <row r="845" spans="26:137" x14ac:dyDescent="0.2"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</row>
    <row r="846" spans="26:137" x14ac:dyDescent="0.2"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</row>
    <row r="847" spans="26:137" x14ac:dyDescent="0.2"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</row>
    <row r="848" spans="26:137" x14ac:dyDescent="0.2"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</row>
    <row r="849" spans="26:137" x14ac:dyDescent="0.2"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</row>
    <row r="850" spans="26:137" x14ac:dyDescent="0.2"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</row>
    <row r="851" spans="26:137" x14ac:dyDescent="0.2"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</row>
    <row r="852" spans="26:137" x14ac:dyDescent="0.2"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</row>
    <row r="853" spans="26:137" x14ac:dyDescent="0.2"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</row>
    <row r="854" spans="26:137" x14ac:dyDescent="0.2"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</row>
    <row r="855" spans="26:137" x14ac:dyDescent="0.2"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</row>
  </sheetData>
  <sheetProtection algorithmName="SHA-512" hashValue="FOMJhOATX9h/ofqRfg7hLrq4m1QqCmS3alOQS6dGHSWLzIcnIYbEe6lytkYNk6/EWJ45nzoEEvugMi9v4BnhqA==" saltValue="6PEWZOaiJWivQWWTujDmiQ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39A2-00AE-B64C-B55F-0E2CA6A38963}">
  <sheetPr codeName="Sheet16">
    <tabColor theme="5" tint="0.39997558519241921"/>
  </sheetPr>
  <dimension ref="A1:ANW7904"/>
  <sheetViews>
    <sheetView zoomScale="111" zoomScaleNormal="111" zoomScalePageLayoutView="130" workbookViewId="0">
      <selection activeCell="W15" sqref="W15"/>
    </sheetView>
  </sheetViews>
  <sheetFormatPr baseColWidth="10" defaultRowHeight="15" x14ac:dyDescent="0.2"/>
  <cols>
    <col min="1" max="1" width="14.6640625" style="69" customWidth="1"/>
    <col min="2" max="2" width="12.33203125" style="69" customWidth="1"/>
    <col min="3" max="3" width="15.6640625" style="69" customWidth="1"/>
    <col min="4" max="4" width="14.1640625" style="69" customWidth="1"/>
    <col min="5" max="6" width="14.1640625" style="69" hidden="1" customWidth="1"/>
    <col min="7" max="10" width="14.1640625" style="69" customWidth="1"/>
    <col min="11" max="12" width="14.1640625" style="69" hidden="1" customWidth="1"/>
    <col min="13" max="17" width="14.1640625" style="69" customWidth="1"/>
    <col min="18" max="21" width="14.1640625" style="69" hidden="1" customWidth="1"/>
    <col min="22" max="31" width="14.1640625" style="69" customWidth="1"/>
    <col min="32" max="35" width="14.1640625" customWidth="1"/>
    <col min="36" max="137" width="12.5" customWidth="1"/>
    <col min="1064" max="16384" width="10.83203125" style="69"/>
  </cols>
  <sheetData>
    <row r="1" spans="1:31" x14ac:dyDescent="0.2">
      <c r="A1" s="68" t="s">
        <v>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</row>
    <row r="2" spans="1:31" x14ac:dyDescent="0.2">
      <c r="A2" s="70" t="s">
        <v>78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</row>
    <row r="3" spans="1:31" ht="16" thickBot="1" x14ac:dyDescent="0.25">
      <c r="A3" s="68"/>
      <c r="B3" s="71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68"/>
      <c r="AA4" s="68"/>
      <c r="AB4" s="68"/>
      <c r="AC4" s="68"/>
      <c r="AD4" s="68"/>
      <c r="AE4" s="68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68"/>
      <c r="AA5" s="68"/>
      <c r="AB5" s="68"/>
      <c r="AC5" s="68"/>
      <c r="AD5" s="68"/>
      <c r="AE5" s="68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68"/>
      <c r="AA6" s="68"/>
      <c r="AB6" s="68"/>
      <c r="AC6" s="68"/>
      <c r="AD6" s="68"/>
      <c r="AE6" s="68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68"/>
      <c r="AA7" s="68"/>
      <c r="AB7" s="68"/>
      <c r="AC7" s="68"/>
      <c r="AD7" s="68"/>
      <c r="AE7" s="68"/>
    </row>
    <row r="8" spans="1:31" ht="20" customHeight="1" x14ac:dyDescent="0.2">
      <c r="A8" s="84" t="str">
        <f>'TAS Apr 2020'!D2</f>
        <v>TGN</v>
      </c>
      <c r="B8" s="65" t="str">
        <f>'TAS Apr 2020'!F2</f>
        <v>Aurora</v>
      </c>
      <c r="C8" s="65" t="str">
        <f>'TAS Apr 2020'!G2</f>
        <v>Small business</v>
      </c>
      <c r="D8" s="85">
        <f>365*'TAS Apr 2020'!H2/100</f>
        <v>459.9</v>
      </c>
      <c r="E8" s="130">
        <f>IF('TAS Apr 2020'!AQ2=3,0.5,IF('TAS Apr 2020'!AQ2=2,0.33,0))</f>
        <v>0.5</v>
      </c>
      <c r="F8" s="130">
        <f>1-E8</f>
        <v>0.5</v>
      </c>
      <c r="G8" s="85">
        <f>IF('TAS Apr 2020'!K2="",($C$5*E8/'TAS Apr 2020'!AQ2*'TAS Apr 2020'!W2/100)*'TAS Apr 2020'!AQ2,IF($C$5*E8/'TAS Apr 2020'!AQ2&gt;='TAS Apr 2020'!L2,('TAS Apr 2020'!L2*'TAS Apr 2020'!W2/100)*'TAS Apr 2020'!AQ2,($C$5*E8/'TAS Apr 2020'!AQ2*'TAS Apr 2020'!W2/100)*'TAS Apr 2020'!AQ2))</f>
        <v>1950</v>
      </c>
      <c r="H8" s="85">
        <f>IF(AND('TAS Apr 2020'!P2&gt;0,'TAS Apr 2020'!O2&gt;0),IF(($C$5*E8/'TAS Apr 2020'!AQ2&lt;SUM('TAS Apr 2020'!L2:P2)),(0),($C$5*E8/'TAS Apr 2020'!AQ2-SUM('TAS Apr 2020'!L2:P2))*'TAS Apr 2020'!AB2/100)* 'TAS Apr 2020'!AQ2,IF(AND('TAS Apr 2020'!O2&gt;0,'TAS Apr 2020'!P2=""),IF(($C$5*E8/'TAS Apr 2020'!AQ2&lt; SUM('TAS Apr 2020'!L2:O2)),(0),($C$5*E8/'TAS Apr 2020'!AQ2-SUM('TAS Apr 2020'!L2:O2))*'TAS Apr 2020'!AA2/100)* 'TAS Apr 2020'!AQ2,IF(AND('TAS Apr 2020'!N2&gt;0,'TAS Apr 2020'!O2=""),IF(($C$5*E8/'TAS Apr 2020'!AQ2&lt; SUM('TAS Apr 2020'!L2:N2)),(0),($C$5*E8/'TAS Apr 2020'!AQ2-SUM('TAS Apr 2020'!L2:N2))*'TAS Apr 2020'!Z2/100)* 'TAS Apr 2020'!AQ2,IF(AND('TAS Apr 2020'!M2&gt;0,'TAS Apr 2020'!N2=""),IF(($C$5*E8/'TAS Apr 2020'!AQ2&lt;'TAS Apr 2020'!M2+'TAS Apr 2020'!L2),(0),(($C$5*E8/'TAS Apr 2020'!AQ2-('TAS Apr 2020'!M2+'TAS Apr 2020'!L2))*'TAS Apr 2020'!Y2/100))*'TAS Apr 2020'!AQ2,IF(AND('TAS Apr 2020'!L2&gt;0,'TAS Apr 2020'!M2=""&gt;0),IF(($C$5*E8/'TAS Apr 2020'!AQ2&lt;'TAS Apr 2020'!L2),(0),($C$5*E8/'TAS Apr 2020'!AQ2-'TAS Apr 2020'!L2)*'TAS Apr 2020'!X2/100)*'TAS Apr 2020'!AQ2,0)))))</f>
        <v>0</v>
      </c>
      <c r="I8" s="85">
        <f>IF('TAS Apr 2020'!K2="",($C$5*F8/'TAS Apr 2020'!AR2*'TAS Apr 2020'!AC2/100)*'TAS Apr 2020'!AR2,IF($C$5*F8/'TAS Apr 2020'!AR2&gt;='TAS Apr 2020'!L2,('TAS Apr 2020'!L2*'TAS Apr 2020'!AC2/100)*'TAS Apr 2020'!AR2,($C$5*F8/'TAS Apr 2020'!AR2*'TAS Apr 2020'!AC2/100)*'TAS Apr 2020'!AR2))</f>
        <v>1950</v>
      </c>
      <c r="J8" s="85">
        <f>IF(AND('TAS Apr 2020'!P2&gt;0,'TAS Apr 2020'!O2&gt;0),IF(($C$5*F8/'TAS Apr 2020'!AR2&lt;SUM('TAS Apr 2020'!L2:P2)),(0),($C$5*F8/'TAS Apr 2020'!AR2-SUM('TAS Apr 2020'!L2:P2))*'TAS Apr 2020'!AB2/100)* 'TAS Apr 2020'!AR2,IF(AND('TAS Apr 2020'!O2&gt;0,'TAS Apr 2020'!P2=""),IF(($C$5*F8/'TAS Apr 2020'!AR2&lt; SUM('TAS Apr 2020'!L2:O2)),(0),($C$5*F8/'TAS Apr 2020'!AR2-SUM('TAS Apr 2020'!L2:O2))*'TAS Apr 2020'!AG2/100)* 'TAS Apr 2020'!AR2,IF(AND('TAS Apr 2020'!N2&gt;0,'TAS Apr 2020'!O2=""),IF(($C$5*F8/'TAS Apr 2020'!AR2&lt; SUM('TAS Apr 2020'!L2:N2)),(0),($C$5*F8/'TAS Apr 2020'!AR2-SUM('TAS Apr 2020'!L2:N2))*'TAS Apr 2020'!AF2/100)* 'TAS Apr 2020'!AR2,IF(AND('TAS Apr 2020'!M2&gt;0,'TAS Apr 2020'!N2=""),IF(($C$5*F8/'TAS Apr 2020'!AR2&lt;'TAS Apr 2020'!M2+'TAS Apr 2020'!L2),(0),(($C$5*F8/'TAS Apr 2020'!AR2-('TAS Apr 2020'!M2+'TAS Apr 2020'!L2))*'TAS Apr 2020'!AE2/100))*'TAS Apr 2020'!AR2,IF(AND('TAS Apr 2020'!L2&gt;0,'TAS Apr 2020'!M2=""&gt;0),IF(($C$5*F8/'TAS Apr 2020'!AR2&lt;'TAS Apr 2020'!L2),(0),($C$5*F8/'TAS Apr 2020'!AR2-'TAS Apr 2020'!L2)*'TAS Apr 2020'!AD2/100)*'TAS Apr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2020'!AT2</f>
        <v>0</v>
      </c>
      <c r="O8" s="87">
        <f>'TAS Apr 2020'!AU2</f>
        <v>0</v>
      </c>
      <c r="P8" s="87">
        <f>'TAS Apr 2020'!AV2</f>
        <v>0</v>
      </c>
      <c r="Q8" s="87">
        <f>'TAS Apr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2020'!BF2</f>
        <v>0</v>
      </c>
      <c r="Y8" s="89" t="str">
        <f>'TAS Apr 2020'!BG2</f>
        <v>n</v>
      </c>
      <c r="Z8" s="68"/>
      <c r="AA8" s="68"/>
      <c r="AB8" s="68"/>
      <c r="AC8" s="68"/>
      <c r="AD8" s="68"/>
      <c r="AE8" s="68"/>
    </row>
    <row r="9" spans="1:31" ht="20" customHeight="1" thickBot="1" x14ac:dyDescent="0.25">
      <c r="A9" s="90" t="str">
        <f>'TAS Apr 2020'!D3</f>
        <v>TGN</v>
      </c>
      <c r="B9" s="91" t="str">
        <f>'TAS Apr 2020'!F3</f>
        <v>Tas Gas</v>
      </c>
      <c r="C9" s="91" t="str">
        <f>'TAS Apr 2020'!G3</f>
        <v>Small business</v>
      </c>
      <c r="D9" s="92">
        <f>365*'TAS Apr 2020'!H3/100</f>
        <v>459.9</v>
      </c>
      <c r="E9" s="135">
        <f>IF('TAS Apr 2020'!AQ3=3,0.5,IF('TAS Apr 2020'!AQ3=2,0.33,0))</f>
        <v>0.5</v>
      </c>
      <c r="F9" s="135">
        <f>1-E9</f>
        <v>0.5</v>
      </c>
      <c r="G9" s="92">
        <f>IF('TAS Apr 2020'!K3="",($C$5*E9/'TAS Apr 2020'!AQ3*'TAS Apr 2020'!W3/100)*'TAS Apr 2020'!AQ3,IF($C$5*E9/'TAS Apr 2020'!AQ3&gt;='TAS Apr 2020'!L3,('TAS Apr 2020'!L3*'TAS Apr 2020'!W3/100)*'TAS Apr 2020'!AQ3,($C$5*E9/'TAS Apr 2020'!AQ3*'TAS Apr 2020'!W3/100)*'TAS Apr 2020'!AQ3))</f>
        <v>1900</v>
      </c>
      <c r="H9" s="92">
        <f>IF(AND('TAS Apr 2020'!P3&gt;0,'TAS Apr 2020'!O3&gt;0),IF(($C$5*E9/'TAS Apr 2020'!AQ3&lt;SUM('TAS Apr 2020'!L3:P3)),(0),($C$5*E9/'TAS Apr 2020'!AQ3-SUM('TAS Apr 2020'!L3:P3))*'TAS Apr 2020'!AB3/100)* 'TAS Apr 2020'!AQ3,IF(AND('TAS Apr 2020'!O3&gt;0,'TAS Apr 2020'!P3=""),IF(($C$5*E9/'TAS Apr 2020'!AQ3&lt; SUM('TAS Apr 2020'!L3:O3)),(0),($C$5*E9/'TAS Apr 2020'!AQ3-SUM('TAS Apr 2020'!L3:O3))*'TAS Apr 2020'!AA3/100)* 'TAS Apr 2020'!AQ3,IF(AND('TAS Apr 2020'!N3&gt;0,'TAS Apr 2020'!O3=""),IF(($C$5*E9/'TAS Apr 2020'!AQ3&lt; SUM('TAS Apr 2020'!L3:N3)),(0),($C$5*E9/'TAS Apr 2020'!AQ3-SUM('TAS Apr 2020'!L3:N3))*'TAS Apr 2020'!Z3/100)* 'TAS Apr 2020'!AQ3,IF(AND('TAS Apr 2020'!M3&gt;0,'TAS Apr 2020'!N3=""),IF(($C$5*E9/'TAS Apr 2020'!AQ3&lt;'TAS Apr 2020'!M3+'TAS Apr 2020'!L3),(0),(($C$5*E9/'TAS Apr 2020'!AQ3-('TAS Apr 2020'!M3+'TAS Apr 2020'!L3))*'TAS Apr 2020'!Y3/100))*'TAS Apr 2020'!AQ3,IF(AND('TAS Apr 2020'!L3&gt;0,'TAS Apr 2020'!M3=""&gt;0),IF(($C$5*E9/'TAS Apr 2020'!AQ3&lt;'TAS Apr 2020'!L3),(0),($C$5*E9/'TAS Apr 2020'!AQ3-'TAS Apr 2020'!L3)*'TAS Apr 2020'!X3/100)*'TAS Apr 2020'!AQ3,0)))))</f>
        <v>0</v>
      </c>
      <c r="I9" s="92">
        <f>IF('TAS Apr 2020'!K3="",($C$5*F9/'TAS Apr 2020'!AR3*'TAS Apr 2020'!AC3/100)*'TAS Apr 2020'!AR3,IF($C$5*F9/'TAS Apr 2020'!AR3&gt;='TAS Apr 2020'!L3,('TAS Apr 2020'!L3*'TAS Apr 2020'!AC3/100)*'TAS Apr 2020'!AR3,($C$5*F9/'TAS Apr 2020'!AR3*'TAS Apr 2020'!AC3/100)*'TAS Apr 2020'!AR3))</f>
        <v>1900</v>
      </c>
      <c r="J9" s="92">
        <f>IF(AND('TAS Apr 2020'!P3&gt;0,'TAS Apr 2020'!O3&gt;0),IF(($C$5*F9/'TAS Apr 2020'!AR3&lt;SUM('TAS Apr 2020'!L3:P3)),(0),($C$5*F9/'TAS Apr 2020'!AR3-SUM('TAS Apr 2020'!L3:P3))*'TAS Apr 2020'!AB3/100)* 'TAS Apr 2020'!AR3,IF(AND('TAS Apr 2020'!O3&gt;0,'TAS Apr 2020'!P3=""),IF(($C$5*F9/'TAS Apr 2020'!AR3&lt; SUM('TAS Apr 2020'!L3:O3)),(0),($C$5*F9/'TAS Apr 2020'!AR3-SUM('TAS Apr 2020'!L3:O3))*'TAS Apr 2020'!AG3/100)* 'TAS Apr 2020'!AR3,IF(AND('TAS Apr 2020'!N3&gt;0,'TAS Apr 2020'!O3=""),IF(($C$5*F9/'TAS Apr 2020'!AR3&lt; SUM('TAS Apr 2020'!L3:N3)),(0),($C$5*F9/'TAS Apr 2020'!AR3-SUM('TAS Apr 2020'!L3:N3))*'TAS Apr 2020'!AF3/100)* 'TAS Apr 2020'!AR3,IF(AND('TAS Apr 2020'!M3&gt;0,'TAS Apr 2020'!N3=""),IF(($C$5*F9/'TAS Apr 2020'!AR3&lt;'TAS Apr 2020'!M3+'TAS Apr 2020'!L3),(0),(($C$5*F9/'TAS Apr 2020'!AR3-('TAS Apr 2020'!M3+'TAS Apr 2020'!L3))*'TAS Apr 2020'!AE3/100))*'TAS Apr 2020'!AR3,IF(AND('TAS Apr 2020'!L3&gt;0,'TAS Apr 2020'!M3=""&gt;0),IF(($C$5*F9/'TAS Apr 2020'!AR3&lt;'TAS Apr 2020'!L3),(0),($C$5*F9/'TAS Apr 2020'!AR3-'TAS Apr 2020'!L3)*'TAS Apr 2020'!AD3/100)*'TAS Apr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2020'!AT3</f>
        <v>0</v>
      </c>
      <c r="O9" s="94">
        <f>'TAS Apr 2020'!AU3</f>
        <v>0</v>
      </c>
      <c r="P9" s="94">
        <f>'TAS Apr 2020'!AV3</f>
        <v>0</v>
      </c>
      <c r="Q9" s="94">
        <f>'TAS Apr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2020'!BF3</f>
        <v>0</v>
      </c>
      <c r="Y9" s="96" t="str">
        <f>'TAS Apr 2020'!BG3</f>
        <v>n</v>
      </c>
      <c r="Z9" s="68"/>
      <c r="AA9" s="68"/>
      <c r="AB9" s="68"/>
      <c r="AC9" s="68"/>
      <c r="AD9" s="68"/>
      <c r="AE9" s="68"/>
    </row>
    <row r="10" spans="1:31" x14ac:dyDescent="0.2">
      <c r="Z10" s="68"/>
      <c r="AA10" s="68"/>
      <c r="AB10" s="68"/>
      <c r="AC10" s="68"/>
      <c r="AD10" s="68"/>
      <c r="AE10" s="68"/>
    </row>
    <row r="11" spans="1:31" x14ac:dyDescent="0.2">
      <c r="Z11" s="68"/>
      <c r="AA11" s="68"/>
      <c r="AB11" s="68"/>
      <c r="AC11" s="68"/>
      <c r="AD11" s="68"/>
      <c r="AE11" s="68"/>
    </row>
    <row r="12" spans="1:31" x14ac:dyDescent="0.2">
      <c r="Z12" s="68"/>
      <c r="AA12" s="68"/>
      <c r="AB12" s="68"/>
      <c r="AC12" s="68"/>
      <c r="AD12" s="68"/>
      <c r="AE12" s="68"/>
    </row>
    <row r="13" spans="1:31" x14ac:dyDescent="0.2">
      <c r="Z13" s="68"/>
      <c r="AA13" s="68"/>
      <c r="AB13" s="68"/>
      <c r="AC13" s="68"/>
      <c r="AD13" s="68"/>
      <c r="AE13" s="68"/>
    </row>
    <row r="14" spans="1:31" x14ac:dyDescent="0.2">
      <c r="Z14" s="68"/>
      <c r="AA14" s="68"/>
      <c r="AB14" s="68"/>
      <c r="AC14" s="68"/>
      <c r="AD14" s="68"/>
      <c r="AE14" s="68"/>
    </row>
    <row r="15" spans="1:31" x14ac:dyDescent="0.2">
      <c r="Z15" s="68"/>
      <c r="AA15" s="68"/>
      <c r="AB15" s="68"/>
      <c r="AC15" s="68"/>
      <c r="AD15" s="68"/>
      <c r="AE15" s="68"/>
    </row>
    <row r="16" spans="1:31" x14ac:dyDescent="0.2">
      <c r="Z16" s="68"/>
      <c r="AA16" s="68"/>
      <c r="AB16" s="68"/>
      <c r="AC16" s="68"/>
      <c r="AD16" s="68"/>
      <c r="AE16" s="68"/>
    </row>
    <row r="17" spans="26:31" x14ac:dyDescent="0.2">
      <c r="Z17" s="68"/>
      <c r="AA17" s="68"/>
      <c r="AB17" s="68"/>
      <c r="AC17" s="68"/>
      <c r="AD17" s="68"/>
      <c r="AE17" s="68"/>
    </row>
    <row r="18" spans="26:31" x14ac:dyDescent="0.2">
      <c r="Z18" s="68"/>
      <c r="AA18" s="68"/>
      <c r="AB18" s="68"/>
      <c r="AC18" s="68"/>
      <c r="AD18" s="68"/>
      <c r="AE18" s="68"/>
    </row>
    <row r="19" spans="26:31" x14ac:dyDescent="0.2">
      <c r="Z19" s="68"/>
      <c r="AA19" s="68"/>
      <c r="AB19" s="68"/>
      <c r="AC19" s="68"/>
      <c r="AD19" s="68"/>
      <c r="AE19" s="68"/>
    </row>
    <row r="20" spans="26:31" x14ac:dyDescent="0.2">
      <c r="Z20" s="68"/>
      <c r="AA20" s="68"/>
      <c r="AB20" s="68"/>
      <c r="AC20" s="68"/>
      <c r="AD20" s="68"/>
      <c r="AE20" s="68"/>
    </row>
    <row r="21" spans="26:31" x14ac:dyDescent="0.2">
      <c r="Z21" s="68"/>
      <c r="AA21" s="68"/>
      <c r="AB21" s="68"/>
      <c r="AC21" s="68"/>
      <c r="AD21" s="68"/>
      <c r="AE21" s="68"/>
    </row>
    <row r="22" spans="26:31" x14ac:dyDescent="0.2">
      <c r="Z22" s="68"/>
      <c r="AA22" s="68"/>
      <c r="AB22" s="68"/>
      <c r="AC22" s="68"/>
      <c r="AD22" s="68"/>
      <c r="AE22" s="68"/>
    </row>
    <row r="23" spans="26:31" x14ac:dyDescent="0.2">
      <c r="Z23" s="68"/>
      <c r="AA23" s="68"/>
      <c r="AB23" s="68"/>
      <c r="AC23" s="68"/>
      <c r="AD23" s="68"/>
      <c r="AE23" s="68"/>
    </row>
    <row r="24" spans="26:31" x14ac:dyDescent="0.2">
      <c r="Z24" s="68"/>
      <c r="AA24" s="68"/>
      <c r="AB24" s="68"/>
      <c r="AC24" s="68"/>
      <c r="AD24" s="68"/>
      <c r="AE24" s="68"/>
    </row>
    <row r="25" spans="26:31" x14ac:dyDescent="0.2">
      <c r="Z25" s="68"/>
      <c r="AA25" s="68"/>
      <c r="AB25" s="68"/>
      <c r="AC25" s="68"/>
      <c r="AD25" s="68"/>
      <c r="AE25" s="68"/>
    </row>
    <row r="26" spans="26:31" x14ac:dyDescent="0.2">
      <c r="Z26" s="68"/>
      <c r="AA26" s="68"/>
      <c r="AB26" s="68"/>
      <c r="AC26" s="68"/>
      <c r="AD26" s="68"/>
      <c r="AE26" s="68"/>
    </row>
    <row r="27" spans="26:31" x14ac:dyDescent="0.2">
      <c r="Z27" s="68"/>
      <c r="AA27" s="68"/>
      <c r="AB27" s="68"/>
      <c r="AC27" s="68"/>
      <c r="AD27" s="68"/>
      <c r="AE27" s="68"/>
    </row>
    <row r="28" spans="26:31" x14ac:dyDescent="0.2">
      <c r="Z28" s="68"/>
      <c r="AA28" s="68"/>
      <c r="AB28" s="68"/>
      <c r="AC28" s="68"/>
      <c r="AD28" s="68"/>
      <c r="AE28" s="68"/>
    </row>
    <row r="29" spans="26:31" x14ac:dyDescent="0.2">
      <c r="Z29" s="68"/>
      <c r="AA29" s="68"/>
      <c r="AB29" s="68"/>
      <c r="AC29" s="68"/>
      <c r="AD29" s="68"/>
      <c r="AE29" s="68"/>
    </row>
    <row r="30" spans="26:31" x14ac:dyDescent="0.2">
      <c r="Z30" s="68"/>
      <c r="AA30" s="68"/>
      <c r="AB30" s="68"/>
      <c r="AC30" s="68"/>
      <c r="AD30" s="68"/>
      <c r="AE30" s="68"/>
    </row>
    <row r="31" spans="26:31" x14ac:dyDescent="0.2">
      <c r="Z31" s="68"/>
      <c r="AA31" s="68"/>
      <c r="AB31" s="68"/>
      <c r="AC31" s="68"/>
      <c r="AD31" s="68"/>
      <c r="AE31" s="68"/>
    </row>
    <row r="32" spans="26:31" x14ac:dyDescent="0.2">
      <c r="Z32" s="68"/>
      <c r="AA32" s="68"/>
      <c r="AB32" s="68"/>
      <c r="AC32" s="68"/>
      <c r="AD32" s="68"/>
      <c r="AE32" s="68"/>
    </row>
    <row r="33" spans="26:31" x14ac:dyDescent="0.2">
      <c r="Z33" s="68"/>
      <c r="AA33" s="68"/>
      <c r="AB33" s="68"/>
      <c r="AC33" s="68"/>
      <c r="AD33" s="68"/>
      <c r="AE33" s="68"/>
    </row>
    <row r="34" spans="26:31" x14ac:dyDescent="0.2">
      <c r="Z34" s="68"/>
      <c r="AA34" s="68"/>
      <c r="AB34" s="68"/>
      <c r="AC34" s="68"/>
      <c r="AD34" s="68"/>
      <c r="AE34" s="68"/>
    </row>
    <row r="35" spans="26:31" x14ac:dyDescent="0.2">
      <c r="Z35" s="68"/>
      <c r="AA35" s="68"/>
      <c r="AB35" s="68"/>
      <c r="AC35" s="68"/>
      <c r="AD35" s="68"/>
      <c r="AE35" s="68"/>
    </row>
    <row r="36" spans="26:31" x14ac:dyDescent="0.2">
      <c r="Z36" s="68"/>
      <c r="AA36" s="68"/>
      <c r="AB36" s="68"/>
      <c r="AC36" s="68"/>
      <c r="AD36" s="68"/>
      <c r="AE36" s="68"/>
    </row>
    <row r="37" spans="26:31" x14ac:dyDescent="0.2">
      <c r="Z37" s="68"/>
      <c r="AA37" s="68"/>
      <c r="AB37" s="68"/>
      <c r="AC37" s="68"/>
      <c r="AD37" s="68"/>
      <c r="AE37" s="68"/>
    </row>
    <row r="38" spans="26:31" x14ac:dyDescent="0.2">
      <c r="Z38" s="68"/>
      <c r="AA38" s="68"/>
      <c r="AB38" s="68"/>
      <c r="AC38" s="68"/>
      <c r="AD38" s="68"/>
      <c r="AE38" s="68"/>
    </row>
    <row r="39" spans="26:31" x14ac:dyDescent="0.2">
      <c r="Z39" s="68"/>
      <c r="AA39" s="68"/>
      <c r="AB39" s="68"/>
      <c r="AC39" s="68"/>
      <c r="AD39" s="68"/>
      <c r="AE39" s="68"/>
    </row>
    <row r="40" spans="26:31" x14ac:dyDescent="0.2">
      <c r="Z40" s="68"/>
      <c r="AA40" s="68"/>
      <c r="AB40" s="68"/>
      <c r="AC40" s="68"/>
      <c r="AD40" s="68"/>
      <c r="AE40" s="68"/>
    </row>
    <row r="41" spans="26:31" x14ac:dyDescent="0.2">
      <c r="Z41" s="68"/>
      <c r="AA41" s="68"/>
      <c r="AB41" s="68"/>
      <c r="AC41" s="68"/>
      <c r="AD41" s="68"/>
      <c r="AE41" s="68"/>
    </row>
    <row r="42" spans="26:31" x14ac:dyDescent="0.2">
      <c r="Z42" s="68"/>
      <c r="AA42" s="68"/>
      <c r="AB42" s="68"/>
      <c r="AC42" s="68"/>
      <c r="AD42" s="68"/>
      <c r="AE42" s="68"/>
    </row>
    <row r="43" spans="26:31" x14ac:dyDescent="0.2">
      <c r="Z43" s="68"/>
      <c r="AA43" s="68"/>
      <c r="AB43" s="68"/>
      <c r="AC43" s="68"/>
      <c r="AD43" s="68"/>
      <c r="AE43" s="68"/>
    </row>
    <row r="44" spans="26:31" x14ac:dyDescent="0.2">
      <c r="Z44" s="68"/>
      <c r="AA44" s="68"/>
      <c r="AB44" s="68"/>
      <c r="AC44" s="68"/>
      <c r="AD44" s="68"/>
      <c r="AE44" s="68"/>
    </row>
    <row r="45" spans="26:31" x14ac:dyDescent="0.2">
      <c r="Z45" s="68"/>
      <c r="AA45" s="68"/>
      <c r="AB45" s="68"/>
      <c r="AC45" s="68"/>
      <c r="AD45" s="68"/>
      <c r="AE45" s="68"/>
    </row>
    <row r="46" spans="26:31" x14ac:dyDescent="0.2">
      <c r="Z46" s="68"/>
      <c r="AA46" s="68"/>
      <c r="AB46" s="68"/>
      <c r="AC46" s="68"/>
      <c r="AD46" s="68"/>
      <c r="AE46" s="68"/>
    </row>
    <row r="47" spans="26:31" x14ac:dyDescent="0.2">
      <c r="Z47" s="68"/>
      <c r="AA47" s="68"/>
      <c r="AB47" s="68"/>
      <c r="AC47" s="68"/>
      <c r="AD47" s="68"/>
      <c r="AE47" s="68"/>
    </row>
    <row r="48" spans="26:31" x14ac:dyDescent="0.2">
      <c r="Z48" s="68"/>
      <c r="AA48" s="68"/>
      <c r="AB48" s="68"/>
      <c r="AC48" s="68"/>
      <c r="AD48" s="68"/>
      <c r="AE48" s="68"/>
    </row>
    <row r="49" spans="26:31" x14ac:dyDescent="0.2">
      <c r="Z49" s="68"/>
      <c r="AA49" s="68"/>
      <c r="AB49" s="68"/>
      <c r="AC49" s="68"/>
      <c r="AD49" s="68"/>
      <c r="AE49" s="68"/>
    </row>
    <row r="50" spans="26:31" x14ac:dyDescent="0.2">
      <c r="Z50" s="68"/>
      <c r="AA50" s="68"/>
      <c r="AB50" s="68"/>
      <c r="AC50" s="68"/>
      <c r="AD50" s="68"/>
      <c r="AE50" s="68"/>
    </row>
    <row r="51" spans="26:31" x14ac:dyDescent="0.2">
      <c r="Z51" s="68"/>
      <c r="AA51" s="68"/>
      <c r="AB51" s="68"/>
      <c r="AC51" s="68"/>
      <c r="AD51" s="68"/>
      <c r="AE51" s="68"/>
    </row>
    <row r="52" spans="26:31" x14ac:dyDescent="0.2">
      <c r="Z52" s="68"/>
      <c r="AA52" s="68"/>
      <c r="AB52" s="68"/>
      <c r="AC52" s="68"/>
      <c r="AD52" s="68"/>
      <c r="AE52" s="68"/>
    </row>
    <row r="53" spans="26:31" x14ac:dyDescent="0.2">
      <c r="Z53" s="68"/>
      <c r="AA53" s="68"/>
      <c r="AB53" s="68"/>
      <c r="AC53" s="68"/>
      <c r="AD53" s="68"/>
      <c r="AE53" s="68"/>
    </row>
    <row r="54" spans="26:31" x14ac:dyDescent="0.2">
      <c r="Z54" s="68"/>
      <c r="AA54" s="68"/>
      <c r="AB54" s="68"/>
      <c r="AC54" s="68"/>
      <c r="AD54" s="68"/>
      <c r="AE54" s="68"/>
    </row>
    <row r="55" spans="26:31" x14ac:dyDescent="0.2">
      <c r="Z55" s="68"/>
      <c r="AA55" s="68"/>
      <c r="AB55" s="68"/>
      <c r="AC55" s="68"/>
      <c r="AD55" s="68"/>
      <c r="AE55" s="68"/>
    </row>
    <row r="56" spans="26:31" x14ac:dyDescent="0.2">
      <c r="Z56" s="68"/>
      <c r="AA56" s="68"/>
      <c r="AB56" s="68"/>
      <c r="AC56" s="68"/>
      <c r="AD56" s="68"/>
      <c r="AE56" s="68"/>
    </row>
    <row r="57" spans="26:31" x14ac:dyDescent="0.2">
      <c r="Z57" s="68"/>
      <c r="AA57" s="68"/>
      <c r="AB57" s="68"/>
      <c r="AC57" s="68"/>
      <c r="AD57" s="68"/>
      <c r="AE57" s="68"/>
    </row>
    <row r="58" spans="26:31" x14ac:dyDescent="0.2">
      <c r="Z58" s="68"/>
      <c r="AA58" s="68"/>
      <c r="AB58" s="68"/>
      <c r="AC58" s="68"/>
      <c r="AD58" s="68"/>
      <c r="AE58" s="68"/>
    </row>
    <row r="59" spans="26:31" x14ac:dyDescent="0.2">
      <c r="Z59" s="68"/>
      <c r="AA59" s="68"/>
      <c r="AB59" s="68"/>
      <c r="AC59" s="68"/>
      <c r="AD59" s="68"/>
      <c r="AE59" s="68"/>
    </row>
    <row r="60" spans="26:31" x14ac:dyDescent="0.2">
      <c r="Z60" s="68"/>
      <c r="AA60" s="68"/>
      <c r="AB60" s="68"/>
      <c r="AC60" s="68"/>
      <c r="AD60" s="68"/>
      <c r="AE60" s="68"/>
    </row>
    <row r="61" spans="26:31" x14ac:dyDescent="0.2">
      <c r="Z61" s="68"/>
      <c r="AA61" s="68"/>
      <c r="AB61" s="68"/>
      <c r="AC61" s="68"/>
      <c r="AD61" s="68"/>
      <c r="AE61" s="68"/>
    </row>
    <row r="62" spans="26:31" x14ac:dyDescent="0.2">
      <c r="Z62" s="68"/>
      <c r="AA62" s="68"/>
      <c r="AB62" s="68"/>
      <c r="AC62" s="68"/>
      <c r="AD62" s="68"/>
      <c r="AE62" s="68"/>
    </row>
    <row r="63" spans="26:31" x14ac:dyDescent="0.2">
      <c r="Z63" s="68"/>
      <c r="AA63" s="68"/>
      <c r="AB63" s="68"/>
      <c r="AC63" s="68"/>
      <c r="AD63" s="68"/>
      <c r="AE63" s="68"/>
    </row>
    <row r="64" spans="26:31" x14ac:dyDescent="0.2">
      <c r="Z64" s="68"/>
      <c r="AA64" s="68"/>
      <c r="AB64" s="68"/>
      <c r="AC64" s="68"/>
      <c r="AD64" s="68"/>
      <c r="AE64" s="68"/>
    </row>
    <row r="65" spans="26:31" x14ac:dyDescent="0.2">
      <c r="Z65" s="68"/>
      <c r="AA65" s="68"/>
      <c r="AB65" s="68"/>
      <c r="AC65" s="68"/>
      <c r="AD65" s="68"/>
      <c r="AE65" s="68"/>
    </row>
    <row r="66" spans="26:31" x14ac:dyDescent="0.2">
      <c r="Z66" s="68"/>
      <c r="AA66" s="68"/>
      <c r="AB66" s="68"/>
      <c r="AC66" s="68"/>
      <c r="AD66" s="68"/>
      <c r="AE66" s="68"/>
    </row>
    <row r="67" spans="26:31" x14ac:dyDescent="0.2">
      <c r="Z67" s="68"/>
      <c r="AA67" s="68"/>
      <c r="AB67" s="68"/>
      <c r="AC67" s="68"/>
      <c r="AD67" s="68"/>
      <c r="AE67" s="68"/>
    </row>
    <row r="68" spans="26:31" x14ac:dyDescent="0.2">
      <c r="Z68" s="68"/>
      <c r="AA68" s="68"/>
      <c r="AB68" s="68"/>
      <c r="AC68" s="68"/>
      <c r="AD68" s="68"/>
      <c r="AE68" s="68"/>
    </row>
    <row r="69" spans="26:31" x14ac:dyDescent="0.2">
      <c r="Z69" s="68"/>
      <c r="AA69" s="68"/>
      <c r="AB69" s="68"/>
      <c r="AC69" s="68"/>
      <c r="AD69" s="68"/>
      <c r="AE69" s="68"/>
    </row>
    <row r="70" spans="26:31" x14ac:dyDescent="0.2">
      <c r="Z70" s="68"/>
      <c r="AA70" s="68"/>
      <c r="AB70" s="68"/>
      <c r="AC70" s="68"/>
      <c r="AD70" s="68"/>
      <c r="AE70" s="68"/>
    </row>
    <row r="71" spans="26:31" x14ac:dyDescent="0.2">
      <c r="Z71" s="68"/>
      <c r="AA71" s="68"/>
      <c r="AB71" s="68"/>
      <c r="AC71" s="68"/>
      <c r="AD71" s="68"/>
      <c r="AE71" s="68"/>
    </row>
    <row r="72" spans="26:31" x14ac:dyDescent="0.2">
      <c r="Z72" s="68"/>
      <c r="AA72" s="68"/>
      <c r="AB72" s="68"/>
      <c r="AC72" s="68"/>
      <c r="AD72" s="68"/>
      <c r="AE72" s="68"/>
    </row>
    <row r="73" spans="26:31" x14ac:dyDescent="0.2">
      <c r="Z73" s="68"/>
      <c r="AA73" s="68"/>
      <c r="AB73" s="68"/>
      <c r="AC73" s="68"/>
      <c r="AD73" s="68"/>
      <c r="AE73" s="68"/>
    </row>
    <row r="74" spans="26:31" x14ac:dyDescent="0.2">
      <c r="Z74" s="68"/>
      <c r="AA74" s="68"/>
      <c r="AB74" s="68"/>
      <c r="AC74" s="68"/>
      <c r="AD74" s="68"/>
      <c r="AE74" s="68"/>
    </row>
    <row r="75" spans="26:31" x14ac:dyDescent="0.2">
      <c r="Z75" s="68"/>
      <c r="AA75" s="68"/>
      <c r="AB75" s="68"/>
      <c r="AC75" s="68"/>
      <c r="AD75" s="68"/>
      <c r="AE75" s="68"/>
    </row>
    <row r="76" spans="26:31" x14ac:dyDescent="0.2">
      <c r="Z76" s="68"/>
      <c r="AA76" s="68"/>
      <c r="AB76" s="68"/>
      <c r="AC76" s="68"/>
      <c r="AD76" s="68"/>
      <c r="AE76" s="68"/>
    </row>
    <row r="77" spans="26:31" x14ac:dyDescent="0.2">
      <c r="Z77" s="68"/>
      <c r="AA77" s="68"/>
      <c r="AB77" s="68"/>
      <c r="AC77" s="68"/>
      <c r="AD77" s="68"/>
      <c r="AE77" s="68"/>
    </row>
    <row r="78" spans="26:31" customFormat="1" x14ac:dyDescent="0.2"/>
    <row r="79" spans="26:31" customFormat="1" x14ac:dyDescent="0.2"/>
    <row r="80" spans="26:31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spans="1:31" customFormat="1" x14ac:dyDescent="0.2"/>
    <row r="690" spans="1:3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</row>
    <row r="691" spans="1:3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</row>
    <row r="692" spans="1:3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</row>
    <row r="693" spans="1:3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</row>
    <row r="694" spans="1:3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</row>
    <row r="695" spans="1:3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</row>
    <row r="696" spans="1:3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</row>
    <row r="697" spans="1:3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</row>
    <row r="698" spans="1:3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</row>
    <row r="699" spans="1:3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</row>
    <row r="700" spans="1:3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</row>
    <row r="701" spans="1:3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</row>
    <row r="702" spans="1:3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</row>
    <row r="703" spans="1:3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</row>
    <row r="704" spans="1:3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</row>
    <row r="705" spans="1:3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</row>
    <row r="706" spans="1:3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</row>
    <row r="707" spans="1:3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</row>
    <row r="708" spans="1:3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</row>
    <row r="709" spans="1:3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</row>
    <row r="710" spans="1:3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</row>
    <row r="711" spans="1:3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</row>
    <row r="712" spans="1:3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</row>
    <row r="713" spans="1:3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</row>
    <row r="714" spans="1:3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</row>
    <row r="715" spans="1:3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</row>
    <row r="716" spans="1:3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</row>
    <row r="717" spans="1:3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</row>
    <row r="718" spans="1:3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</row>
    <row r="719" spans="1:3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</row>
    <row r="720" spans="1:3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</row>
    <row r="721" spans="1:3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</row>
    <row r="722" spans="1:3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</row>
    <row r="723" spans="1:3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</row>
    <row r="724" spans="1:3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</row>
    <row r="725" spans="1:3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</row>
    <row r="726" spans="1:3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</row>
    <row r="727" spans="1:3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</row>
    <row r="728" spans="1:3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</row>
    <row r="729" spans="1:3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</row>
    <row r="730" spans="1:3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</row>
    <row r="731" spans="1:3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</row>
    <row r="732" spans="1:3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</row>
    <row r="733" spans="1:3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</row>
    <row r="734" spans="1:3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</row>
    <row r="735" spans="1:3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</row>
    <row r="736" spans="1:3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</row>
    <row r="737" spans="1:3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</row>
    <row r="738" spans="1:3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</row>
    <row r="739" spans="1:3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</row>
    <row r="740" spans="1:3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</row>
    <row r="741" spans="1:3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</row>
    <row r="742" spans="1:3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</row>
    <row r="743" spans="1:3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</row>
    <row r="744" spans="1:3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</row>
    <row r="745" spans="1:3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</row>
    <row r="746" spans="1:3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</row>
    <row r="747" spans="1:3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</row>
    <row r="748" spans="1:3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</row>
    <row r="749" spans="1:3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</row>
    <row r="750" spans="1:3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</row>
    <row r="751" spans="1:3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</row>
    <row r="752" spans="1:3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</row>
    <row r="753" spans="1:3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</row>
    <row r="754" spans="1:3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</row>
    <row r="755" spans="1:3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</row>
    <row r="756" spans="1:3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</row>
    <row r="757" spans="1:3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</row>
    <row r="758" spans="1:3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</row>
    <row r="759" spans="1:3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</row>
    <row r="760" spans="1:3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</row>
    <row r="761" spans="1:3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</row>
    <row r="762" spans="1:3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</row>
    <row r="763" spans="1:3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</row>
    <row r="764" spans="1:3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</row>
    <row r="765" spans="1:3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</row>
    <row r="766" spans="1:3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</row>
    <row r="767" spans="1:3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</row>
    <row r="768" spans="1:3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</row>
    <row r="769" spans="1:3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</row>
    <row r="770" spans="1:3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</row>
    <row r="771" spans="1:3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</row>
    <row r="772" spans="1:3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</row>
    <row r="773" spans="1:3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</row>
    <row r="774" spans="1:3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</row>
    <row r="775" spans="1:3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</row>
    <row r="776" spans="1:3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</row>
    <row r="777" spans="1:3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</row>
    <row r="778" spans="1:3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</row>
    <row r="779" spans="1:3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</row>
    <row r="780" spans="1:3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</row>
    <row r="781" spans="1:3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</row>
    <row r="782" spans="1:3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</row>
    <row r="783" spans="1:3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</row>
    <row r="784" spans="1:3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</row>
    <row r="785" spans="1:3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</row>
    <row r="786" spans="1:3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</row>
    <row r="787" spans="1:3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</row>
    <row r="788" spans="1:3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</row>
    <row r="789" spans="1:3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</row>
    <row r="790" spans="1:3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</row>
    <row r="791" spans="1:3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</row>
    <row r="792" spans="1:3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</row>
    <row r="793" spans="1:3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</row>
    <row r="794" spans="1:3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</row>
    <row r="795" spans="1:3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</row>
    <row r="796" spans="1:3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</row>
    <row r="797" spans="1:3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</row>
    <row r="798" spans="1:3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</row>
    <row r="799" spans="1:3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</row>
    <row r="800" spans="1:3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</row>
    <row r="801" spans="1:3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</row>
    <row r="802" spans="1:3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</row>
    <row r="803" spans="1:3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</row>
    <row r="804" spans="1:3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</row>
    <row r="805" spans="1:3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</row>
    <row r="806" spans="1:3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</row>
    <row r="807" spans="1:3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</row>
    <row r="808" spans="1:3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</row>
    <row r="809" spans="1:3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</row>
    <row r="810" spans="1:3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</row>
    <row r="811" spans="1:3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</row>
    <row r="812" spans="1:3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</row>
    <row r="813" spans="1:3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</row>
    <row r="814" spans="1:3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</row>
    <row r="815" spans="1:3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</row>
    <row r="816" spans="1:3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</row>
    <row r="817" spans="1:3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</row>
    <row r="818" spans="1:3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</row>
    <row r="819" spans="1:3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</row>
    <row r="820" spans="1:3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</row>
    <row r="821" spans="1:3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</row>
    <row r="822" spans="1:3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</row>
    <row r="823" spans="1:3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</row>
    <row r="824" spans="1:3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</row>
    <row r="825" spans="1:3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</row>
    <row r="826" spans="1:3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</row>
    <row r="827" spans="1:3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</row>
    <row r="828" spans="1:3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</row>
    <row r="829" spans="1:3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</row>
    <row r="830" spans="1:3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</row>
    <row r="831" spans="1:3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</row>
    <row r="832" spans="1:3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</row>
    <row r="833" spans="1:3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</row>
    <row r="834" spans="1:3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</row>
    <row r="835" spans="1:3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</row>
    <row r="836" spans="1:3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</row>
    <row r="837" spans="1:3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</row>
    <row r="838" spans="1:3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</row>
    <row r="839" spans="1:3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</row>
    <row r="840" spans="1:3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</row>
    <row r="841" spans="1:3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</row>
    <row r="842" spans="1:3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</row>
    <row r="843" spans="1:3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</row>
    <row r="844" spans="1:3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</row>
    <row r="845" spans="1:3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</row>
    <row r="846" spans="1:3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</row>
    <row r="847" spans="1:3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</row>
    <row r="848" spans="1:3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</row>
    <row r="849" spans="1:3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</row>
    <row r="850" spans="1:3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</row>
    <row r="851" spans="1:3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</row>
    <row r="852" spans="1:3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</row>
    <row r="853" spans="1:3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</row>
    <row r="854" spans="1:3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</row>
    <row r="855" spans="1:3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</row>
    <row r="856" spans="1:3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</row>
    <row r="857" spans="1:3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</row>
    <row r="858" spans="1:3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</row>
    <row r="859" spans="1:3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</row>
    <row r="860" spans="1:3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</row>
    <row r="861" spans="1:3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</row>
    <row r="862" spans="1:3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</row>
    <row r="863" spans="1:3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</row>
    <row r="864" spans="1:3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</row>
    <row r="865" spans="1:3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</row>
    <row r="866" spans="1:3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</row>
    <row r="867" spans="1:3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</row>
    <row r="868" spans="1:3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</row>
    <row r="869" spans="1:3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</row>
    <row r="870" spans="1:3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</row>
    <row r="871" spans="1:3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</row>
    <row r="872" spans="1:3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</row>
    <row r="873" spans="1:3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</row>
    <row r="874" spans="1:3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</row>
    <row r="875" spans="1:3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</row>
    <row r="876" spans="1:3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</row>
    <row r="877" spans="1:3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</row>
    <row r="878" spans="1:3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</row>
    <row r="879" spans="1:3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</row>
    <row r="880" spans="1:3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</row>
    <row r="881" spans="1:3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</row>
    <row r="882" spans="1:3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</row>
    <row r="883" spans="1:3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</row>
    <row r="884" spans="1:3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</row>
    <row r="885" spans="1:3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</row>
    <row r="886" spans="1:3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</row>
    <row r="887" spans="1:3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</row>
    <row r="888" spans="1:3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</row>
    <row r="889" spans="1:3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</row>
    <row r="890" spans="1:3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</row>
    <row r="891" spans="1:3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</row>
    <row r="892" spans="1:3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</row>
    <row r="893" spans="1:3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</row>
    <row r="894" spans="1:3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</row>
    <row r="895" spans="1:3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</row>
    <row r="896" spans="1:3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</row>
    <row r="897" spans="1:3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</row>
    <row r="898" spans="1:3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</row>
    <row r="899" spans="1:3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</row>
    <row r="900" spans="1:3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</row>
    <row r="901" spans="1:3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</row>
    <row r="902" spans="1:3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</row>
    <row r="903" spans="1:3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</row>
    <row r="904" spans="1:3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</row>
    <row r="905" spans="1:3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</row>
    <row r="906" spans="1:3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</row>
    <row r="907" spans="1:3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</row>
    <row r="908" spans="1:3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</row>
    <row r="909" spans="1:3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</row>
    <row r="910" spans="1:3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</row>
    <row r="911" spans="1:3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</row>
    <row r="912" spans="1:3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</row>
    <row r="913" spans="1:3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</row>
    <row r="914" spans="1:3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</row>
    <row r="915" spans="1:3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</row>
    <row r="916" spans="1:3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</row>
    <row r="917" spans="1:3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</row>
    <row r="918" spans="1:3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</row>
    <row r="919" spans="1:3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</row>
    <row r="920" spans="1:3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</row>
    <row r="921" spans="1:3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</row>
    <row r="922" spans="1:3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</row>
    <row r="923" spans="1:3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</row>
    <row r="924" spans="1:3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</row>
    <row r="925" spans="1:3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</row>
    <row r="926" spans="1:3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</row>
    <row r="927" spans="1:3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</row>
    <row r="928" spans="1:3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</row>
    <row r="929" spans="1:3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</row>
    <row r="930" spans="1:3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</row>
    <row r="931" spans="1:3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</row>
    <row r="932" spans="1:3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</row>
    <row r="933" spans="1:3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</row>
    <row r="934" spans="1:3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</row>
    <row r="935" spans="1:3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</row>
    <row r="936" spans="1:3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</row>
    <row r="937" spans="1:3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</row>
    <row r="938" spans="1:3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</row>
    <row r="939" spans="1:3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</row>
    <row r="940" spans="1:3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</row>
    <row r="941" spans="1:3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</row>
    <row r="942" spans="1:3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</row>
    <row r="943" spans="1:3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</row>
    <row r="944" spans="1:3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</row>
    <row r="945" spans="1:3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</row>
    <row r="946" spans="1:3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</row>
    <row r="947" spans="1:3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</row>
    <row r="948" spans="1:3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</row>
    <row r="949" spans="1:3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</row>
    <row r="950" spans="1:3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</row>
    <row r="951" spans="1:3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</row>
    <row r="952" spans="1:3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</row>
    <row r="953" spans="1:3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</row>
    <row r="954" spans="1:3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</row>
    <row r="955" spans="1:3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</row>
    <row r="956" spans="1:3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</row>
    <row r="957" spans="1:3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</row>
    <row r="958" spans="1:3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</row>
    <row r="959" spans="1:3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</row>
    <row r="960" spans="1:3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</row>
    <row r="961" spans="1:3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</row>
    <row r="962" spans="1:3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</row>
    <row r="963" spans="1:3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</row>
    <row r="964" spans="1:3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</row>
    <row r="965" spans="1:3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</row>
    <row r="966" spans="1:3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</row>
    <row r="967" spans="1:3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</row>
    <row r="968" spans="1:3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</row>
    <row r="969" spans="1:3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</row>
    <row r="970" spans="1:3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</row>
    <row r="971" spans="1:3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</row>
    <row r="972" spans="1:3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</row>
    <row r="973" spans="1:3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</row>
    <row r="974" spans="1:3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</row>
    <row r="975" spans="1:3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</row>
    <row r="976" spans="1:3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</row>
    <row r="977" spans="1:3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</row>
    <row r="978" spans="1:3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</row>
    <row r="979" spans="1:3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</row>
    <row r="980" spans="1:3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</row>
    <row r="981" spans="1:3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</row>
    <row r="982" spans="1:3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</row>
    <row r="983" spans="1:3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</row>
    <row r="984" spans="1:3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</row>
    <row r="985" spans="1:3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</row>
    <row r="986" spans="1:3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</row>
    <row r="987" spans="1:3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</row>
    <row r="988" spans="1:3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</row>
    <row r="989" spans="1:3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</row>
    <row r="990" spans="1:3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</row>
    <row r="991" spans="1:3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</row>
    <row r="992" spans="1:3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</row>
    <row r="993" spans="1:3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</row>
    <row r="994" spans="1:3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</row>
    <row r="995" spans="1:3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</row>
    <row r="996" spans="1:3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</row>
    <row r="997" spans="1:3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</row>
    <row r="998" spans="1:3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</row>
    <row r="999" spans="1:3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</row>
    <row r="1000" spans="1:3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1:3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1:3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1:3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1:3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1:3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1:3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1:3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1:3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1:3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1:3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1:3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1:3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1:3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1:3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1:3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1:3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1:3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1:3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1:3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1:3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1:3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1:3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1:3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1:3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1:3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1:3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1:3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1:3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1:3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1:3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1:3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1:3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1:3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1:3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1:3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1:3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1:3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1:3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1:3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1:3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1:3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1:3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1:3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1:3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1:3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1:3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1:3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1:3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1:3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1:3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1:3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1:3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1:3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1:3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1:3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1:3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1:3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1:3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1:3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1:3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1:3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1:3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1:3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1:3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1:3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1:3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1:3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1:3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1:3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1:3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1:3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1:3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1:3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1:3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1:3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1:3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1:3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1:3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1:3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1:3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1:3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1:3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1:3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1:3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1:3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1:3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1:3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1:3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1:3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1:3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1:3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1:3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1:3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1:3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1:3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1:3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1:3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1:3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1:3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1:3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1:3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1:3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1:3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1:3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1:3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1:3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1:3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1:3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1:3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1:3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1:3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1:3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1:3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1:3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1:3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1:3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1:3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1:3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1:3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1:3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1:3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1:3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1:3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1:3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1:3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1:3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1:3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1:3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1:3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1:3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1:3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1:3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1:3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1:3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1:3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1:3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1:3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1:3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1:3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1:3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1:3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1:3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1:3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1:3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1:3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1:3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1:3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1:3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1:3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1:3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1:3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1:3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1:3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1:3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1:3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1:3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1:3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1:3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1:3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1:3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1:3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1:3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1:3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1:3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1:3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1:3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1:3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1:3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1:3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1:3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1:3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1:3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1:3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1:3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1:3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1:3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1:3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1:3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1:3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1:3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1:3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1:3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1:3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1:3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1:3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1:3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1:3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1:3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1:3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1:3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1:3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1:3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1:3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1:3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1:3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1:3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1:3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1:3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1:3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1:3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1:3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1:3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1:3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1:3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1:3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1:3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1:3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1:3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1:3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1:3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1:3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1:3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1:3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1:3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1:3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1:3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1:3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1:3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1:3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1:3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1:3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1:3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1:3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1:3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1:3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1:3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1:3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1:3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1:3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1:3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1:3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1:3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1:3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1:3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1:3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1:3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1:3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1:3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1:3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1:3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1:3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1:3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1:3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1:3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1:3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1:3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1:3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1:3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1:3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1:3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1:3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1:3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1:3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1:3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1:3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1:3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1:3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1:3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1:3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1:3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1:3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1:3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1:3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1:3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1:3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1:3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1:3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1:3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1:3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1:3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1:3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1:3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1:3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1:3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1:3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1:3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1:3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1:3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1:3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1:3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1:3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1:3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1:3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1:3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1:3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1:3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1:3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1:3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1:3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1:3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1:3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1:3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1:3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1:3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1:3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1:3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1:3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1:3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1:3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1:3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1:3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1:3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1:3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1:3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1:3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1:3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1:3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1:3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1:3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1:3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1:3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1:3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1:3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1:3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1:3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1:3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1:3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1:3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1:3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1:3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1:3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1:3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1:3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1:3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1:3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1:3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1:3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1:3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1:3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1:3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1:3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1:3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1:3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1:3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1:3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1:3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1:3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1:3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1:3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1:3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1:3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1:3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1:3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1:3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1:3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1:3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1:3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1:3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1:3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1:3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1:3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1:3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1:3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1:3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1:3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1:3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1:3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1:3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1:3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1:3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1:3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1:3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1:3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1:3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1:3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1:3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1:3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1:3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1:3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1:3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1:3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1:3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1:3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1:3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1:3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1:3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1:3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1:3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1:3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1:3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1:3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1:3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1:3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1:3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1:3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1:3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1:3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1:3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1:3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1:3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1:3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1:3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1:3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1:3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1:3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1:3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1:3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1:3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1:3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1:3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1:3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1:3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1:3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1:3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1:3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1:3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1:3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1:3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1:3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1:3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1:3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1:3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1:3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1:3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1:3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1:3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1:3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1:3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1:3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1:3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1:3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1:3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1:3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1:3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1:3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1:3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1:3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1:3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1:3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1:3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1:3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1:3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1:3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1:3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1:3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1:3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1:3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1:3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1:3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1:3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1:3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1:3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1:3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1:3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1:3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1:3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1:3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1:3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1:3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1:3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1:3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1:3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1:3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1:3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1:3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1:3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1:3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1:3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1:3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1:3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1:3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1:3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1:3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1:3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1:3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1:3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1:3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1:3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1:3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1:3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1:3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1:3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1:3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1:3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1:3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1:3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1:3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1:3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1:3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1:3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1:3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1:3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1:3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1:3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1:3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1:3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1:3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1:3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1:3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1:3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1:3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1:3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1:3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1:3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1:3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1:3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1:3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1:3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1:3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1:3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1:3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1:3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1:3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1:3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1:3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1:3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1:3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1:3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1:3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1:3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1:3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1:3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1:3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1:3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1:3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1:3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1:3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1:3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1:3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1:3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1:3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1:3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1:3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1:3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1:3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1:3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1:3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1:3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1:3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1:3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1:3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1:3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1:3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1:3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1:3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1:3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1:3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1:3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1:3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1:3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1:3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1:3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1:3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1:3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1:3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1:3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1:3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1:3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1:3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1:3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1:3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1:3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1:3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1:3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1:3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1:3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1:3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1:3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1:3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1:3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1:3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1:3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1:3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1:3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1:3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1:3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1:3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1:3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1:3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1:3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1:3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1:3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1:3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1:3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1:3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1:3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1:3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1:3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1:3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1:3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1:3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1:3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1:3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1:3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1:3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1:3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1:3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1:3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1:3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1:3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1:3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1:3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1:3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1:3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1:3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1:3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1:3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1:3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1:3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1:3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1:3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1:3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1:3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1:3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1:3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1:3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1:3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1:3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1:3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1:3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1:3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1:3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1:3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1:3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1:3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1:3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1:3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1:3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1:3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1:3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1:3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1:3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1:3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1:3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1:3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1:3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1:3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1:3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1:3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1:3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1:3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1:3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1:3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1:3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1:3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1:3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1:3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1:3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1:3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1:3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1:3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1:3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1:3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1:3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1:3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1:3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1:3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1:3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1:3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1:3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1:3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1:3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1:3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1:3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1:3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1:3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1:3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1:3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1:3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1:3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1:3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1:3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1:3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1:3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1:3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1:3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1:3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1:3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1:3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1:3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1:3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1:3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1:3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1:3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1:3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1:3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1:3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1:3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1:3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1:3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1:3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1:3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1:3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1:3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1:3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1:3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1:3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1:3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1:3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1:3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1:3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1:3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1:3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1:3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1:3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1:3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1:3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1:3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1:3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1:3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1:3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1:3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1:3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1:3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1:3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1:3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1:3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1:3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1:3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1:3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1:3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1:3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1:3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1:3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1:3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1:3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1:3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1:3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1:3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1:3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1:3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1:3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1:3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1:3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1:3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1:3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1:3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1:3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1:3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1:3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1:3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1:3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1:3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1:3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1:3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1:3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1:3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1:3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1:3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1:3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1:3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1:3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1:3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1:3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1:3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1:3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1:3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1:3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1:3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1:3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1:3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1:3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1:3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1:3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1:3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1:3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1:3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1:3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1:3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1:3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1:3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1:3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1:3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1:3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1:3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1:3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1:3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1:3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1:3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1:3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1:3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1:3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1:3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1:3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1:3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1:3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1:3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1:3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1:3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1:3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1:3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1:3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1:3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1:3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1:3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1:3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1:3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1:3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1:3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1:3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1:3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1:3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1:3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1:3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1:3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1:3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1:3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1:3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1:3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1:3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1:3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1:3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1:3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1:3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1:3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1:3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1:3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1:3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1:3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1:3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1:3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1:3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1:3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1:3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1:3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1:3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1:3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1:3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1:3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1:3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1:3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1:3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1:3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1:3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1:3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1:3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1:3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1:3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1:3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1:3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1:3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1:3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1:3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1:3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1:3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1:3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1:3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1:3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1:3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1:3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1:3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1:3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1:3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1:3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1:3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1:3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1:3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1:3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1:3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1:3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1:3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1:3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1:3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1:3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1:3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1:3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1:3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1:3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1:3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1:3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1:3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1:3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1:3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1:3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1:3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1:3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1:3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1:3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1:3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1:3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1:3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1:3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1:3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1:3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1:3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1:3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1:3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1:3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1:3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1:3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1:3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1:3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1:3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1:3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1:3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1:3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1:3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1:3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1:3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1:3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1:3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1:3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1:3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1:3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1:3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1:3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1:3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1:3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1:3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1:3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1:3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1:3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1:3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1:3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1:3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1:3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1:3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1:3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1:3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1:3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1:3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1:3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1:3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1:3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1:3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1:3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1:3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1:3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1:3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1:3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1:3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1:3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1:3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1:3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1:3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1:3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1:3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1:3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1:3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1:3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1:3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1:3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1:3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1:3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1:3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1:3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1:3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1:3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1:3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1:3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1:3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1:3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1:3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1:3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1:3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1:3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1:3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1:3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1:3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1:3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1:3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1:3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1:3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1:3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1:3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1:3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1:3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1:3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1:3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1:3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1:3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1:3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1:3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1:3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1:3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1:3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1:3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1:3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1:3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1:3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1:3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1:3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1:3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1:3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1:3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1:3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1:3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1:3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1:3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1:3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1:3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1:3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1:3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1:3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1:3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1:3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1:3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1:3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1:3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1:3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1:3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1:3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1:3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1:3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1:3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1:3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1:3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1:3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1:3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1:3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1:3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1:3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1:3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1:3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1:3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1:3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1:3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1:3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1:3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1:3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1:3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1:3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1:3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1:3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1:3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1:3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1:3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1:3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1:3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1:3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1:3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1:3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1:3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1:3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1:3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1:3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1:3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1:3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1:3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1:3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1:3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1:3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1:3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1:3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1:3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1:3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1:3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1:3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1:3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1:3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1:3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1:3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1:3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1:3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1:3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1:3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1:3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1:3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1:3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1:3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1:3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1:3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1:3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1:3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1:3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1:3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1:3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1:3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1:3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1:3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1:3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1:3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1:3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1:3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1:3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1:3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1:3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1:3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1:3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1:3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1:3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1:3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1:3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1:3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1:3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1:3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1:3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1:3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1:3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1:3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1:3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1:3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1:3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1:3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1:3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1:3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1:3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1:3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1:3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1:3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1:3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1:3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1:3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1:3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1:3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1:3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1:3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1:3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1:3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1:3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1:3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1:3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1:3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1:3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1:3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1:3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1:3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1:3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1:3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1:3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1:3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1:3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1:3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1:3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1:3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1:3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1:3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1:3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1:3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1:3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1:3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1:3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1:3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1:3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1:3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1:3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1:3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1:3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1:3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1:3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1:3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1:3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1:3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1:3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1:3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1:3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1:3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1:3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1:3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1:3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1:3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1:3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1:3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1:3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1:3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1:3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1:3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1:3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1:3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1:3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1:3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1:3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1:3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1:3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1:3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1:3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1:3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1:3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1:3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1:3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1:3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1:3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1:3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1:3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1:3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1:3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1:3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1:3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1:3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1:3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1:3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1:3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1:3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1:3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1:3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1:3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1:3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1:3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1:3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1:3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1:3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1:3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1:3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1:3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1:3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1:3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1:3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1:3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1:3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1:3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1:3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1:3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1:3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1:3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1:3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1:3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1:3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1:3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1:3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1:3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1:3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1:3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1:3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1:3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1:3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1:3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1:3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1:3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1:3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1:3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1:3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1:3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1:3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1:3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1:3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1:3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1:3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1:3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1:3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1:3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1:3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1:3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1:3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1:3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1:3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1:3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1:3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1:3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1:3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1:3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1:3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1:3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1:3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1:3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1:3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1:3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1:3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1:3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1:3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1:3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1:3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1:3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1:3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1:3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1:3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1:3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1:3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1:3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1:3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1:3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1:3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1:3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1:3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1:3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1:3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1:3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1:3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1:3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1:3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1:3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1:3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1:3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1:3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1:3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1:3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1:3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1:3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1:3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1:3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1:3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1:3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1:3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1:3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1:3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1:3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1:3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1:3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1:3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1:3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1:3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1:3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1:3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1:3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1:3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1:3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1:3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1:3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1:3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1:3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1:3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1:3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1:3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1:3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1:3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1:3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1:3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1:3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1:3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1:3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1:3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1:3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1:3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1:3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1:3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1:3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1:3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1:3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1:3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1:3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1:3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1:3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1:3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1:3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1:3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1:3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1:3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1:3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1:3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1:3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1:3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1:3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1:3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1:3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1:3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1:3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1:3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1:3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1:3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1:3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1:3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1:3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1:3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1:3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1:3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1:3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1:3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1:3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1:3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1:3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1:3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1:3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1:3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1:3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1:3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1:3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1:3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1:3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1:3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1:3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1:3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1:3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1:3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1:3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1:3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1:3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1:3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1:3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1:3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1:3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1:3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1:3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1:3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1:3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1:3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1:3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1:3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1:3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1:3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1:3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1:3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1:3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1:3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1:3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1:3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1:3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1:3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1:3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1:3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1:3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1:3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1:3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1:3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1:3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1:3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1:3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1:3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1:3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1:3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1:3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1:3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1:3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1:3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1:3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1:3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1:3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1:3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1:3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1:3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1:3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1:3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1:3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1:3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1:3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1:3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1:3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1:3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1:3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1:3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1:3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1:3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1:3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1:3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1:3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1:3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1:3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1:3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1:3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1:3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1:3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1:3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1:3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1:3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1:3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1:3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1:3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1:3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1:3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1:3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1:3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1:3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1:3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1:3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1:3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1:3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1:3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1:3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1:3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1:3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1:3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1:3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1:3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1:3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1:3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1:3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1:3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1:3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1:3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1:3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1:3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1:3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1:3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1:3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1:3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1:3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1:3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1:3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1:3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1:3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1:3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1:3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1:3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1:3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1:3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1:3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1:3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1:3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1:3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1:3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1:3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1:3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1:3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1:3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1:3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1:3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1:3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1:3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1:3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1:3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1:3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1:3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1:3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1:3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1:3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1:3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1:3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1:3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1:3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1:3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1:3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1:3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1:3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1:3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1:3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1:3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1:3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1:3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1:3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1:3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1:3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1:3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1:3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1:3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1:3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1:3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1:3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1:3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1:3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1:3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1:3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1:3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1:3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1:3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1:3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1:3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1:3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1:3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1:3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1:3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1:3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1:3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1:3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1:3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1:3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1:3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1:3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1:3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1:3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1:3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1:3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1:3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1:3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1:3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1:3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1:3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1:3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1:3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1:3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1:3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1:3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1:3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1:3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1:3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1:3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1:3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1:3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1:3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1:3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1:3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1:3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1:3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1:3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1:3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1:3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1:3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1:3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1:3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1:3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1:3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1:3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1:3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1:3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1:3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1:3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1:3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1:3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1:3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1:3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1:3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1:3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1:3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1:3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1:3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1:3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1:3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1:3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1:3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1:3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1:3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1:3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1:3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1:3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1:3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1:3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1:3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1:3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1:3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1:3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1:3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1:3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1:3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1:3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1:3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1:3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1:3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1:3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1:3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1:3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1:3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1:3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1:3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1:3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1:3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1:3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1:3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1:3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1:3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1:3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1:3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1:3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1:3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1:3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1:3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1:3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1:3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1:3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1:3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1:3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1:3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1:3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1:3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1:3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1:3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1:3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1:3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1:3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1:3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1:3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1:3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1:3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1:3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1:3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1:3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1:3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1:3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1:3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1:3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1:3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1:3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1:3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1:3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1:3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1:3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1:3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1:3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1:3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1:3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1:3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1:3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1:3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1:3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1:3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1:3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1:3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1:3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1:3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1:3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1:3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1:3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1:3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1:3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1:3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1:3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1:3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1:3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1:3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1:3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1:3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1:3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1:3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1:3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1:3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1:3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1:3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1:3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1:3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1:3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1:3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1:3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1:3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1:3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1:3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1:3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1:3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1:3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1:3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1:3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1:3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1:3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1:3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1:3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1:3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1:3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1:3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1:3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1:3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1:3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1:3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1:3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1:3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1:3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1:3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1:3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1:3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1:3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1:3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1:3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1:3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1:3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1:3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1:3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1:3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1:3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1:3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1:3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1:3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1:3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1:3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1:3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1:3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1:3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1:3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1:3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1:3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1:3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1:3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1:3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1:3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1:3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1:3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1:3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1:3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1:3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1:3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1:3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1:3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1:3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1:3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1:3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1:3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1:3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1:3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1:3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1:3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1:3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1:3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1:3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1:3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1:3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1:3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1:3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1:3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1:3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1:3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1:3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1:3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1:3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1:3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1:3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1:3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1:3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1:3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1:3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1:3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1:3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1:3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1:3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1:3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1:3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1:3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1:3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1:3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1:3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1:3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1:3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1:3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1:3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1:3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1:3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1:3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1:3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1:3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1:3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1:3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1:3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1:3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1:3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1:3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1:3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1:3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1:3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1:3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1:3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1:3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1:3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1:3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1:3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1:3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1:3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1:3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1:3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1:3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1:3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1:3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1:3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1:3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1:3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1:3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1:3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1:3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1:3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1:3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1:3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1:3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1:3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1:3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1:3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1:3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1:3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1:3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1:3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1:3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1:3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1:3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1:3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1:3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1:3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1:3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1:3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1:3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1:3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1:3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1:3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1:3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1:3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1:3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1:3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1:3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1:3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1:3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1:3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1:3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1:3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1:3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1:3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1:3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1:3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1:3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1:3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1:3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1:3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1:3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1:3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1:3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1:3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1:3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1:3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1:3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1:3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1:3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1:3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1:3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1:3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1:3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1:3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1:3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1:3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1:3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1:3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1:3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1:3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1:3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1:3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1:3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1:3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1:3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1:3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1:3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1:3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1:3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1:3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1:3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1:3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1:3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1:3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1:3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1:3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1:3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1:3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1:3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1:3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1:3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1:3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1:3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1:3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1:3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1:3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1:3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1:3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1:3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1:3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1:3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1:3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1:3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1:3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1:3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1:3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1:3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1:3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1:3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1:3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1:3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1:3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1:3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1:3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1:3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1:3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1:3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1:3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1:3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1:3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1:3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1:3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1:3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1:3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1:3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1:3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1:3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1:3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1:3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1:3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1:3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1:3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1:3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1:3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1:3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1:3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1:3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1:3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1:3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1:3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1:3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1:3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1:3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1:3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1:3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1:3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1:3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1:3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1:3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1:3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1:3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1:3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1:3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1:3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1:3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1:3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1:3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1:3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1:3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1:3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1:3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1:3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1:3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1:3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1:3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1:3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1:3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1:3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1:3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1:3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1:3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1:3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1:3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1:3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1:3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1:3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1:3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1:3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1:3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1:3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1:3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1:3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1:3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1:3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1:3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1:3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1:3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1:3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1:3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1:3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1:3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1:3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1:3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1:3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1:3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1:3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1:3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1:3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1:3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1:3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1:3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1:3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1:3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1:3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1:3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1:3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1:3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1:3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1:3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1:3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1:3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1:3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1:3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1:3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1:3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1:3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1:3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1:3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1:3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1:3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1:3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1:3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1:3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1:3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1:3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1:3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1:3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1:3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1:3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1:3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1:3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1:3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1:3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1:3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1:3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1:3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1:3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1:3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1:3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1:3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1:3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1:3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1:3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1:3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1:3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1:3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1:3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1:3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1:3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1:3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1:3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1:3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1:3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1:3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1:3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1:3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1:3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1:3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1:3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1:3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1:3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1:3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1:3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1:3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1:3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1:3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1:3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1:3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1:3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1:3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1:3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1:3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1:3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1:3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1:3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1:3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1:3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1:3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1:3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1:3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1:3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1:3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1:3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1:3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1:3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1:3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1:3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1:3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1:3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1:3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1:3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1:3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1:3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1:3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1:3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1:3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1:3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1:3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1:3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1:3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1:3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1:3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1:3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1:3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1:3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1:3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1:3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1:3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1:3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1:3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1:3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1:3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1:3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1:3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1:3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1:3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1:3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1:3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1:3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1:3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1:3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1:3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1:3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1:3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1:3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1:3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1:3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1:3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1:3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1:3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1:3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1:3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1:3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1:3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1:3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1:3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1:3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1:3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1:3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1:3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1:3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1:3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1:3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1:3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1:3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1:3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1:3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1:3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1:3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1:3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1:3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1:3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1:3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1:3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1:3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1:3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1:3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1:3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1:3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1:3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1:3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1:3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1:3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1:3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1:3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1:3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1:3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1:3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1:3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1:3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1:3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1:3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1:3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1:3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1:3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1:3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1:3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1:3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1:3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1:3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1:3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1:3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1:3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1:3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1:3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1:3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1:3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1:3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1:3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1:3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1:3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1:3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1:3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1:3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1:3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1:3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1:3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1:3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1:3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1:3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1:3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1:3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1:3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1:3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1:3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1:3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1:3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1:3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1:3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1:3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1:3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1:3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1:3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1:3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1:3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1:3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1:3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1:3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1:3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1:3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1:3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1:3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1:3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1:3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1:3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1:3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1:3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1:3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1:3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1:3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1:3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1:3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1:3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1:3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1:3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1:3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1:3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1:3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1:3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1:3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1:3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1:3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1:3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1:3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1:3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1:3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1:3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1:3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1:3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1:3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1:3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1:3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1:3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1:3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1:3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1:3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1:3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1:3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1:3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1:3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1:3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1:3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1:3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1:3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1:3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1:3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1:3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1:3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1:3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1:3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1:3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1:3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1:3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1:3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1:3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1:3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1:3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1:3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1:3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1:3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1:3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1:3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1:3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1:3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1:3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1:3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1:3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1:3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1:3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1:3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1:3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1:3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1:3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1:3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1:3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1:3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1:3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1:3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1:3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1:3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1:3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1:3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1:3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1:3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1:3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1:3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1:3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1:3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1:3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1:3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1:3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1:3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1:3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1:3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1:3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1:3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1:3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1:3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1:3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1:3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1:3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1:3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1:3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1:3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1:3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1:3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1:3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1:3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1:3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1:3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1:3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1:3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1:3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1:3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1:3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1:3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1:3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1:3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1:3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1:3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1:3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1:3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1:3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1:3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1:3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1:3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1:3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1:3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1:3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1:3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1:3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1:3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1:3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1:3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1:3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1:3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1:3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1:3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1:3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1:3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1:3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1:3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1:3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1:3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1:3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1:3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1:3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1:3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1:3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1:3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1:3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1:3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1:3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1:3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1:3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1:3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1:3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1:3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1:3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1:3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1:3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1:3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1:3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1:3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1:3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1:3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1:3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1:3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1:3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1:3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1:3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1:3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1:3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1:3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1:3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1:3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1:3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1:3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1:3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1:3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1:3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1:3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1:3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1:3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1:3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1:3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1:3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1:3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1:3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1:3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1:3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1:3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1:3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1:3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1:3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1:3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1:3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1:3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1:3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1:3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1:3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1:3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1:3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1:3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1:3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1:3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1:3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1:3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1:3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1:3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1:3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1:3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1:3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1:3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1:3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1:3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1:3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1:3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1:3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1:3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1:3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1:3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1:3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1:3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1:3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1:3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1:3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1:3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1:3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1:3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1:3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1:3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1:3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1:3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1:3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1:3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1:3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1:3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1:3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1:3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1:3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1:3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1:3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1:3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1:3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1:3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1:3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1:3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1:3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1:3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1:3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1:3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1:3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1:3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1:3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1:3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1:3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1:3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1:3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1:3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1:3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1:3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1:3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1:3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1:3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1:3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1:3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1:3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1:3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</row>
    <row r="3490" spans="1:3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</row>
    <row r="3491" spans="1:3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</row>
    <row r="3492" spans="1:3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</row>
    <row r="3493" spans="1:3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</row>
    <row r="3494" spans="1:3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</row>
    <row r="3495" spans="1:3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</row>
    <row r="3496" spans="1:3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</row>
    <row r="3497" spans="1:3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</row>
    <row r="3498" spans="1:3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</row>
    <row r="3499" spans="1:3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</row>
    <row r="3500" spans="1:3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</row>
    <row r="3501" spans="1:3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</row>
    <row r="3502" spans="1:3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</row>
    <row r="3503" spans="1:3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</row>
    <row r="3504" spans="1:3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</row>
    <row r="3505" spans="1:3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</row>
    <row r="3506" spans="1:3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</row>
    <row r="3507" spans="1:3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</row>
    <row r="3508" spans="1:3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</row>
    <row r="3509" spans="1:3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</row>
    <row r="3510" spans="1:3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</row>
    <row r="3511" spans="1:3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</row>
    <row r="3512" spans="1:3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</row>
    <row r="3513" spans="1:3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</row>
    <row r="3514" spans="1:3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</row>
    <row r="3515" spans="1:3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</row>
    <row r="3516" spans="1:3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</row>
    <row r="3517" spans="1:3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</row>
    <row r="3518" spans="1:3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</row>
    <row r="3519" spans="1:3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</row>
    <row r="3520" spans="1:3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</row>
    <row r="3521" spans="1:3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</row>
    <row r="3522" spans="1:3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</row>
    <row r="3523" spans="1:3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</row>
    <row r="3524" spans="1:3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</row>
    <row r="3525" spans="1:3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</row>
    <row r="3526" spans="1:3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</row>
    <row r="3527" spans="1:3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</row>
    <row r="3528" spans="1:3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</row>
    <row r="3529" spans="1:3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</row>
    <row r="3530" spans="1:3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</row>
    <row r="3531" spans="1:3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</row>
    <row r="3532" spans="1:3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</row>
    <row r="3533" spans="1:3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</row>
    <row r="3534" spans="1:3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</row>
    <row r="3535" spans="1:3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</row>
    <row r="3536" spans="1:3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</row>
    <row r="3537" spans="1:3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</row>
    <row r="3538" spans="1:3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</row>
    <row r="3539" spans="1:3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</row>
    <row r="3540" spans="1:3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</row>
    <row r="3541" spans="1:3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</row>
    <row r="3542" spans="1:3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</row>
    <row r="3543" spans="1:3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</row>
    <row r="3544" spans="1:3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</row>
    <row r="3545" spans="1:3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</row>
    <row r="3546" spans="1:3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</row>
    <row r="3547" spans="1:3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</row>
    <row r="3548" spans="1:3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</row>
    <row r="3549" spans="1:3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</row>
    <row r="3550" spans="1:3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</row>
    <row r="3551" spans="1:3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</row>
    <row r="3552" spans="1:3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</row>
    <row r="3553" spans="1:3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</row>
    <row r="3554" spans="1:3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</row>
    <row r="3555" spans="1:3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</row>
    <row r="3556" spans="1:3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</row>
    <row r="3557" spans="1:3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</row>
    <row r="3558" spans="1:3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</row>
    <row r="3559" spans="1:3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</row>
    <row r="3560" spans="1:3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</row>
    <row r="3561" spans="1:3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</row>
    <row r="3562" spans="1:3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</row>
    <row r="3563" spans="1:3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</row>
    <row r="3564" spans="1:3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</row>
    <row r="3565" spans="1:3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</row>
    <row r="3566" spans="1:3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</row>
    <row r="3567" spans="1:3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</row>
    <row r="3568" spans="1:3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</row>
    <row r="3569" spans="1:3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</row>
    <row r="3570" spans="1:3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</row>
    <row r="3571" spans="1:3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</row>
    <row r="3572" spans="1:3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</row>
    <row r="3573" spans="1:3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</row>
    <row r="3574" spans="1:3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</row>
    <row r="3575" spans="1:3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</row>
    <row r="3576" spans="1:3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</row>
    <row r="3577" spans="1:3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</row>
    <row r="3578" spans="1:3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</row>
    <row r="3579" spans="1:3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</row>
    <row r="3580" spans="1:3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</row>
    <row r="3581" spans="1:3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</row>
    <row r="3582" spans="1:3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</row>
    <row r="3583" spans="1:3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</row>
    <row r="3584" spans="1:3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</row>
    <row r="3585" spans="1:3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</row>
    <row r="3586" spans="1:3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</row>
    <row r="3587" spans="1:3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</row>
    <row r="3588" spans="1:3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</row>
    <row r="3589" spans="1:3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</row>
    <row r="3590" spans="1:3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</row>
    <row r="3591" spans="1:3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</row>
    <row r="3592" spans="1:3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</row>
    <row r="3593" spans="1:3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</row>
    <row r="3594" spans="1:3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</row>
    <row r="3595" spans="1:3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</row>
    <row r="3596" spans="1:3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</row>
    <row r="3597" spans="1:3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</row>
    <row r="3598" spans="1:3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</row>
    <row r="3599" spans="1:3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</row>
    <row r="3600" spans="1:3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</row>
    <row r="3601" spans="1:3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</row>
    <row r="3602" spans="1:3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</row>
    <row r="3603" spans="1:3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</row>
    <row r="3604" spans="1:3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</row>
    <row r="3605" spans="1:3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</row>
    <row r="3606" spans="1:3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</row>
    <row r="3607" spans="1:3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</row>
    <row r="3608" spans="1:3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</row>
    <row r="3609" spans="1:3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</row>
    <row r="3610" spans="1:3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</row>
    <row r="3611" spans="1:3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</row>
    <row r="3612" spans="1:3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</row>
    <row r="3613" spans="1:3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</row>
    <row r="3614" spans="1:3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</row>
    <row r="3615" spans="1:3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</row>
    <row r="3616" spans="1:3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</row>
    <row r="3617" spans="1:3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</row>
    <row r="3618" spans="1:3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</row>
    <row r="3619" spans="1:3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</row>
    <row r="3620" spans="1:3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</row>
    <row r="3621" spans="1:3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</row>
    <row r="3622" spans="1:3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</row>
    <row r="3623" spans="1:3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</row>
    <row r="3624" spans="1:3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</row>
    <row r="3625" spans="1:3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</row>
    <row r="3626" spans="1:3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</row>
    <row r="3627" spans="1:3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</row>
    <row r="3628" spans="1:3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</row>
    <row r="3629" spans="1:3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</row>
    <row r="3630" spans="1:3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</row>
    <row r="3631" spans="1:3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</row>
    <row r="3632" spans="1:3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</row>
    <row r="3633" spans="1:3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</row>
    <row r="3634" spans="1:3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</row>
    <row r="3635" spans="1:3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</row>
    <row r="3636" spans="1:3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</row>
    <row r="3637" spans="1:3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</row>
    <row r="3638" spans="1:3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</row>
    <row r="3639" spans="1:3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</row>
    <row r="3640" spans="1:3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</row>
    <row r="3641" spans="1:3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</row>
    <row r="3642" spans="1:3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</row>
    <row r="3643" spans="1:3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</row>
    <row r="3644" spans="1:3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</row>
    <row r="3645" spans="1:3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</row>
    <row r="3646" spans="1:3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</row>
    <row r="3647" spans="1:3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</row>
    <row r="3648" spans="1:3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</row>
    <row r="3649" spans="1:3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</row>
    <row r="3650" spans="1:3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</row>
    <row r="3651" spans="1:3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</row>
    <row r="3652" spans="1:3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</row>
    <row r="3653" spans="1:3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</row>
    <row r="3654" spans="1:3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</row>
    <row r="3655" spans="1:3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</row>
    <row r="3656" spans="1:3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</row>
    <row r="3657" spans="1:3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</row>
    <row r="3658" spans="1:3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</row>
    <row r="3659" spans="1:3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</row>
    <row r="3660" spans="1:3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</row>
    <row r="3661" spans="1:3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</row>
    <row r="3662" spans="1:3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</row>
    <row r="3663" spans="1:3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</row>
    <row r="3664" spans="1:3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</row>
    <row r="3665" spans="1:3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</row>
    <row r="3666" spans="1:3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</row>
    <row r="3667" spans="1:3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</row>
    <row r="3668" spans="1:3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</row>
    <row r="3669" spans="1:3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</row>
    <row r="3670" spans="1:3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</row>
    <row r="3671" spans="1:3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</row>
    <row r="3672" spans="1:3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</row>
    <row r="3673" spans="1:3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</row>
    <row r="3674" spans="1:3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</row>
    <row r="3675" spans="1:3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</row>
    <row r="3676" spans="1:3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</row>
    <row r="3677" spans="1:3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</row>
    <row r="3678" spans="1:3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</row>
    <row r="3679" spans="1:3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</row>
    <row r="3680" spans="1:3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</row>
    <row r="3681" spans="1:3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</row>
    <row r="3682" spans="1:3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</row>
    <row r="3683" spans="1:3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</row>
    <row r="3684" spans="1:3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</row>
    <row r="3685" spans="1:3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</row>
    <row r="3686" spans="1:3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</row>
    <row r="3687" spans="1:3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</row>
    <row r="3688" spans="1:3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</row>
    <row r="3689" spans="1:3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</row>
    <row r="3690" spans="1:3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</row>
    <row r="3691" spans="1:3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</row>
    <row r="3692" spans="1:3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</row>
    <row r="3693" spans="1:3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</row>
    <row r="3694" spans="1:3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</row>
    <row r="3695" spans="1:3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</row>
    <row r="3696" spans="1:3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</row>
    <row r="3697" spans="1:3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</row>
    <row r="3698" spans="1:3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</row>
    <row r="3699" spans="1:3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</row>
    <row r="3700" spans="1:3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</row>
    <row r="3701" spans="1:3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</row>
    <row r="3702" spans="1:3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</row>
    <row r="3703" spans="1:3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</row>
    <row r="3704" spans="1:3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</row>
    <row r="3705" spans="1:3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</row>
    <row r="3706" spans="1:3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</row>
    <row r="3707" spans="1:3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</row>
    <row r="3708" spans="1:3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</row>
    <row r="3709" spans="1:3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</row>
    <row r="3710" spans="1:3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</row>
    <row r="3711" spans="1:3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</row>
    <row r="3712" spans="1:3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</row>
    <row r="3713" spans="1:3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</row>
    <row r="3714" spans="1:3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</row>
    <row r="3715" spans="1:3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</row>
    <row r="3716" spans="1:3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</row>
    <row r="3717" spans="1:3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</row>
    <row r="3718" spans="1:3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</row>
    <row r="3719" spans="1:3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</row>
    <row r="3720" spans="1:3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</row>
    <row r="3721" spans="1:3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</row>
    <row r="3722" spans="1:3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</row>
    <row r="3723" spans="1:3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</row>
    <row r="3724" spans="1:3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</row>
    <row r="3725" spans="1:3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</row>
    <row r="3726" spans="1:3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</row>
    <row r="3727" spans="1:3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</row>
    <row r="3728" spans="1:3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</row>
    <row r="3729" spans="1:3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</row>
    <row r="3730" spans="1:3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</row>
    <row r="3731" spans="1:3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</row>
    <row r="3732" spans="1:3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</row>
    <row r="3733" spans="1:3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</row>
    <row r="3734" spans="1:3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</row>
    <row r="3735" spans="1:3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</row>
    <row r="3736" spans="1:3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</row>
    <row r="3737" spans="1:3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</row>
    <row r="3738" spans="1:3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</row>
    <row r="3739" spans="1:3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</row>
    <row r="3740" spans="1:3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</row>
    <row r="3741" spans="1:3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</row>
    <row r="3742" spans="1:3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</row>
    <row r="3743" spans="1:3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</row>
    <row r="3744" spans="1:3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</row>
    <row r="3745" spans="1:3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</row>
    <row r="3746" spans="1:3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</row>
    <row r="3747" spans="1:3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</row>
    <row r="3748" spans="1:3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</row>
    <row r="3749" spans="1:3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</row>
    <row r="3750" spans="1:3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</row>
    <row r="3751" spans="1:3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</row>
    <row r="3752" spans="1:3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</row>
    <row r="3753" spans="1:3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</row>
    <row r="3754" spans="1:3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</row>
    <row r="3755" spans="1:3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</row>
    <row r="3756" spans="1:3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</row>
    <row r="3757" spans="1:3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</row>
    <row r="3758" spans="1:3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</row>
    <row r="3759" spans="1:3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</row>
    <row r="3760" spans="1:3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</row>
    <row r="3761" spans="1:3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</row>
    <row r="3762" spans="1:3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</row>
    <row r="3763" spans="1:3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</row>
    <row r="3764" spans="1:3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</row>
    <row r="3765" spans="1:3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</row>
    <row r="3766" spans="1:3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</row>
    <row r="3767" spans="1:3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</row>
    <row r="3768" spans="1:3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</row>
    <row r="3769" spans="1:3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</row>
    <row r="3770" spans="1:3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</row>
    <row r="3771" spans="1:3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</row>
    <row r="3772" spans="1:3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</row>
    <row r="3773" spans="1:3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</row>
    <row r="3774" spans="1:3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</row>
    <row r="3775" spans="1:3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</row>
    <row r="3776" spans="1:3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</row>
    <row r="3777" spans="1:3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</row>
    <row r="3778" spans="1:3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</row>
    <row r="3779" spans="1:3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</row>
    <row r="3780" spans="1:3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</row>
    <row r="3781" spans="1:3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</row>
    <row r="3782" spans="1:3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</row>
    <row r="3783" spans="1:3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</row>
    <row r="3784" spans="1:3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</row>
    <row r="3785" spans="1:3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</row>
    <row r="3786" spans="1:3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</row>
    <row r="3787" spans="1:3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</row>
    <row r="3788" spans="1:3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</row>
    <row r="3789" spans="1:3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</row>
    <row r="3790" spans="1:3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</row>
    <row r="3791" spans="1:3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</row>
    <row r="3792" spans="1:3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</row>
    <row r="3793" spans="1:3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</row>
    <row r="3794" spans="1:3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</row>
    <row r="3795" spans="1:3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</row>
    <row r="3796" spans="1:3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</row>
    <row r="3797" spans="1:3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</row>
    <row r="3798" spans="1:3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</row>
    <row r="3799" spans="1:3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</row>
    <row r="3800" spans="1:3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</row>
    <row r="3801" spans="1:3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</row>
    <row r="3802" spans="1:3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</row>
    <row r="3803" spans="1:3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</row>
    <row r="3804" spans="1:3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</row>
    <row r="3805" spans="1:3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</row>
    <row r="3806" spans="1:3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</row>
    <row r="3807" spans="1:3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</row>
    <row r="3808" spans="1:3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</row>
    <row r="3809" spans="1:3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</row>
    <row r="3810" spans="1:3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</row>
    <row r="3811" spans="1:3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</row>
    <row r="3812" spans="1:3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</row>
    <row r="3813" spans="1:3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</row>
    <row r="3814" spans="1:3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</row>
    <row r="3815" spans="1:3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</row>
    <row r="3816" spans="1:3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</row>
    <row r="3817" spans="1:3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</row>
    <row r="3818" spans="1:3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</row>
    <row r="3819" spans="1:3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</row>
    <row r="3820" spans="1:3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</row>
    <row r="3821" spans="1:3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</row>
    <row r="3822" spans="1:3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</row>
    <row r="3823" spans="1:3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</row>
    <row r="3824" spans="1:3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</row>
    <row r="3825" spans="1:3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</row>
    <row r="3826" spans="1:3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</row>
    <row r="3827" spans="1:3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</row>
    <row r="3828" spans="1:3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</row>
    <row r="3829" spans="1:3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</row>
    <row r="3830" spans="1:3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</row>
    <row r="3831" spans="1:3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</row>
    <row r="3832" spans="1:3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</row>
    <row r="3833" spans="1:3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</row>
    <row r="3834" spans="1:3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</row>
    <row r="3835" spans="1:3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</row>
    <row r="3836" spans="1:3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</row>
    <row r="3837" spans="1:3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</row>
    <row r="3838" spans="1:3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</row>
    <row r="3839" spans="1:3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</row>
    <row r="3840" spans="1:3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</row>
    <row r="3841" spans="1:3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</row>
    <row r="3842" spans="1:3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</row>
    <row r="3843" spans="1:3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</row>
    <row r="3844" spans="1:3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</row>
    <row r="3845" spans="1:3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</row>
    <row r="3846" spans="1:3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</row>
    <row r="3847" spans="1:3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</row>
    <row r="3848" spans="1:3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</row>
    <row r="3849" spans="1:3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</row>
    <row r="3850" spans="1:3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</row>
    <row r="3851" spans="1:3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</row>
    <row r="3852" spans="1:3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</row>
    <row r="3853" spans="1:3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</row>
    <row r="3854" spans="1:3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</row>
    <row r="3855" spans="1:3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</row>
    <row r="3856" spans="1:3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</row>
    <row r="3857" spans="1:3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</row>
    <row r="3858" spans="1:3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</row>
    <row r="3859" spans="1:3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</row>
    <row r="3860" spans="1:3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</row>
    <row r="3861" spans="1:3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</row>
    <row r="3862" spans="1:3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</row>
    <row r="3863" spans="1:3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</row>
    <row r="3864" spans="1:3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</row>
    <row r="3865" spans="1:3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</row>
    <row r="3866" spans="1:3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</row>
    <row r="3867" spans="1:3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</row>
    <row r="3868" spans="1:3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</row>
    <row r="3869" spans="1:3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</row>
    <row r="3870" spans="1:3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</row>
    <row r="3871" spans="1:3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</row>
    <row r="3872" spans="1:3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</row>
    <row r="3873" spans="1:3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</row>
    <row r="3874" spans="1:3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</row>
    <row r="3875" spans="1:3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</row>
    <row r="3876" spans="1:3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</row>
    <row r="3877" spans="1:3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</row>
    <row r="3878" spans="1:3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</row>
    <row r="3879" spans="1:3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</row>
    <row r="3880" spans="1:3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</row>
    <row r="3881" spans="1:3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</row>
    <row r="3882" spans="1:3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</row>
    <row r="3883" spans="1:3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</row>
    <row r="3884" spans="1:3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</row>
    <row r="3885" spans="1:3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</row>
    <row r="3886" spans="1:3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</row>
    <row r="3887" spans="1:3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</row>
    <row r="3888" spans="1:3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</row>
    <row r="3889" spans="1:3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</row>
    <row r="3890" spans="1:3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</row>
    <row r="3891" spans="1:3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</row>
    <row r="3892" spans="1:3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</row>
    <row r="3893" spans="1:3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</row>
    <row r="3894" spans="1:3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</row>
    <row r="3895" spans="1:3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</row>
    <row r="3896" spans="1:3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</row>
    <row r="3897" spans="1:3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</row>
    <row r="3898" spans="1:3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</row>
    <row r="3899" spans="1:3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</row>
    <row r="3900" spans="1:3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</row>
    <row r="3901" spans="1:3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</row>
    <row r="3902" spans="1:3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</row>
    <row r="3903" spans="1:3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</row>
    <row r="3904" spans="1:3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</row>
    <row r="3905" spans="1:3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</row>
    <row r="3906" spans="1:3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</row>
    <row r="3907" spans="1:3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</row>
    <row r="3908" spans="1:3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</row>
    <row r="3909" spans="1:3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</row>
    <row r="3910" spans="1:3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</row>
    <row r="3911" spans="1:3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</row>
    <row r="3912" spans="1:3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</row>
    <row r="3913" spans="1:3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</row>
    <row r="3914" spans="1:3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</row>
    <row r="3915" spans="1:3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</row>
    <row r="3916" spans="1:3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</row>
    <row r="3917" spans="1:3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</row>
    <row r="3918" spans="1:3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</row>
    <row r="3919" spans="1:3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</row>
    <row r="3920" spans="1:3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</row>
    <row r="3921" spans="1:3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</row>
    <row r="3922" spans="1:3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</row>
    <row r="3923" spans="1:3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</row>
    <row r="3924" spans="1:3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</row>
    <row r="3925" spans="1:3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</row>
    <row r="3926" spans="1:3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</row>
    <row r="3927" spans="1:3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</row>
    <row r="3928" spans="1:3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</row>
    <row r="3929" spans="1:3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</row>
    <row r="3930" spans="1:3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</row>
    <row r="3931" spans="1:3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</row>
    <row r="3932" spans="1:3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</row>
    <row r="3933" spans="1:3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</row>
    <row r="3934" spans="1:3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</row>
    <row r="3935" spans="1:3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</row>
    <row r="3936" spans="1:3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</row>
    <row r="3937" spans="1:3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</row>
    <row r="3938" spans="1:3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</row>
    <row r="3939" spans="1:3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</row>
    <row r="3940" spans="1:3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</row>
    <row r="3941" spans="1:3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</row>
    <row r="3942" spans="1:3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</row>
    <row r="3943" spans="1:3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</row>
    <row r="3944" spans="1:3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</row>
    <row r="3945" spans="1:3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</row>
    <row r="3946" spans="1:3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</row>
    <row r="3947" spans="1:3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</row>
    <row r="3948" spans="1:3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</row>
    <row r="3949" spans="1:3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</row>
    <row r="3950" spans="1:3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</row>
    <row r="3951" spans="1:3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</row>
    <row r="3952" spans="1:3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</row>
    <row r="3953" spans="1:3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</row>
    <row r="3954" spans="1:3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</row>
    <row r="3955" spans="1:3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</row>
    <row r="3956" spans="1:3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</row>
    <row r="3957" spans="1:3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</row>
    <row r="3958" spans="1:3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</row>
    <row r="3959" spans="1:3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</row>
    <row r="3960" spans="1:3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</row>
    <row r="3961" spans="1:3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</row>
    <row r="3962" spans="1:3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</row>
    <row r="3963" spans="1:3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</row>
    <row r="3964" spans="1:3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</row>
    <row r="3965" spans="1:3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</row>
    <row r="3966" spans="1:3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</row>
    <row r="3967" spans="1:3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</row>
    <row r="3968" spans="1:3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</row>
    <row r="3969" spans="1:3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</row>
    <row r="3970" spans="1:3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</row>
    <row r="3971" spans="1:3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</row>
    <row r="3972" spans="1:3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</row>
    <row r="3973" spans="1:3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</row>
    <row r="3974" spans="1:3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</row>
    <row r="3975" spans="1:3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</row>
    <row r="3976" spans="1:3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</row>
    <row r="3977" spans="1:3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</row>
    <row r="3978" spans="1:3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</row>
    <row r="3979" spans="1:3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</row>
    <row r="3980" spans="1:3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</row>
    <row r="3981" spans="1:3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</row>
    <row r="3982" spans="1:3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</row>
    <row r="3983" spans="1:3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</row>
    <row r="3984" spans="1:3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</row>
    <row r="3985" spans="1:3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</row>
    <row r="3986" spans="1:3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</row>
    <row r="3987" spans="1:3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</row>
    <row r="3988" spans="1:3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</row>
    <row r="3989" spans="1:3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</row>
    <row r="3990" spans="1:3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</row>
    <row r="3991" spans="1:3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</row>
    <row r="3992" spans="1:3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</row>
    <row r="3993" spans="1:3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</row>
    <row r="3994" spans="1:3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</row>
    <row r="3995" spans="1:3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</row>
    <row r="3996" spans="1:3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</row>
    <row r="3997" spans="1:3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</row>
    <row r="3998" spans="1:3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</row>
    <row r="3999" spans="1:3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</row>
    <row r="4000" spans="1:3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</row>
    <row r="4001" spans="1:3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</row>
    <row r="4002" spans="1:3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</row>
    <row r="4003" spans="1:3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</row>
    <row r="4004" spans="1:3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</row>
    <row r="4005" spans="1:3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</row>
    <row r="4006" spans="1:3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</row>
    <row r="4007" spans="1:3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</row>
    <row r="4008" spans="1:3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</row>
    <row r="4009" spans="1:3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</row>
    <row r="4010" spans="1:3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</row>
    <row r="4011" spans="1:3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</row>
    <row r="4012" spans="1:3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</row>
    <row r="4013" spans="1:3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</row>
    <row r="4014" spans="1:3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</row>
    <row r="4015" spans="1:3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</row>
    <row r="4016" spans="1:3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</row>
    <row r="4017" spans="1:3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</row>
    <row r="4018" spans="1:3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</row>
    <row r="4019" spans="1:3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</row>
    <row r="4020" spans="1:3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</row>
    <row r="4021" spans="1:3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</row>
    <row r="4022" spans="1:3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</row>
    <row r="4023" spans="1:3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</row>
    <row r="4024" spans="1:3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</row>
    <row r="4025" spans="1:3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</row>
    <row r="4026" spans="1:3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</row>
    <row r="4027" spans="1:3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</row>
    <row r="4028" spans="1:3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</row>
    <row r="4029" spans="1:3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</row>
    <row r="4030" spans="1:3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</row>
    <row r="4031" spans="1:3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</row>
    <row r="4032" spans="1:3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</row>
    <row r="4033" spans="1:3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</row>
    <row r="4034" spans="1:3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</row>
    <row r="4035" spans="1:3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</row>
    <row r="4036" spans="1:3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</row>
    <row r="4037" spans="1:3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</row>
    <row r="4038" spans="1:3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</row>
    <row r="4039" spans="1:3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</row>
    <row r="4040" spans="1:3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</row>
    <row r="4041" spans="1:3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</row>
    <row r="4042" spans="1:3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</row>
    <row r="4043" spans="1:3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</row>
    <row r="4044" spans="1:3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</row>
    <row r="4045" spans="1:3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</row>
    <row r="4046" spans="1:3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</row>
    <row r="4047" spans="1:3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</row>
    <row r="4048" spans="1:3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</row>
    <row r="4049" spans="1:3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</row>
    <row r="4050" spans="1:3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</row>
    <row r="4051" spans="1:3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</row>
    <row r="4052" spans="1:3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</row>
    <row r="4053" spans="1:3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</row>
    <row r="4054" spans="1:3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</row>
    <row r="4055" spans="1:3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</row>
    <row r="4056" spans="1:3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</row>
    <row r="4057" spans="1:3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</row>
    <row r="4058" spans="1:3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</row>
    <row r="4059" spans="1:3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</row>
    <row r="4060" spans="1:3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</row>
    <row r="4061" spans="1:3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</row>
    <row r="4062" spans="1:3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</row>
    <row r="4063" spans="1:3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</row>
    <row r="4064" spans="1:3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</row>
    <row r="4065" spans="1:3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</row>
    <row r="4066" spans="1:3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</row>
    <row r="4067" spans="1:3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</row>
    <row r="4068" spans="1:3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</row>
    <row r="4069" spans="1:3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</row>
    <row r="4070" spans="1:3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</row>
    <row r="4071" spans="1:3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</row>
    <row r="4072" spans="1:3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</row>
    <row r="4073" spans="1:3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</row>
    <row r="4074" spans="1:3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</row>
    <row r="4075" spans="1:3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</row>
    <row r="4076" spans="1:3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</row>
    <row r="4077" spans="1:3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</row>
    <row r="4078" spans="1:3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</row>
    <row r="4079" spans="1:3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</row>
    <row r="4080" spans="1:3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</row>
    <row r="4081" spans="1:3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</row>
    <row r="4082" spans="1:3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</row>
    <row r="4083" spans="1:3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</row>
    <row r="4084" spans="1:3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</row>
    <row r="4085" spans="1:3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</row>
    <row r="4086" spans="1:3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</row>
    <row r="4087" spans="1:3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</row>
    <row r="4088" spans="1:3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</row>
    <row r="4089" spans="1:3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</row>
    <row r="4090" spans="1:3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</row>
    <row r="4091" spans="1:3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</row>
    <row r="4092" spans="1:3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</row>
    <row r="4093" spans="1:3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</row>
    <row r="4094" spans="1:3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</row>
    <row r="4095" spans="1:3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</row>
    <row r="4096" spans="1:3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</row>
    <row r="4097" spans="1:3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</row>
    <row r="4098" spans="1:3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</row>
    <row r="4099" spans="1:3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</row>
    <row r="4100" spans="1:3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</row>
    <row r="4101" spans="1:3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</row>
    <row r="4102" spans="1:3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</row>
    <row r="4103" spans="1:3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</row>
    <row r="4104" spans="1:3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</row>
    <row r="4105" spans="1:3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</row>
    <row r="4106" spans="1:3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</row>
    <row r="4107" spans="1:3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</row>
    <row r="4108" spans="1:3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</row>
    <row r="4109" spans="1:3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</row>
    <row r="4110" spans="1:3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</row>
    <row r="4111" spans="1:3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</row>
    <row r="4112" spans="1:3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</row>
    <row r="4113" spans="1:3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</row>
    <row r="4114" spans="1:3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</row>
    <row r="4115" spans="1:3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</row>
    <row r="4116" spans="1:3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</row>
    <row r="4117" spans="1:3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</row>
    <row r="4118" spans="1:3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</row>
    <row r="4119" spans="1:3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</row>
    <row r="4120" spans="1:3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</row>
    <row r="4121" spans="1:3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</row>
    <row r="4122" spans="1:3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</row>
    <row r="4123" spans="1:3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</row>
    <row r="4124" spans="1:3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</row>
    <row r="4125" spans="1:3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</row>
    <row r="4126" spans="1:3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</row>
    <row r="4127" spans="1:3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</row>
    <row r="4128" spans="1:3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</row>
    <row r="4129" spans="1:3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</row>
    <row r="4130" spans="1:3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</row>
    <row r="4131" spans="1:3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</row>
    <row r="4132" spans="1:3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</row>
    <row r="4133" spans="1:3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</row>
    <row r="4134" spans="1:3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</row>
    <row r="4135" spans="1:3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</row>
    <row r="4136" spans="1:3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</row>
    <row r="4137" spans="1:3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</row>
    <row r="4138" spans="1:3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</row>
    <row r="4139" spans="1:3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</row>
    <row r="4140" spans="1:3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</row>
    <row r="4141" spans="1:3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</row>
    <row r="4142" spans="1:3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</row>
    <row r="4143" spans="1:3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</row>
    <row r="4144" spans="1:3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</row>
    <row r="4145" spans="1:3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</row>
    <row r="4146" spans="1:3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</row>
    <row r="4147" spans="1:3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</row>
    <row r="4148" spans="1:3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</row>
    <row r="4149" spans="1:3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</row>
    <row r="4150" spans="1:3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</row>
    <row r="4151" spans="1:3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</row>
    <row r="4152" spans="1:3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</row>
    <row r="4153" spans="1:3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</row>
    <row r="4154" spans="1:3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</row>
    <row r="4155" spans="1:3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</row>
    <row r="4156" spans="1:3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</row>
    <row r="4157" spans="1:3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</row>
    <row r="4158" spans="1:3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</row>
    <row r="4159" spans="1:3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</row>
    <row r="4160" spans="1:3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</row>
    <row r="4161" spans="1:3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</row>
    <row r="4162" spans="1:3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</row>
    <row r="4163" spans="1:3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</row>
    <row r="4164" spans="1:3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</row>
    <row r="4165" spans="1:3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</row>
    <row r="4166" spans="1:3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</row>
    <row r="4167" spans="1:3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</row>
    <row r="4168" spans="1:3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</row>
    <row r="4169" spans="1:3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</row>
    <row r="4170" spans="1:3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</row>
    <row r="4171" spans="1:3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</row>
    <row r="4172" spans="1:3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</row>
    <row r="4173" spans="1:3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</row>
    <row r="4174" spans="1:3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</row>
    <row r="4175" spans="1:3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</row>
    <row r="4176" spans="1:3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</row>
    <row r="4177" spans="1:3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</row>
    <row r="4178" spans="1:3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</row>
    <row r="4179" spans="1:3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</row>
    <row r="4180" spans="1:3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</row>
    <row r="4181" spans="1:3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</row>
    <row r="4182" spans="1:3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</row>
    <row r="4183" spans="1:3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</row>
    <row r="4184" spans="1:3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</row>
    <row r="4185" spans="1:3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</row>
    <row r="4186" spans="1:3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</row>
    <row r="4187" spans="1:3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</row>
    <row r="4188" spans="1:3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</row>
    <row r="4189" spans="1:3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</row>
    <row r="4190" spans="1:3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</row>
    <row r="4191" spans="1:3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</row>
    <row r="4192" spans="1:3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</row>
    <row r="4193" spans="1:3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</row>
    <row r="4194" spans="1:3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</row>
    <row r="4195" spans="1:3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</row>
    <row r="4196" spans="1:3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</row>
    <row r="4197" spans="1:3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</row>
    <row r="4198" spans="1:3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</row>
    <row r="4199" spans="1:3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</row>
    <row r="4200" spans="1:3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</row>
    <row r="4201" spans="1:3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</row>
    <row r="4202" spans="1:3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</row>
    <row r="4203" spans="1:3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</row>
    <row r="4204" spans="1:3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</row>
    <row r="4205" spans="1:3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</row>
    <row r="4206" spans="1:3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</row>
    <row r="4207" spans="1:3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</row>
    <row r="4208" spans="1:3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</row>
    <row r="4209" spans="1:3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</row>
    <row r="4210" spans="1:3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</row>
    <row r="4211" spans="1:3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</row>
    <row r="4212" spans="1:3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</row>
    <row r="4213" spans="1:3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</row>
    <row r="4214" spans="1:3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</row>
    <row r="4215" spans="1:3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</row>
    <row r="4216" spans="1:3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</row>
    <row r="4217" spans="1:3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</row>
    <row r="4218" spans="1:3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</row>
    <row r="4219" spans="1:3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</row>
    <row r="4220" spans="1:3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</row>
    <row r="4221" spans="1:3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</row>
    <row r="4222" spans="1:3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</row>
    <row r="4223" spans="1:3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</row>
    <row r="4224" spans="1:3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</row>
    <row r="4225" spans="1:3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</row>
    <row r="4226" spans="1:3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</row>
    <row r="4227" spans="1:3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</row>
    <row r="4228" spans="1:3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</row>
    <row r="4229" spans="1:3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</row>
    <row r="4230" spans="1:3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</row>
    <row r="4231" spans="1:3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</row>
    <row r="4232" spans="1:3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</row>
    <row r="4233" spans="1:3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</row>
    <row r="4234" spans="1:3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</row>
    <row r="4235" spans="1:3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</row>
    <row r="4236" spans="1:3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</row>
    <row r="4237" spans="1:3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</row>
    <row r="4238" spans="1:3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</row>
    <row r="4239" spans="1:3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</row>
    <row r="4240" spans="1:3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</row>
    <row r="4241" spans="1:3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</row>
    <row r="4242" spans="1:3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</row>
    <row r="4243" spans="1:3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</row>
    <row r="4244" spans="1:3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</row>
    <row r="4245" spans="1:3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</row>
    <row r="4246" spans="1:3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</row>
    <row r="4247" spans="1:3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</row>
    <row r="4248" spans="1:3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</row>
    <row r="4249" spans="1:3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</row>
    <row r="4250" spans="1:3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</row>
    <row r="4251" spans="1:3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</row>
    <row r="4252" spans="1:3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</row>
    <row r="4253" spans="1:3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</row>
    <row r="4254" spans="1:3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</row>
    <row r="4255" spans="1:3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</row>
    <row r="4256" spans="1:3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</row>
    <row r="4257" spans="1:3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</row>
    <row r="4258" spans="1:3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</row>
    <row r="4259" spans="1:3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</row>
    <row r="4260" spans="1:3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</row>
    <row r="4261" spans="1:3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</row>
    <row r="4262" spans="1:3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</row>
    <row r="4263" spans="1:3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</row>
    <row r="4264" spans="1:3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</row>
    <row r="4265" spans="1:3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</row>
    <row r="4266" spans="1:3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</row>
    <row r="4267" spans="1:3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</row>
    <row r="4268" spans="1:3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</row>
    <row r="4269" spans="1:3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</row>
    <row r="4270" spans="1:3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</row>
    <row r="4271" spans="1:3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</row>
    <row r="4272" spans="1:3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</row>
    <row r="4273" spans="1:3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</row>
    <row r="4274" spans="1:3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</row>
    <row r="4275" spans="1:3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</row>
    <row r="4276" spans="1:3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</row>
    <row r="4277" spans="1:3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</row>
    <row r="4278" spans="1:3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</row>
    <row r="4279" spans="1:3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</row>
    <row r="4280" spans="1:3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</row>
    <row r="4281" spans="1:3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</row>
    <row r="4282" spans="1:3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</row>
    <row r="4283" spans="1:3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</row>
    <row r="4284" spans="1:3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</row>
    <row r="4285" spans="1:3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</row>
    <row r="4286" spans="1:3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</row>
    <row r="4287" spans="1:3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</row>
    <row r="4288" spans="1:3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</row>
    <row r="4289" spans="1:3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</row>
    <row r="4290" spans="1:3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</row>
    <row r="4291" spans="1:3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</row>
    <row r="4292" spans="1:3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</row>
    <row r="4293" spans="1:3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</row>
    <row r="4294" spans="1:3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</row>
    <row r="4295" spans="1:3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</row>
    <row r="4296" spans="1:3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</row>
    <row r="4297" spans="1:3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</row>
    <row r="4298" spans="1:3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</row>
    <row r="4299" spans="1:3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</row>
    <row r="4300" spans="1:3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</row>
    <row r="4301" spans="1:3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</row>
    <row r="4302" spans="1:3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</row>
    <row r="4303" spans="1:3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</row>
    <row r="4304" spans="1:3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</row>
    <row r="4305" spans="1:3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</row>
    <row r="4306" spans="1:3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</row>
    <row r="4307" spans="1:3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</row>
    <row r="4308" spans="1:3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</row>
    <row r="4309" spans="1:3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</row>
    <row r="4310" spans="1:3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</row>
    <row r="4311" spans="1:3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</row>
    <row r="4312" spans="1:3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</row>
    <row r="4313" spans="1:3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</row>
    <row r="4314" spans="1:3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</row>
    <row r="4315" spans="1:3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</row>
    <row r="4316" spans="1:3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</row>
    <row r="4317" spans="1:3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</row>
    <row r="4318" spans="1:3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</row>
    <row r="4319" spans="1:3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</row>
    <row r="4320" spans="1:3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</row>
    <row r="4321" spans="1:3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</row>
    <row r="4322" spans="1:3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</row>
    <row r="4323" spans="1:3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</row>
    <row r="4324" spans="1:3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</row>
    <row r="4325" spans="1:3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</row>
    <row r="4326" spans="1:3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</row>
    <row r="4327" spans="1:3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</row>
    <row r="4328" spans="1:3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</row>
    <row r="4329" spans="1:3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</row>
    <row r="4330" spans="1:3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</row>
    <row r="4331" spans="1:3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</row>
    <row r="4332" spans="1:3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</row>
    <row r="4333" spans="1:3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</row>
    <row r="4334" spans="1:3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</row>
    <row r="4335" spans="1:3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</row>
    <row r="4336" spans="1:3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</row>
    <row r="4337" spans="1:3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</row>
    <row r="4338" spans="1:3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</row>
    <row r="4339" spans="1:3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</row>
    <row r="4340" spans="1:3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</row>
    <row r="4341" spans="1:3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</row>
    <row r="4342" spans="1:3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</row>
    <row r="4343" spans="1:3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</row>
    <row r="4344" spans="1:3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</row>
    <row r="4345" spans="1:3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</row>
    <row r="4346" spans="1:3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</row>
    <row r="4347" spans="1:3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</row>
    <row r="4348" spans="1:3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</row>
    <row r="4349" spans="1:3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</row>
    <row r="4350" spans="1:3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</row>
    <row r="4351" spans="1:3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</row>
    <row r="4352" spans="1:3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</row>
    <row r="4353" spans="1:3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</row>
    <row r="4354" spans="1:3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</row>
    <row r="4355" spans="1:3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</row>
    <row r="4356" spans="1:3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</row>
    <row r="4357" spans="1:3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</row>
    <row r="4358" spans="1:3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</row>
    <row r="4359" spans="1:3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</row>
    <row r="4360" spans="1:3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</row>
    <row r="4361" spans="1:3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</row>
    <row r="4362" spans="1:3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</row>
    <row r="4363" spans="1:3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</row>
    <row r="4364" spans="1:3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</row>
    <row r="4365" spans="1:3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</row>
    <row r="4366" spans="1:3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</row>
    <row r="4367" spans="1:3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</row>
    <row r="4368" spans="1:3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</row>
    <row r="4369" spans="1:3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</row>
    <row r="4370" spans="1:3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</row>
    <row r="4371" spans="1:3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</row>
    <row r="4372" spans="1:3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</row>
    <row r="4373" spans="1:3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</row>
    <row r="4374" spans="1:3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</row>
    <row r="4375" spans="1:3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</row>
    <row r="4376" spans="1:3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</row>
    <row r="4377" spans="1:3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</row>
    <row r="4378" spans="1:3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</row>
    <row r="4379" spans="1:3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</row>
    <row r="4380" spans="1:3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</row>
    <row r="4381" spans="1:3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</row>
    <row r="4382" spans="1:3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</row>
    <row r="4383" spans="1:3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</row>
    <row r="4384" spans="1:3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</row>
    <row r="4385" spans="1:3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</row>
    <row r="4386" spans="1:3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</row>
    <row r="4387" spans="1:3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</row>
    <row r="4388" spans="1:3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</row>
    <row r="4389" spans="1:3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</row>
    <row r="4390" spans="1:3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</row>
    <row r="4391" spans="1:3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</row>
    <row r="4392" spans="1:3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</row>
    <row r="4393" spans="1:3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</row>
    <row r="4394" spans="1:3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</row>
    <row r="4395" spans="1:3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</row>
    <row r="4396" spans="1:3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</row>
    <row r="4397" spans="1:3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</row>
    <row r="4398" spans="1:3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</row>
    <row r="4399" spans="1:3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</row>
    <row r="4400" spans="1:3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</row>
    <row r="4401" spans="1:3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</row>
    <row r="4402" spans="1:3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</row>
    <row r="4403" spans="1:3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</row>
    <row r="4404" spans="1:3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</row>
    <row r="4405" spans="1:3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</row>
    <row r="4406" spans="1:3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</row>
    <row r="4407" spans="1:3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</row>
    <row r="4408" spans="1:3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</row>
    <row r="4409" spans="1:3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</row>
    <row r="4410" spans="1:3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</row>
    <row r="4411" spans="1:3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</row>
    <row r="4412" spans="1:3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</row>
    <row r="4413" spans="1:3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</row>
    <row r="4414" spans="1:3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</row>
    <row r="4415" spans="1:3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</row>
    <row r="4416" spans="1:3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</row>
    <row r="4417" spans="1:3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</row>
    <row r="4418" spans="1:3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</row>
    <row r="4419" spans="1:3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</row>
    <row r="4420" spans="1:3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</row>
    <row r="4421" spans="1:3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</row>
    <row r="4422" spans="1:3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</row>
    <row r="4423" spans="1:3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</row>
    <row r="4424" spans="1:3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</row>
    <row r="4425" spans="1:3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</row>
    <row r="4426" spans="1:3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</row>
    <row r="4427" spans="1:3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</row>
    <row r="4428" spans="1:3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</row>
    <row r="4429" spans="1:3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</row>
    <row r="4430" spans="1:3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</row>
    <row r="4431" spans="1:3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</row>
    <row r="4432" spans="1:3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</row>
    <row r="4433" spans="1:3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</row>
    <row r="4434" spans="1:3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</row>
    <row r="4435" spans="1:3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</row>
    <row r="4436" spans="1:3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</row>
    <row r="4437" spans="1:3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</row>
    <row r="4438" spans="1:3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</row>
    <row r="4439" spans="1:3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</row>
    <row r="4440" spans="1:3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</row>
    <row r="4441" spans="1:3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</row>
    <row r="4442" spans="1:3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</row>
    <row r="4443" spans="1:3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</row>
    <row r="4444" spans="1:3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</row>
    <row r="4445" spans="1:3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</row>
    <row r="4446" spans="1:3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</row>
    <row r="4447" spans="1:3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</row>
    <row r="4448" spans="1:3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</row>
    <row r="4449" spans="1:3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</row>
    <row r="4450" spans="1:3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</row>
    <row r="4451" spans="1:3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</row>
    <row r="4452" spans="1:3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</row>
    <row r="4453" spans="1:3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</row>
    <row r="4454" spans="1:3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</row>
    <row r="4455" spans="1:3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</row>
    <row r="4456" spans="1:3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</row>
    <row r="4457" spans="1:3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</row>
    <row r="4458" spans="1:3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</row>
    <row r="4459" spans="1:3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</row>
    <row r="4460" spans="1:3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</row>
    <row r="4461" spans="1:3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</row>
    <row r="4462" spans="1:3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</row>
    <row r="4463" spans="1:3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</row>
    <row r="4464" spans="1:3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</row>
    <row r="4465" spans="1:3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</row>
    <row r="4466" spans="1:3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</row>
    <row r="4467" spans="1:3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</row>
    <row r="4468" spans="1:3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</row>
    <row r="4469" spans="1:3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</row>
    <row r="4470" spans="1:3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</row>
    <row r="4471" spans="1:3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</row>
    <row r="4472" spans="1:3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</row>
    <row r="4473" spans="1:3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</row>
    <row r="4474" spans="1:3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</row>
    <row r="4475" spans="1:3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</row>
    <row r="4476" spans="1:3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</row>
    <row r="4477" spans="1:3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</row>
    <row r="4478" spans="1:3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</row>
    <row r="4479" spans="1:3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</row>
    <row r="4480" spans="1:3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</row>
    <row r="4481" spans="1:3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</row>
    <row r="4482" spans="1:3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</row>
    <row r="4483" spans="1:3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</row>
    <row r="4484" spans="1:3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</row>
    <row r="4485" spans="1:3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</row>
    <row r="4486" spans="1:3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</row>
    <row r="4487" spans="1:3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</row>
    <row r="4488" spans="1:3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</row>
    <row r="4489" spans="1:3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</row>
    <row r="4490" spans="1:3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</row>
    <row r="4491" spans="1:3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</row>
    <row r="4492" spans="1:3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</row>
    <row r="4493" spans="1:3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</row>
    <row r="4494" spans="1:3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</row>
    <row r="4495" spans="1:3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</row>
    <row r="4496" spans="1:3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</row>
    <row r="4497" spans="1:3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</row>
    <row r="4498" spans="1:3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</row>
    <row r="4499" spans="1:3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</row>
    <row r="4500" spans="1:3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</row>
    <row r="4501" spans="1:3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</row>
    <row r="4502" spans="1:3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</row>
    <row r="4503" spans="1:3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</row>
    <row r="4504" spans="1:3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</row>
    <row r="4505" spans="1:3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</row>
    <row r="4506" spans="1:3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</row>
    <row r="4507" spans="1:3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</row>
    <row r="4508" spans="1:3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</row>
    <row r="4509" spans="1:3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</row>
    <row r="4510" spans="1:3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</row>
    <row r="4511" spans="1:3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</row>
    <row r="4512" spans="1:3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</row>
    <row r="4513" spans="1:3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</row>
    <row r="4514" spans="1:3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</row>
    <row r="4515" spans="1:3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</row>
    <row r="4516" spans="1:3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</row>
    <row r="4517" spans="1:3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</row>
    <row r="4518" spans="1:3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</row>
    <row r="4519" spans="1:3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</row>
    <row r="4520" spans="1:3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</row>
    <row r="4521" spans="1:3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</row>
    <row r="4522" spans="1:3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</row>
    <row r="4523" spans="1:3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</row>
    <row r="4524" spans="1:3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</row>
    <row r="4525" spans="1:3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</row>
    <row r="4526" spans="1:3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</row>
    <row r="4527" spans="1:3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</row>
    <row r="4528" spans="1:3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</row>
    <row r="4529" spans="1:3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</row>
    <row r="4530" spans="1:3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</row>
    <row r="4531" spans="1:3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</row>
    <row r="4532" spans="1:3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</row>
    <row r="4533" spans="1:3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</row>
    <row r="4534" spans="1:3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</row>
    <row r="4535" spans="1:3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</row>
    <row r="4536" spans="1:3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</row>
    <row r="4537" spans="1:3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</row>
    <row r="4538" spans="1:3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</row>
    <row r="4539" spans="1:3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</row>
    <row r="4540" spans="1:3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</row>
    <row r="4541" spans="1:3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</row>
    <row r="4542" spans="1:3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</row>
    <row r="4543" spans="1:3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</row>
    <row r="4544" spans="1:3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</row>
    <row r="4545" spans="1:3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</row>
    <row r="4546" spans="1:3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</row>
    <row r="4547" spans="1:3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</row>
    <row r="4548" spans="1:3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</row>
    <row r="4549" spans="1:3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</row>
    <row r="4550" spans="1:3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</row>
    <row r="4551" spans="1:3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</row>
    <row r="4552" spans="1:3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</row>
    <row r="4553" spans="1:3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</row>
    <row r="4554" spans="1:3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</row>
    <row r="4555" spans="1:3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</row>
    <row r="4556" spans="1:3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</row>
    <row r="4557" spans="1:3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</row>
    <row r="4558" spans="1:3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</row>
    <row r="4559" spans="1:3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</row>
    <row r="4560" spans="1:3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</row>
    <row r="4561" spans="1:3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</row>
    <row r="4562" spans="1:3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</row>
    <row r="4563" spans="1:3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</row>
    <row r="4564" spans="1:3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</row>
    <row r="4565" spans="1:3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</row>
    <row r="4566" spans="1:3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</row>
    <row r="4567" spans="1:3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</row>
    <row r="4568" spans="1:3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</row>
    <row r="4569" spans="1:3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</row>
    <row r="4570" spans="1:3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</row>
    <row r="4571" spans="1:3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</row>
    <row r="4572" spans="1:3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</row>
    <row r="4573" spans="1:3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</row>
    <row r="4574" spans="1:3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</row>
    <row r="4575" spans="1:3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</row>
    <row r="4576" spans="1:3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</row>
    <row r="4577" spans="1:3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</row>
    <row r="4578" spans="1:3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</row>
    <row r="4579" spans="1:3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</row>
    <row r="4580" spans="1:3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</row>
    <row r="4581" spans="1:3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</row>
    <row r="4582" spans="1:3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</row>
    <row r="4583" spans="1:3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</row>
    <row r="4584" spans="1:3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</row>
    <row r="4585" spans="1:3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</row>
    <row r="4586" spans="1:3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</row>
    <row r="4587" spans="1:3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</row>
    <row r="4588" spans="1:3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</row>
    <row r="4589" spans="1:3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</row>
    <row r="4590" spans="1:3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</row>
    <row r="4591" spans="1:3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</row>
    <row r="4592" spans="1:3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</row>
    <row r="4593" spans="1:3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</row>
    <row r="4594" spans="1:3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</row>
    <row r="4595" spans="1:3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</row>
    <row r="4596" spans="1:3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</row>
    <row r="4597" spans="1:3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</row>
    <row r="4598" spans="1:3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</row>
    <row r="4599" spans="1:3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</row>
    <row r="4600" spans="1:3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</row>
    <row r="4602" spans="1:3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</row>
    <row r="4603" spans="1:3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</row>
    <row r="4604" spans="1:3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</row>
    <row r="4605" spans="1:3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</row>
    <row r="4606" spans="1:3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</row>
    <row r="4607" spans="1:3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</row>
    <row r="4608" spans="1:3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</row>
    <row r="4609" spans="1:3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</row>
    <row r="4610" spans="1:3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</row>
    <row r="4611" spans="1:3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</row>
    <row r="4612" spans="1:3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</row>
    <row r="4613" spans="1:3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</row>
    <row r="4614" spans="1:3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</row>
    <row r="4615" spans="1:3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</row>
    <row r="4616" spans="1:3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</row>
    <row r="4617" spans="1:3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</row>
    <row r="4618" spans="1:3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</row>
    <row r="4619" spans="1:3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</row>
    <row r="4620" spans="1:3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</row>
    <row r="4621" spans="1:3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</row>
    <row r="4622" spans="1:3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</row>
    <row r="4623" spans="1:3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</row>
    <row r="4624" spans="1:3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</row>
    <row r="4625" spans="1:3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</row>
    <row r="4626" spans="1:3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</row>
    <row r="4627" spans="1:3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</row>
    <row r="4628" spans="1:3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</row>
    <row r="4629" spans="1:3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</row>
    <row r="4630" spans="1:3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</row>
    <row r="4631" spans="1:3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</row>
    <row r="4632" spans="1:3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</row>
    <row r="4633" spans="1:3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</row>
    <row r="4634" spans="1:3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</row>
    <row r="4635" spans="1:3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</row>
    <row r="4636" spans="1:3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</row>
    <row r="4637" spans="1:3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</row>
    <row r="4638" spans="1:3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</row>
    <row r="4639" spans="1:3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</row>
    <row r="4640" spans="1:3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</row>
    <row r="4641" spans="1:3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</row>
    <row r="4642" spans="1:3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</row>
    <row r="4643" spans="1:3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</row>
    <row r="4644" spans="1:3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</row>
    <row r="4645" spans="1:3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</row>
    <row r="4646" spans="1:3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</row>
    <row r="4647" spans="1:3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</row>
    <row r="4648" spans="1:3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</row>
    <row r="4649" spans="1:3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</row>
    <row r="4650" spans="1:3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</row>
    <row r="4651" spans="1:3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</row>
    <row r="4652" spans="1:3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</row>
    <row r="4653" spans="1:3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</row>
    <row r="4654" spans="1:3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</row>
    <row r="4655" spans="1:3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</row>
    <row r="4656" spans="1:3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</row>
    <row r="4657" spans="1:3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</row>
    <row r="4658" spans="1:3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</row>
    <row r="4659" spans="1:3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</row>
    <row r="4660" spans="1:3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</row>
    <row r="4661" spans="1:3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</row>
    <row r="4662" spans="1:3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</row>
    <row r="4663" spans="1:3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</row>
    <row r="4664" spans="1:3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</row>
    <row r="4665" spans="1:3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</row>
    <row r="4666" spans="1:3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</row>
    <row r="4667" spans="1:3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</row>
    <row r="4668" spans="1:3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</row>
    <row r="4669" spans="1:3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</row>
    <row r="4670" spans="1:3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</row>
    <row r="4671" spans="1:3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</row>
    <row r="4672" spans="1:3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</row>
    <row r="4673" spans="1:3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</row>
    <row r="4674" spans="1:3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</row>
    <row r="4675" spans="1:3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</row>
    <row r="4676" spans="1:3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</row>
    <row r="4677" spans="1:3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</row>
    <row r="4678" spans="1:3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</row>
    <row r="4679" spans="1:3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</row>
    <row r="4680" spans="1:3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</row>
    <row r="4681" spans="1:3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</row>
    <row r="4682" spans="1:3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</row>
    <row r="4683" spans="1:3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</row>
    <row r="4684" spans="1:3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</row>
    <row r="4685" spans="1:3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</row>
    <row r="4686" spans="1:3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</row>
    <row r="4687" spans="1:3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</row>
    <row r="4688" spans="1:3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</row>
    <row r="4689" spans="1:3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</row>
    <row r="4690" spans="1:3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</row>
    <row r="4691" spans="1:3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</row>
    <row r="4692" spans="1:3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</row>
    <row r="4693" spans="1:3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</row>
    <row r="4694" spans="1:3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</row>
    <row r="4695" spans="1:3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</row>
    <row r="4696" spans="1:3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</row>
    <row r="4697" spans="1:3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</row>
    <row r="4698" spans="1:3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</row>
    <row r="4699" spans="1:3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</row>
    <row r="4700" spans="1:3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</row>
    <row r="4701" spans="1:3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</row>
    <row r="4702" spans="1:3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</row>
    <row r="4703" spans="1:3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</row>
    <row r="4704" spans="1:3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</row>
    <row r="4705" spans="1:3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</row>
    <row r="4706" spans="1:3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</row>
    <row r="4707" spans="1:3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</row>
    <row r="4708" spans="1:3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</row>
    <row r="4709" spans="1:3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</row>
    <row r="4710" spans="1:3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</row>
    <row r="4711" spans="1:3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</row>
    <row r="4712" spans="1:3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</row>
    <row r="4713" spans="1:3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</row>
    <row r="4714" spans="1:3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</row>
    <row r="4715" spans="1:3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</row>
    <row r="4716" spans="1:3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</row>
    <row r="4717" spans="1:3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</row>
    <row r="4718" spans="1:3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</row>
    <row r="4719" spans="1:3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</row>
    <row r="4720" spans="1:3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</row>
    <row r="4721" spans="1:3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</row>
    <row r="4722" spans="1:3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</row>
    <row r="4723" spans="1:3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</row>
    <row r="4724" spans="1:3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</row>
    <row r="4725" spans="1:3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</row>
    <row r="4726" spans="1:3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</row>
    <row r="4727" spans="1:3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</row>
    <row r="4728" spans="1:3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</row>
    <row r="4729" spans="1:3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</row>
    <row r="4730" spans="1:3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</row>
    <row r="4731" spans="1:3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</row>
    <row r="4732" spans="1:3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</row>
    <row r="4733" spans="1:3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</row>
    <row r="4734" spans="1:3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</row>
    <row r="4735" spans="1:3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</row>
    <row r="4736" spans="1:3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</row>
    <row r="4737" spans="1:3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</row>
    <row r="4738" spans="1:3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</row>
    <row r="4739" spans="1:3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</row>
    <row r="4740" spans="1:3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</row>
    <row r="4741" spans="1:3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</row>
    <row r="4742" spans="1:3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</row>
    <row r="4743" spans="1:3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</row>
    <row r="4744" spans="1:3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</row>
    <row r="4745" spans="1:3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</row>
    <row r="4746" spans="1:3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</row>
    <row r="4747" spans="1:3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</row>
    <row r="4748" spans="1:3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</row>
    <row r="4749" spans="1:3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</row>
    <row r="4750" spans="1:3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</row>
    <row r="4751" spans="1:3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</row>
    <row r="4752" spans="1:3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</row>
    <row r="4753" spans="1:3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</row>
    <row r="4754" spans="1:3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</row>
    <row r="4755" spans="1:3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</row>
    <row r="4756" spans="1:3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</row>
    <row r="4757" spans="1:3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</row>
    <row r="4758" spans="1:3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</row>
    <row r="4759" spans="1:3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</row>
    <row r="4760" spans="1:3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</row>
    <row r="4761" spans="1:3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</row>
    <row r="4762" spans="1:3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</row>
    <row r="4763" spans="1:3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</row>
    <row r="4764" spans="1:3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</row>
    <row r="4765" spans="1:3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</row>
    <row r="4766" spans="1:3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</row>
    <row r="4767" spans="1:3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</row>
    <row r="4768" spans="1:3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</row>
    <row r="4769" spans="1:3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</row>
    <row r="4770" spans="1:3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</row>
    <row r="4771" spans="1:3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</row>
    <row r="4772" spans="1:3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</row>
    <row r="4773" spans="1:3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</row>
    <row r="4774" spans="1:3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</row>
    <row r="4775" spans="1:3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</row>
    <row r="4776" spans="1:3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</row>
    <row r="4777" spans="1:3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</row>
    <row r="4778" spans="1:3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</row>
    <row r="4779" spans="1:3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</row>
    <row r="4780" spans="1:3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</row>
    <row r="4781" spans="1:3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</row>
    <row r="4782" spans="1:3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</row>
    <row r="4783" spans="1:3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</row>
    <row r="4784" spans="1:3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</row>
    <row r="4785" spans="1:3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</row>
    <row r="4786" spans="1:3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</row>
    <row r="4787" spans="1:3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</row>
    <row r="4788" spans="1:3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</row>
    <row r="4789" spans="1:3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</row>
    <row r="4790" spans="1:3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</row>
    <row r="4791" spans="1:3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</row>
    <row r="4792" spans="1:3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</row>
    <row r="4793" spans="1:3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</row>
    <row r="4794" spans="1:3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</row>
    <row r="4795" spans="1:3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</row>
    <row r="4796" spans="1:3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</row>
    <row r="4797" spans="1:3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</row>
    <row r="4798" spans="1:3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</row>
    <row r="4799" spans="1:3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</row>
    <row r="4800" spans="1:3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</row>
    <row r="4801" spans="1:3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</row>
    <row r="4802" spans="1:3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</row>
    <row r="4803" spans="1:3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</row>
    <row r="4804" spans="1:3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</row>
    <row r="4805" spans="1:3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</row>
    <row r="4806" spans="1:3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</row>
    <row r="4807" spans="1:3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</row>
    <row r="4808" spans="1:3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</row>
    <row r="4809" spans="1:3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</row>
    <row r="4810" spans="1:3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</row>
    <row r="4811" spans="1:3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</row>
    <row r="4812" spans="1:3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</row>
    <row r="4813" spans="1:3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</row>
    <row r="4814" spans="1:3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</row>
    <row r="4815" spans="1:3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</row>
    <row r="4816" spans="1:3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</row>
    <row r="4817" spans="1:3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</row>
    <row r="4818" spans="1:3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</row>
    <row r="4819" spans="1:3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</row>
    <row r="4820" spans="1:3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</row>
    <row r="4821" spans="1:3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</row>
    <row r="4822" spans="1:3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</row>
    <row r="4823" spans="1:3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</row>
    <row r="4824" spans="1:3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</row>
    <row r="4825" spans="1:3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</row>
    <row r="4826" spans="1:3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</row>
    <row r="4827" spans="1:3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</row>
    <row r="4828" spans="1:3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</row>
    <row r="4829" spans="1:3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</row>
    <row r="4830" spans="1:3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</row>
    <row r="4831" spans="1:3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</row>
    <row r="4832" spans="1:3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</row>
    <row r="4833" spans="1:3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</row>
    <row r="4834" spans="1:3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</row>
    <row r="4835" spans="1:3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</row>
    <row r="4836" spans="1:3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</row>
    <row r="4837" spans="1:3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</row>
    <row r="4838" spans="1:3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</row>
    <row r="4839" spans="1:3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</row>
    <row r="4840" spans="1:3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</row>
    <row r="4841" spans="1:3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</row>
    <row r="4842" spans="1:3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</row>
    <row r="4843" spans="1:3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</row>
    <row r="4844" spans="1:3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</row>
    <row r="4845" spans="1:3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</row>
    <row r="4846" spans="1:3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</row>
    <row r="4847" spans="1:3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</row>
    <row r="4848" spans="1:3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</row>
    <row r="4849" spans="1:3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</row>
    <row r="4850" spans="1:3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</row>
    <row r="4851" spans="1:3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</row>
    <row r="4852" spans="1:3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</row>
    <row r="4853" spans="1:3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</row>
    <row r="4854" spans="1:3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</row>
    <row r="4855" spans="1:3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</row>
    <row r="4856" spans="1:3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</row>
    <row r="4857" spans="1:3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</row>
    <row r="4858" spans="1:3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</row>
    <row r="4859" spans="1:3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</row>
    <row r="4860" spans="1:3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</row>
    <row r="4861" spans="1:3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</row>
    <row r="4862" spans="1:3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</row>
    <row r="4863" spans="1:3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</row>
    <row r="4864" spans="1:3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</row>
    <row r="4865" spans="1:3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</row>
    <row r="4866" spans="1:3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</row>
    <row r="4867" spans="1:3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</row>
    <row r="4868" spans="1:3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</row>
    <row r="4869" spans="1:3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</row>
    <row r="4870" spans="1:3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</row>
    <row r="4871" spans="1:3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</row>
    <row r="4872" spans="1:3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</row>
    <row r="4873" spans="1:3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</row>
    <row r="4874" spans="1:3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</row>
    <row r="4875" spans="1:3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</row>
    <row r="4876" spans="1:3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</row>
    <row r="4877" spans="1:3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</row>
    <row r="4878" spans="1:3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</row>
    <row r="4879" spans="1:3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</row>
    <row r="4880" spans="1:3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</row>
    <row r="4881" spans="1:3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</row>
    <row r="4882" spans="1:3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</row>
    <row r="4883" spans="1:3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</row>
    <row r="4884" spans="1:3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</row>
    <row r="4885" spans="1:3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</row>
    <row r="4886" spans="1:3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</row>
    <row r="4887" spans="1:3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</row>
    <row r="4888" spans="1:3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</row>
    <row r="4889" spans="1:3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</row>
    <row r="4890" spans="1:3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</row>
    <row r="4891" spans="1:3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</row>
    <row r="4892" spans="1:3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</row>
    <row r="4893" spans="1:3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</row>
    <row r="4894" spans="1:3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</row>
    <row r="4895" spans="1:3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</row>
    <row r="4896" spans="1:3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</row>
    <row r="4897" spans="1:3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</row>
    <row r="4898" spans="1:3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</row>
    <row r="4899" spans="1:3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</row>
    <row r="4900" spans="1:3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</row>
    <row r="4901" spans="1:3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</row>
    <row r="4902" spans="1:3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</row>
    <row r="4903" spans="1:3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</row>
    <row r="4904" spans="1:3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</row>
    <row r="4905" spans="1:3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</row>
    <row r="4906" spans="1:3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</row>
    <row r="4907" spans="1:3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</row>
    <row r="4908" spans="1:3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</row>
    <row r="4909" spans="1:3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</row>
    <row r="4910" spans="1:3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</row>
    <row r="4911" spans="1:3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</row>
    <row r="4912" spans="1:3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</row>
    <row r="4913" spans="1:3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</row>
    <row r="4914" spans="1:3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</row>
    <row r="4915" spans="1:3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</row>
    <row r="4916" spans="1:3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</row>
    <row r="4917" spans="1:3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</row>
    <row r="4918" spans="1:3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</row>
    <row r="4919" spans="1:3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</row>
    <row r="4920" spans="1:3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</row>
    <row r="4921" spans="1:3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</row>
    <row r="4922" spans="1:3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</row>
    <row r="4923" spans="1:3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</row>
    <row r="4924" spans="1:3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</row>
    <row r="4925" spans="1:3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</row>
    <row r="4926" spans="1:3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</row>
    <row r="4927" spans="1:3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</row>
    <row r="4928" spans="1:3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</row>
    <row r="4929" spans="1:3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</row>
    <row r="4930" spans="1:3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</row>
    <row r="4931" spans="1:3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</row>
    <row r="4932" spans="1:3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</row>
    <row r="4933" spans="1:3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</row>
    <row r="4934" spans="1:3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</row>
    <row r="4935" spans="1:3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</row>
    <row r="4936" spans="1:3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</row>
    <row r="4937" spans="1:3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</row>
    <row r="4938" spans="1:3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</row>
    <row r="4939" spans="1:3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</row>
    <row r="4940" spans="1:3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</row>
    <row r="4941" spans="1:3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</row>
    <row r="4942" spans="1:3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</row>
    <row r="4943" spans="1:3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</row>
    <row r="4944" spans="1:3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</row>
    <row r="4945" spans="1:3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</row>
    <row r="4946" spans="1:3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</row>
    <row r="4947" spans="1:3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</row>
    <row r="4948" spans="1:3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</row>
    <row r="4949" spans="1:3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</row>
    <row r="4950" spans="1:3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</row>
    <row r="4951" spans="1:3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</row>
    <row r="4952" spans="1:3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</row>
    <row r="4953" spans="1:3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</row>
    <row r="4954" spans="1:3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</row>
    <row r="4955" spans="1:3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</row>
    <row r="4956" spans="1:3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</row>
    <row r="4957" spans="1:3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</row>
    <row r="4958" spans="1:3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</row>
    <row r="4959" spans="1:3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</row>
    <row r="4960" spans="1:3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</row>
    <row r="4961" spans="1:3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</row>
    <row r="4962" spans="1:3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</row>
    <row r="4963" spans="1:3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</row>
    <row r="4964" spans="1:3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</row>
    <row r="4965" spans="1:3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</row>
    <row r="4966" spans="1:3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</row>
    <row r="4967" spans="1:3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</row>
    <row r="4968" spans="1:3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</row>
    <row r="4969" spans="1:3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</row>
    <row r="4970" spans="1:3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</row>
    <row r="4971" spans="1:3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</row>
    <row r="4972" spans="1:3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</row>
    <row r="4973" spans="1:3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</row>
    <row r="4974" spans="1:3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</row>
    <row r="4975" spans="1:3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</row>
    <row r="4976" spans="1:3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</row>
    <row r="4977" spans="1:3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</row>
    <row r="4978" spans="1:3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</row>
    <row r="4979" spans="1:3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</row>
    <row r="4980" spans="1:3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</row>
    <row r="4981" spans="1:3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</row>
    <row r="4982" spans="1:3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</row>
    <row r="4983" spans="1:3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</row>
    <row r="4984" spans="1:3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</row>
    <row r="4985" spans="1:3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</row>
    <row r="4986" spans="1:3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</row>
    <row r="4987" spans="1:3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</row>
    <row r="4988" spans="1:3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</row>
    <row r="4989" spans="1:3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</row>
    <row r="4990" spans="1:3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</row>
    <row r="4991" spans="1:3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</row>
    <row r="4992" spans="1:3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</row>
    <row r="4993" spans="1:3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</row>
    <row r="4994" spans="1:3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</row>
    <row r="4995" spans="1:3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</row>
    <row r="4996" spans="1:3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</row>
    <row r="4997" spans="1:3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</row>
    <row r="4998" spans="1:3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</row>
    <row r="4999" spans="1:3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</row>
    <row r="5000" spans="1:3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</row>
    <row r="5001" spans="1:3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</row>
    <row r="5002" spans="1:3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</row>
    <row r="5003" spans="1:3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</row>
    <row r="5004" spans="1:3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</row>
    <row r="5005" spans="1:3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</row>
    <row r="5006" spans="1:3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</row>
    <row r="5007" spans="1:3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</row>
    <row r="5008" spans="1:3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</row>
    <row r="5009" spans="1:3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</row>
    <row r="5010" spans="1:3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</row>
    <row r="5011" spans="1:3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</row>
    <row r="5012" spans="1:3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</row>
    <row r="5013" spans="1:3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</row>
    <row r="5014" spans="1:3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</row>
    <row r="5015" spans="1:3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</row>
    <row r="5016" spans="1:3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</row>
    <row r="5017" spans="1:3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</row>
    <row r="5018" spans="1:3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</row>
    <row r="5019" spans="1:3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</row>
    <row r="5020" spans="1:3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</row>
    <row r="5021" spans="1:3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</row>
    <row r="5022" spans="1:3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</row>
    <row r="5023" spans="1:3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</row>
    <row r="5024" spans="1:3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</row>
    <row r="5025" spans="1:3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</row>
    <row r="5026" spans="1:3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</row>
    <row r="5027" spans="1:3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</row>
    <row r="5028" spans="1:3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</row>
    <row r="5029" spans="1:3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</row>
    <row r="5030" spans="1:3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</row>
    <row r="5031" spans="1:3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</row>
    <row r="5032" spans="1:3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</row>
    <row r="5033" spans="1:3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</row>
    <row r="5034" spans="1:3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</row>
    <row r="5035" spans="1:3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</row>
    <row r="5036" spans="1:3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</row>
    <row r="5037" spans="1:3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</row>
    <row r="5038" spans="1:3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</row>
    <row r="5039" spans="1:3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</row>
    <row r="5040" spans="1:3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</row>
    <row r="5041" spans="1:3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</row>
    <row r="5042" spans="1:3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</row>
    <row r="5043" spans="1:3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</row>
    <row r="5044" spans="1:3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</row>
    <row r="5045" spans="1:3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</row>
    <row r="5046" spans="1:3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</row>
    <row r="5047" spans="1:3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</row>
    <row r="5048" spans="1:3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</row>
    <row r="5049" spans="1:3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</row>
    <row r="5050" spans="1:3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</row>
    <row r="5051" spans="1:3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</row>
    <row r="5052" spans="1:3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</row>
    <row r="5053" spans="1:3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</row>
    <row r="5054" spans="1:3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</row>
    <row r="5055" spans="1:3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</row>
    <row r="5056" spans="1:3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</row>
    <row r="5057" spans="1:3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</row>
    <row r="5058" spans="1:3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</row>
    <row r="5059" spans="1:3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</row>
    <row r="5060" spans="1:3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</row>
    <row r="5061" spans="1:3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</row>
    <row r="5062" spans="1:3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</row>
    <row r="5063" spans="1:3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</row>
    <row r="5064" spans="1:3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</row>
    <row r="5065" spans="1:3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</row>
    <row r="5066" spans="1:3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</row>
    <row r="5067" spans="1:3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</row>
    <row r="5068" spans="1:3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</row>
    <row r="5069" spans="1:3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</row>
    <row r="5070" spans="1:3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</row>
    <row r="5071" spans="1:3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</row>
    <row r="5072" spans="1:3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</row>
    <row r="5073" spans="1:3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</row>
    <row r="5074" spans="1:3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</row>
    <row r="5075" spans="1:3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</row>
    <row r="5076" spans="1:3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</row>
    <row r="5077" spans="1:3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</row>
    <row r="5078" spans="1:3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</row>
    <row r="5079" spans="1:3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</row>
    <row r="5080" spans="1:3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</row>
    <row r="5081" spans="1:3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</row>
    <row r="5082" spans="1:3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</row>
    <row r="5083" spans="1:3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</row>
    <row r="5084" spans="1:3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</row>
    <row r="5085" spans="1:3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</row>
    <row r="5086" spans="1:3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</row>
    <row r="5087" spans="1:3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</row>
    <row r="5088" spans="1:3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</row>
    <row r="5089" spans="1:3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</row>
    <row r="5090" spans="1:3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</row>
    <row r="5091" spans="1:3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</row>
    <row r="5092" spans="1:3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</row>
    <row r="5093" spans="1:3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</row>
    <row r="5094" spans="1:3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</row>
    <row r="5095" spans="1:3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</row>
    <row r="5096" spans="1:3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</row>
    <row r="5097" spans="1:3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</row>
    <row r="5098" spans="1:3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</row>
    <row r="5099" spans="1:3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</row>
    <row r="5100" spans="1:3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</row>
    <row r="5101" spans="1:3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</row>
    <row r="5102" spans="1:3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</row>
    <row r="5103" spans="1:3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</row>
    <row r="5104" spans="1:3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</row>
    <row r="5105" spans="1:3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</row>
    <row r="5106" spans="1:3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</row>
    <row r="5107" spans="1:3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</row>
    <row r="5108" spans="1:3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</row>
    <row r="5109" spans="1:3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</row>
    <row r="5110" spans="1:3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</row>
    <row r="5111" spans="1:3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</row>
    <row r="5112" spans="1:3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</row>
    <row r="5113" spans="1:3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</row>
    <row r="5114" spans="1:3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</row>
    <row r="5115" spans="1:3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</row>
    <row r="5116" spans="1:3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</row>
    <row r="5117" spans="1:3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</row>
    <row r="5118" spans="1:3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</row>
    <row r="5119" spans="1:3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</row>
    <row r="5120" spans="1:3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</row>
    <row r="5121" spans="1:3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</row>
    <row r="5122" spans="1:3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</row>
    <row r="5123" spans="1:3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</row>
    <row r="5124" spans="1:3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</row>
    <row r="5125" spans="1:3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</row>
    <row r="5126" spans="1:3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</row>
    <row r="5127" spans="1:3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</row>
    <row r="5128" spans="1:3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</row>
    <row r="5129" spans="1:3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</row>
    <row r="5130" spans="1:3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</row>
    <row r="5131" spans="1:3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</row>
    <row r="5132" spans="1:3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</row>
    <row r="5133" spans="1:3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</row>
    <row r="5134" spans="1:3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</row>
    <row r="5135" spans="1:3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</row>
    <row r="5136" spans="1:3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</row>
    <row r="5137" spans="1:3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</row>
    <row r="5138" spans="1:3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</row>
    <row r="5139" spans="1:3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</row>
    <row r="5140" spans="1:3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</row>
    <row r="5141" spans="1:3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</row>
    <row r="5142" spans="1:3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</row>
    <row r="5143" spans="1:3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</row>
    <row r="5144" spans="1:3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</row>
    <row r="5145" spans="1:3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</row>
    <row r="5146" spans="1:3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</row>
    <row r="5147" spans="1:3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</row>
    <row r="5148" spans="1:3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</row>
    <row r="5149" spans="1:3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</row>
    <row r="5150" spans="1:3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</row>
    <row r="5151" spans="1:3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</row>
    <row r="5152" spans="1:3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</row>
    <row r="5153" spans="1:3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</row>
    <row r="5154" spans="1:3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</row>
    <row r="5155" spans="1:3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</row>
    <row r="5156" spans="1:3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</row>
    <row r="5157" spans="1:3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</row>
    <row r="5158" spans="1:3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</row>
    <row r="5159" spans="1:3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</row>
    <row r="5160" spans="1:3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</row>
    <row r="5161" spans="1:3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</row>
    <row r="5162" spans="1:3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</row>
    <row r="5163" spans="1:3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</row>
    <row r="5164" spans="1:3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</row>
    <row r="5165" spans="1:3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</row>
    <row r="5166" spans="1:3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</row>
    <row r="5167" spans="1:3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</row>
    <row r="5168" spans="1:3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</row>
    <row r="5169" spans="1:3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</row>
    <row r="5170" spans="1:3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</row>
    <row r="5171" spans="1:3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</row>
    <row r="5172" spans="1:3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</row>
    <row r="5173" spans="1:3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</row>
    <row r="5174" spans="1:3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</row>
    <row r="5175" spans="1:3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</row>
    <row r="5176" spans="1:3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</row>
    <row r="5177" spans="1:3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</row>
    <row r="5178" spans="1:3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</row>
    <row r="5179" spans="1:3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</row>
    <row r="5180" spans="1:3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</row>
    <row r="5181" spans="1:3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</row>
    <row r="5182" spans="1:3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</row>
    <row r="5183" spans="1:3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</row>
    <row r="5184" spans="1:3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</row>
    <row r="5185" spans="1:3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</row>
    <row r="5186" spans="1:3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</row>
    <row r="5187" spans="1:3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</row>
    <row r="5188" spans="1:3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</row>
    <row r="5189" spans="1:3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</row>
    <row r="5190" spans="1:3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</row>
    <row r="5191" spans="1:3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</row>
    <row r="5192" spans="1:3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</row>
    <row r="5193" spans="1:3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</row>
    <row r="5194" spans="1:3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</row>
    <row r="5195" spans="1:3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</row>
    <row r="5196" spans="1:3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</row>
    <row r="5197" spans="1:3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</row>
    <row r="5198" spans="1:3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</row>
    <row r="5199" spans="1:3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</row>
    <row r="5200" spans="1:3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</row>
    <row r="5201" spans="1:3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</row>
    <row r="5202" spans="1:3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</row>
    <row r="5203" spans="1:3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</row>
    <row r="5204" spans="1:3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</row>
    <row r="5205" spans="1:3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</row>
    <row r="5206" spans="1:3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</row>
    <row r="5207" spans="1:3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</row>
    <row r="5208" spans="1:3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</row>
    <row r="5209" spans="1:3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</row>
    <row r="5210" spans="1:3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</row>
    <row r="5211" spans="1:3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</row>
    <row r="5212" spans="1:3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</row>
    <row r="5213" spans="1:3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</row>
    <row r="5214" spans="1:3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</row>
    <row r="5215" spans="1:3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</row>
    <row r="5216" spans="1:3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</row>
    <row r="5217" spans="1:3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</row>
    <row r="5218" spans="1:3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</row>
    <row r="5219" spans="1:3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</row>
    <row r="5220" spans="1:3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</row>
    <row r="5221" spans="1:3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</row>
    <row r="5222" spans="1:3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</row>
    <row r="5223" spans="1:3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</row>
    <row r="5224" spans="1:3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</row>
    <row r="5225" spans="1:3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</row>
    <row r="5226" spans="1:3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</row>
    <row r="5227" spans="1:3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</row>
    <row r="5228" spans="1:3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</row>
    <row r="5229" spans="1:3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</row>
    <row r="5230" spans="1:3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</row>
    <row r="5231" spans="1:3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</row>
    <row r="5232" spans="1:3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</row>
    <row r="5233" spans="1:3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</row>
    <row r="5234" spans="1:3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</row>
    <row r="5235" spans="1:3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</row>
    <row r="5236" spans="1:3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</row>
    <row r="5237" spans="1:3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</row>
    <row r="5238" spans="1:3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</row>
    <row r="5239" spans="1:3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</row>
    <row r="5240" spans="1:3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</row>
    <row r="5241" spans="1:3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</row>
    <row r="5242" spans="1:3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</row>
    <row r="5243" spans="1:3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</row>
    <row r="5244" spans="1:3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</row>
    <row r="5245" spans="1:3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</row>
    <row r="5246" spans="1:3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</row>
    <row r="5247" spans="1:3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</row>
    <row r="5248" spans="1:3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</row>
    <row r="5249" spans="1:3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</row>
    <row r="5250" spans="1:3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</row>
    <row r="5251" spans="1:3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</row>
    <row r="5252" spans="1:3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</row>
    <row r="5253" spans="1:3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</row>
    <row r="5254" spans="1:3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</row>
    <row r="5255" spans="1:3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</row>
    <row r="5256" spans="1:3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</row>
    <row r="5257" spans="1:3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</row>
    <row r="5258" spans="1:3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</row>
    <row r="5259" spans="1:3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</row>
    <row r="5260" spans="1:3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</row>
    <row r="5261" spans="1:3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</row>
    <row r="5262" spans="1:3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</row>
    <row r="5263" spans="1:3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</row>
    <row r="5264" spans="1:3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</row>
    <row r="5265" spans="1:3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</row>
    <row r="5266" spans="1:3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</row>
    <row r="5267" spans="1:3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</row>
    <row r="5268" spans="1:3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</row>
    <row r="5269" spans="1:3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</row>
    <row r="5270" spans="1:3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</row>
    <row r="5271" spans="1:3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</row>
    <row r="5272" spans="1:3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</row>
    <row r="5273" spans="1:3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</row>
    <row r="5274" spans="1:3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</row>
    <row r="5275" spans="1:3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</row>
    <row r="5276" spans="1:3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</row>
    <row r="5277" spans="1:3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</row>
    <row r="5278" spans="1:3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</row>
    <row r="5279" spans="1:3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</row>
    <row r="5280" spans="1:3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</row>
    <row r="5281" spans="1:3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</row>
    <row r="5282" spans="1:3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</row>
    <row r="5283" spans="1:3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</row>
    <row r="5284" spans="1:3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</row>
    <row r="5285" spans="1:3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</row>
    <row r="5286" spans="1:3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</row>
    <row r="5287" spans="1:3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</row>
    <row r="5288" spans="1:3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</row>
    <row r="5289" spans="1:3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</row>
    <row r="5290" spans="1:3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</row>
    <row r="5291" spans="1:3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</row>
    <row r="5292" spans="1:3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</row>
    <row r="5293" spans="1:3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</row>
    <row r="5294" spans="1:3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</row>
    <row r="5295" spans="1:3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</row>
    <row r="5296" spans="1:3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</row>
    <row r="5297" spans="1:3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</row>
    <row r="5298" spans="1:3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</row>
    <row r="5299" spans="1:3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</row>
    <row r="5300" spans="1:3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</row>
    <row r="5301" spans="1:3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</row>
    <row r="5302" spans="1:3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</row>
    <row r="5303" spans="1:3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</row>
    <row r="5304" spans="1:3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</row>
    <row r="5305" spans="1:3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</row>
    <row r="5306" spans="1:3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</row>
    <row r="5307" spans="1:3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</row>
    <row r="5308" spans="1:3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</row>
    <row r="5309" spans="1:3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</row>
    <row r="5310" spans="1:3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</row>
    <row r="5311" spans="1:3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</row>
    <row r="5312" spans="1:3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</row>
    <row r="5313" spans="1:3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</row>
    <row r="5314" spans="1:3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</row>
    <row r="5315" spans="1:3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</row>
    <row r="5316" spans="1:3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</row>
    <row r="5317" spans="1:3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</row>
    <row r="5318" spans="1:3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</row>
    <row r="5319" spans="1:3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</row>
    <row r="5320" spans="1:3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</row>
    <row r="5321" spans="1:3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</row>
    <row r="5322" spans="1:3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</row>
    <row r="5323" spans="1:3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</row>
    <row r="5324" spans="1:3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</row>
    <row r="5325" spans="1:3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</row>
    <row r="5326" spans="1:3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</row>
    <row r="5327" spans="1:3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</row>
    <row r="5328" spans="1:3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</row>
    <row r="5329" spans="1:3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</row>
    <row r="5330" spans="1:3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</row>
    <row r="5331" spans="1:3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</row>
    <row r="5332" spans="1:3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</row>
    <row r="5333" spans="1:3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</row>
    <row r="5334" spans="1:3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</row>
    <row r="5335" spans="1:3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</row>
    <row r="5336" spans="1:3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</row>
    <row r="5337" spans="1:3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</row>
    <row r="5338" spans="1:3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</row>
    <row r="5339" spans="1:3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</row>
    <row r="5340" spans="1:3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</row>
    <row r="5341" spans="1:3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</row>
    <row r="5342" spans="1:3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</row>
    <row r="5343" spans="1:3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</row>
    <row r="5344" spans="1:3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</row>
    <row r="5345" spans="1:3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</row>
    <row r="5346" spans="1:3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</row>
    <row r="5347" spans="1:3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</row>
    <row r="5348" spans="1:3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</row>
    <row r="5349" spans="1:3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</row>
    <row r="5350" spans="1:3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</row>
    <row r="5351" spans="1:3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</row>
    <row r="5352" spans="1:3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</row>
    <row r="5353" spans="1:3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</row>
    <row r="5354" spans="1:3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</row>
    <row r="5355" spans="1:3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</row>
    <row r="5356" spans="1:3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</row>
    <row r="5357" spans="1:3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</row>
    <row r="5358" spans="1:3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</row>
    <row r="5359" spans="1:3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</row>
    <row r="5360" spans="1:3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</row>
    <row r="5361" spans="1:3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</row>
    <row r="5362" spans="1:3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</row>
    <row r="5363" spans="1:3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</row>
    <row r="5364" spans="1:3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</row>
    <row r="5365" spans="1:3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</row>
    <row r="5366" spans="1:3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</row>
    <row r="5367" spans="1:3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</row>
    <row r="5368" spans="1:3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</row>
    <row r="5369" spans="1:3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</row>
    <row r="5370" spans="1:3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</row>
    <row r="5371" spans="1:3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</row>
    <row r="5372" spans="1:3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</row>
    <row r="5373" spans="1:3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</row>
    <row r="5374" spans="1:3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</row>
    <row r="5375" spans="1:3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</row>
    <row r="5376" spans="1:3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</row>
    <row r="5377" spans="1:3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</row>
    <row r="5378" spans="1:3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</row>
    <row r="5379" spans="1:3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</row>
    <row r="5380" spans="1:3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</row>
    <row r="5381" spans="1:3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</row>
    <row r="5382" spans="1:3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</row>
    <row r="5383" spans="1:3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</row>
    <row r="5384" spans="1:3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</row>
    <row r="5385" spans="1:3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</row>
    <row r="5386" spans="1:3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</row>
    <row r="5387" spans="1:3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</row>
    <row r="5388" spans="1:3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</row>
    <row r="5389" spans="1:3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</row>
    <row r="5390" spans="1:3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</row>
    <row r="5391" spans="1:3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</row>
    <row r="5392" spans="1:3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</row>
    <row r="5393" spans="1:3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</row>
    <row r="5394" spans="1:3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</row>
    <row r="5395" spans="1:3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</row>
    <row r="5396" spans="1:3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</row>
    <row r="5397" spans="1:3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</row>
    <row r="5398" spans="1:3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</row>
    <row r="5399" spans="1:3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</row>
    <row r="5400" spans="1:3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</row>
    <row r="5401" spans="1:3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</row>
    <row r="5402" spans="1:3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</row>
    <row r="5403" spans="1:3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</row>
    <row r="5404" spans="1:3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</row>
    <row r="5405" spans="1:3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</row>
    <row r="5406" spans="1:3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</row>
    <row r="5407" spans="1:3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</row>
    <row r="5408" spans="1:3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</row>
    <row r="5409" spans="1:3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</row>
    <row r="5410" spans="1:3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</row>
    <row r="5411" spans="1:3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</row>
    <row r="5412" spans="1:3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</row>
    <row r="5413" spans="1:3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</row>
    <row r="5414" spans="1:3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</row>
    <row r="5415" spans="1:3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</row>
    <row r="5416" spans="1:3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</row>
    <row r="5417" spans="1:3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</row>
    <row r="5418" spans="1:3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</row>
    <row r="5419" spans="1:3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</row>
    <row r="5420" spans="1:3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</row>
    <row r="5421" spans="1:3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</row>
    <row r="5422" spans="1:3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</row>
    <row r="5423" spans="1:3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</row>
    <row r="5424" spans="1:3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</row>
    <row r="5425" spans="1:3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</row>
    <row r="5426" spans="1:3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</row>
    <row r="5427" spans="1:3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</row>
    <row r="5428" spans="1:3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</row>
    <row r="5429" spans="1:3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</row>
    <row r="5430" spans="1:3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</row>
    <row r="5431" spans="1:3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</row>
    <row r="5432" spans="1:3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</row>
    <row r="5433" spans="1:3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</row>
    <row r="5434" spans="1:3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</row>
    <row r="5435" spans="1:3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</row>
    <row r="5436" spans="1:3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</row>
    <row r="5437" spans="1:3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</row>
    <row r="5438" spans="1:3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</row>
    <row r="5439" spans="1:3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</row>
    <row r="5440" spans="1:3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</row>
    <row r="5441" spans="1:3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</row>
    <row r="5442" spans="1:3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</row>
    <row r="5443" spans="1:3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</row>
    <row r="5444" spans="1:3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</row>
    <row r="5445" spans="1:3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</row>
    <row r="5446" spans="1:3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</row>
    <row r="5447" spans="1:3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</row>
    <row r="5448" spans="1:3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</row>
    <row r="5449" spans="1:3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</row>
    <row r="5450" spans="1:3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</row>
    <row r="5451" spans="1:3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</row>
    <row r="5452" spans="1:3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</row>
    <row r="5453" spans="1:3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</row>
    <row r="5454" spans="1:3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</row>
    <row r="5455" spans="1:3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</row>
    <row r="5456" spans="1:3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</row>
    <row r="5457" spans="1:3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</row>
    <row r="5458" spans="1:3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</row>
    <row r="5459" spans="1:3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</row>
    <row r="5460" spans="1:3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</row>
    <row r="5461" spans="1:3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</row>
    <row r="5462" spans="1:3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</row>
    <row r="5463" spans="1:3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</row>
    <row r="5464" spans="1:3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</row>
    <row r="5465" spans="1:3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</row>
    <row r="5466" spans="1:3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</row>
    <row r="5467" spans="1:3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</row>
    <row r="5468" spans="1:3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</row>
    <row r="5469" spans="1:3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</row>
    <row r="5470" spans="1:3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</row>
    <row r="5471" spans="1:3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</row>
    <row r="5472" spans="1:3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</row>
    <row r="5473" spans="1:3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</row>
    <row r="5474" spans="1:3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</row>
    <row r="5475" spans="1:3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</row>
    <row r="5476" spans="1:3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</row>
    <row r="5477" spans="1:3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</row>
    <row r="5478" spans="1:3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</row>
    <row r="5479" spans="1:3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</row>
    <row r="5480" spans="1:3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</row>
    <row r="5481" spans="1:3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</row>
    <row r="5482" spans="1:3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</row>
    <row r="5483" spans="1:3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</row>
    <row r="5484" spans="1:3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</row>
    <row r="5485" spans="1:3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</row>
    <row r="5486" spans="1:3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</row>
    <row r="5487" spans="1:3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</row>
    <row r="5488" spans="1:3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</row>
    <row r="5489" spans="1:3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</row>
    <row r="5490" spans="1:3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</row>
    <row r="5491" spans="1:3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</row>
    <row r="5492" spans="1:3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</row>
    <row r="5493" spans="1:3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</row>
    <row r="5494" spans="1:3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</row>
    <row r="5495" spans="1:3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</row>
    <row r="5496" spans="1:3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</row>
    <row r="5497" spans="1:3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</row>
    <row r="5498" spans="1:3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</row>
    <row r="5499" spans="1:3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</row>
    <row r="5500" spans="1:3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</row>
    <row r="5501" spans="1:3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</row>
    <row r="5502" spans="1:3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</row>
    <row r="5503" spans="1:3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</row>
    <row r="5504" spans="1:3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</row>
    <row r="5505" spans="1:3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</row>
    <row r="5506" spans="1:3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</row>
    <row r="5507" spans="1:3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</row>
    <row r="5508" spans="1:3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</row>
    <row r="5509" spans="1:3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</row>
    <row r="5510" spans="1:3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</row>
    <row r="5511" spans="1:3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</row>
    <row r="5512" spans="1:3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</row>
    <row r="5513" spans="1:3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</row>
    <row r="5514" spans="1:3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</row>
    <row r="5515" spans="1:3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</row>
    <row r="5516" spans="1:3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</row>
    <row r="5517" spans="1:3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</row>
    <row r="5518" spans="1:3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</row>
    <row r="5519" spans="1:3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</row>
    <row r="5520" spans="1:3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</row>
    <row r="5521" spans="1:3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</row>
    <row r="5522" spans="1:3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</row>
    <row r="5523" spans="1:3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</row>
    <row r="5524" spans="1:3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</row>
    <row r="5525" spans="1:3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</row>
    <row r="5526" spans="1:3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</row>
    <row r="5527" spans="1:3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</row>
    <row r="5528" spans="1:3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</row>
    <row r="5529" spans="1:3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</row>
    <row r="5530" spans="1:3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</row>
    <row r="5531" spans="1:3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</row>
    <row r="5532" spans="1:3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</row>
    <row r="5533" spans="1:3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</row>
    <row r="5534" spans="1:3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</row>
    <row r="5535" spans="1:3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</row>
    <row r="5536" spans="1:3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</row>
    <row r="5537" spans="1:3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</row>
    <row r="5538" spans="1:3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</row>
    <row r="5539" spans="1:3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</row>
    <row r="5540" spans="1:3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</row>
    <row r="5541" spans="1:3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</row>
    <row r="5542" spans="1:3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</row>
    <row r="5543" spans="1:3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</row>
    <row r="5544" spans="1:3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</row>
    <row r="5545" spans="1:3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</row>
    <row r="5546" spans="1:3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</row>
    <row r="5547" spans="1:3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</row>
    <row r="5548" spans="1:3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</row>
    <row r="5549" spans="1:3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</row>
    <row r="5550" spans="1:3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</row>
    <row r="5551" spans="1:3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</row>
    <row r="5552" spans="1:3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</row>
    <row r="5553" spans="1:3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</row>
    <row r="5554" spans="1:3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</row>
    <row r="5555" spans="1:3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</row>
    <row r="5556" spans="1:3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</row>
    <row r="5557" spans="1:3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</row>
    <row r="5558" spans="1:3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</row>
    <row r="5559" spans="1:3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</row>
    <row r="5560" spans="1:3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</row>
    <row r="5561" spans="1:3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</row>
    <row r="5562" spans="1:3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</row>
    <row r="5563" spans="1:3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</row>
    <row r="5564" spans="1:3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</row>
    <row r="5565" spans="1:3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</row>
    <row r="5566" spans="1:3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</row>
    <row r="5567" spans="1:3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</row>
    <row r="5568" spans="1:3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</row>
    <row r="5569" spans="1:3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</row>
    <row r="5570" spans="1:3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</row>
    <row r="5571" spans="1:3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</row>
    <row r="5572" spans="1:3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</row>
    <row r="5573" spans="1:3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</row>
    <row r="5574" spans="1:3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</row>
    <row r="5575" spans="1:3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</row>
    <row r="5576" spans="1:3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</row>
    <row r="5577" spans="1:3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</row>
    <row r="5578" spans="1:3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</row>
    <row r="5579" spans="1:3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</row>
    <row r="5580" spans="1:3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</row>
    <row r="5581" spans="1:3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</row>
    <row r="5582" spans="1:3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</row>
    <row r="5583" spans="1:3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</row>
    <row r="5584" spans="1:3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</row>
    <row r="5585" spans="1:3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</row>
    <row r="5586" spans="1:3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</row>
    <row r="5587" spans="1:3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</row>
    <row r="5588" spans="1:3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</row>
    <row r="5589" spans="1:3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</row>
    <row r="5590" spans="1:3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</row>
    <row r="5591" spans="1:3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</row>
    <row r="5592" spans="1:3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</row>
    <row r="5593" spans="1:3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</row>
    <row r="5594" spans="1:3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</row>
    <row r="5595" spans="1:3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</row>
    <row r="5596" spans="1:3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</row>
    <row r="5597" spans="1:3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</row>
    <row r="5598" spans="1:3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</row>
    <row r="5599" spans="1:3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</row>
    <row r="5600" spans="1:3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</row>
    <row r="5601" spans="1:3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</row>
    <row r="5602" spans="1:3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</row>
    <row r="5603" spans="1:3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</row>
    <row r="5604" spans="1:3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</row>
    <row r="5605" spans="1:3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</row>
    <row r="5606" spans="1:3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</row>
    <row r="5607" spans="1:3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</row>
    <row r="5608" spans="1:3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</row>
    <row r="5609" spans="1:3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</row>
    <row r="5610" spans="1:3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</row>
    <row r="5611" spans="1:3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</row>
    <row r="5612" spans="1:3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</row>
    <row r="5613" spans="1:3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</row>
    <row r="5614" spans="1:3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</row>
    <row r="5615" spans="1:3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</row>
    <row r="5616" spans="1:3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</row>
    <row r="5617" spans="1:3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</row>
    <row r="5618" spans="1:3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</row>
    <row r="5619" spans="1:3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</row>
    <row r="5620" spans="1:3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</row>
    <row r="5621" spans="1:3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</row>
    <row r="5622" spans="1:3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</row>
    <row r="5623" spans="1:3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</row>
    <row r="5624" spans="1:3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</row>
    <row r="5625" spans="1:3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</row>
    <row r="5626" spans="1:3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</row>
    <row r="5627" spans="1:3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</row>
    <row r="5628" spans="1:3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</row>
    <row r="5629" spans="1:3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</row>
    <row r="5630" spans="1:3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</row>
    <row r="5631" spans="1:3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</row>
    <row r="5632" spans="1:3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</row>
    <row r="5633" spans="1:3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</row>
    <row r="5634" spans="1:3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</row>
    <row r="5635" spans="1:3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</row>
    <row r="5636" spans="1:3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</row>
    <row r="5637" spans="1:3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</row>
    <row r="5638" spans="1:3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</row>
    <row r="5639" spans="1:3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</row>
    <row r="5640" spans="1:3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</row>
    <row r="5641" spans="1:3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</row>
    <row r="5642" spans="1:3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</row>
    <row r="5643" spans="1:3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</row>
    <row r="5644" spans="1:3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</row>
    <row r="5645" spans="1:3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</row>
    <row r="5646" spans="1:3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</row>
    <row r="5647" spans="1:3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</row>
    <row r="5648" spans="1:3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</row>
    <row r="5649" spans="1:3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</row>
    <row r="5650" spans="1:3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</row>
    <row r="5651" spans="1:3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</row>
    <row r="5652" spans="1:3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</row>
    <row r="5653" spans="1:3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</row>
    <row r="5654" spans="1:3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</row>
    <row r="5655" spans="1:3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</row>
    <row r="5656" spans="1:3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</row>
    <row r="5657" spans="1:3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</row>
    <row r="5658" spans="1:3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</row>
    <row r="5659" spans="1:3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</row>
    <row r="5660" spans="1:3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</row>
    <row r="5661" spans="1:3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</row>
    <row r="5662" spans="1:3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</row>
    <row r="5663" spans="1:3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</row>
    <row r="5664" spans="1:3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</row>
    <row r="5665" spans="1:3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</row>
    <row r="5666" spans="1:3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</row>
    <row r="5667" spans="1:3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</row>
    <row r="5668" spans="1:3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</row>
    <row r="5669" spans="1:3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</row>
    <row r="5670" spans="1:3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</row>
    <row r="5671" spans="1:3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</row>
    <row r="5672" spans="1:3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</row>
    <row r="5673" spans="1:3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</row>
    <row r="5674" spans="1:3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</row>
    <row r="5675" spans="1:3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</row>
    <row r="5676" spans="1:3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</row>
    <row r="5677" spans="1:3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</row>
    <row r="5678" spans="1:3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</row>
    <row r="5679" spans="1:3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</row>
    <row r="5680" spans="1:3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</row>
    <row r="5681" spans="1:3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</row>
    <row r="5682" spans="1:3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</row>
    <row r="5683" spans="1:3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</row>
    <row r="5684" spans="1:3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</row>
    <row r="5685" spans="1:3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</row>
    <row r="5686" spans="1:3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</row>
    <row r="5687" spans="1:3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</row>
    <row r="5688" spans="1:3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</row>
    <row r="5689" spans="1:3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</row>
    <row r="5690" spans="1:3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</row>
    <row r="5691" spans="1:3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</row>
    <row r="5692" spans="1:3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</row>
    <row r="5693" spans="1:3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</row>
    <row r="5694" spans="1:3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</row>
    <row r="5695" spans="1:3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</row>
    <row r="5696" spans="1:3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</row>
    <row r="5697" spans="1:3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</row>
    <row r="5698" spans="1:3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</row>
    <row r="5699" spans="1:3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</row>
    <row r="5700" spans="1:3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</row>
    <row r="5701" spans="1:3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</row>
    <row r="5702" spans="1:3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</row>
    <row r="5703" spans="1:3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</row>
    <row r="5704" spans="1:3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</row>
    <row r="5705" spans="1:3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</row>
    <row r="5706" spans="1:3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</row>
    <row r="5707" spans="1:3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</row>
    <row r="5708" spans="1:3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</row>
    <row r="5709" spans="1:3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</row>
    <row r="5710" spans="1:3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</row>
    <row r="5711" spans="1:3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</row>
    <row r="5712" spans="1:3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</row>
    <row r="5713" spans="1:3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</row>
    <row r="5714" spans="1:3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</row>
    <row r="5715" spans="1:3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</row>
    <row r="5716" spans="1:3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</row>
    <row r="5717" spans="1:3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</row>
    <row r="5718" spans="1:3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</row>
    <row r="5719" spans="1:3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</row>
    <row r="5720" spans="1:3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</row>
    <row r="5721" spans="1:3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</row>
    <row r="5722" spans="1:3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</row>
    <row r="5723" spans="1:3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</row>
    <row r="5724" spans="1:3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</row>
    <row r="5725" spans="1:3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</row>
    <row r="5726" spans="1:3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</row>
    <row r="5727" spans="1:3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</row>
    <row r="5728" spans="1:3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</row>
    <row r="5729" spans="1:3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</row>
    <row r="5730" spans="1:3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</row>
    <row r="5731" spans="1:3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</row>
    <row r="5732" spans="1:3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</row>
    <row r="5733" spans="1:3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</row>
    <row r="5734" spans="1:3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</row>
    <row r="5735" spans="1:3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</row>
    <row r="5736" spans="1:3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</row>
    <row r="5737" spans="1:3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</row>
    <row r="5738" spans="1:3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</row>
    <row r="5739" spans="1:3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</row>
    <row r="5740" spans="1:3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</row>
    <row r="5741" spans="1:3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</row>
    <row r="5742" spans="1:3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</row>
    <row r="5743" spans="1:3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</row>
    <row r="5744" spans="1:3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</row>
    <row r="5745" spans="1:3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</row>
    <row r="5746" spans="1:3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</row>
    <row r="5747" spans="1:3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</row>
    <row r="5748" spans="1:3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</row>
    <row r="5749" spans="1:3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</row>
    <row r="5750" spans="1:3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</row>
    <row r="5751" spans="1:3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</row>
    <row r="5752" spans="1:3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</row>
    <row r="5753" spans="1:3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</row>
    <row r="5754" spans="1:3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</row>
    <row r="5755" spans="1:3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</row>
    <row r="5756" spans="1:3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</row>
    <row r="5757" spans="1:3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</row>
    <row r="5758" spans="1:3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</row>
    <row r="5759" spans="1:3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</row>
    <row r="5760" spans="1:3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</row>
    <row r="5761" spans="1:3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</row>
    <row r="5762" spans="1:3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</row>
    <row r="5763" spans="1:3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</row>
    <row r="5764" spans="1:3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</row>
    <row r="5765" spans="1:3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</row>
    <row r="5766" spans="1:3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</row>
    <row r="5767" spans="1:3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</row>
    <row r="5768" spans="1:3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</row>
    <row r="5769" spans="1:3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</row>
    <row r="5770" spans="1:3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</row>
    <row r="5771" spans="1:3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</row>
    <row r="5772" spans="1:3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</row>
    <row r="5773" spans="1:3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</row>
    <row r="5774" spans="1:3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</row>
    <row r="5775" spans="1:3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</row>
    <row r="5776" spans="1:3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</row>
    <row r="5777" spans="1:3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</row>
    <row r="5778" spans="1:3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</row>
    <row r="5779" spans="1:3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</row>
    <row r="5780" spans="1:3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</row>
    <row r="5781" spans="1:3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</row>
    <row r="5782" spans="1:3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</row>
    <row r="5783" spans="1:3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</row>
    <row r="5784" spans="1:3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</row>
    <row r="5785" spans="1:3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</row>
    <row r="5786" spans="1:3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</row>
    <row r="5787" spans="1:3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</row>
    <row r="5788" spans="1:3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</row>
    <row r="5789" spans="1:3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</row>
    <row r="5790" spans="1:3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</row>
    <row r="5791" spans="1:3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</row>
    <row r="5792" spans="1:3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</row>
    <row r="5793" spans="1:3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</row>
    <row r="5794" spans="1:3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</row>
    <row r="5795" spans="1:3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</row>
    <row r="5796" spans="1:3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</row>
    <row r="5797" spans="1:3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</row>
    <row r="5798" spans="1:3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</row>
    <row r="5799" spans="1:3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</row>
    <row r="5800" spans="1:3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</row>
    <row r="5801" spans="1:3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</row>
    <row r="5802" spans="1:3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</row>
    <row r="5803" spans="1:3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</row>
    <row r="5804" spans="1:3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</row>
    <row r="5805" spans="1:3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</row>
    <row r="5806" spans="1:3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</row>
    <row r="5807" spans="1:3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</row>
    <row r="5808" spans="1:3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</row>
    <row r="5809" spans="1:3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</row>
    <row r="5810" spans="1:3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</row>
    <row r="5811" spans="1:3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</row>
    <row r="5812" spans="1:3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</row>
    <row r="5813" spans="1:3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</row>
    <row r="5814" spans="1:3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</row>
    <row r="5815" spans="1:3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</row>
    <row r="5816" spans="1:3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</row>
    <row r="5817" spans="1:3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</row>
    <row r="5818" spans="1:3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</row>
    <row r="5819" spans="1:3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</row>
    <row r="5820" spans="1:3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</row>
    <row r="5821" spans="1:3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</row>
    <row r="5822" spans="1:3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</row>
    <row r="5823" spans="1:3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</row>
    <row r="5824" spans="1:3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</row>
    <row r="5825" spans="1:3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</row>
    <row r="5826" spans="1:3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</row>
    <row r="5827" spans="1:3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</row>
    <row r="5828" spans="1:3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</row>
    <row r="5829" spans="1:3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</row>
    <row r="5830" spans="1:3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</row>
    <row r="5831" spans="1:3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</row>
    <row r="5832" spans="1:3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</row>
    <row r="5833" spans="1:3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</row>
    <row r="5834" spans="1:3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</row>
    <row r="5835" spans="1:3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</row>
    <row r="5836" spans="1:3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</row>
    <row r="5837" spans="1:3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</row>
    <row r="5838" spans="1:3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</row>
    <row r="5839" spans="1:3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</row>
    <row r="5840" spans="1:3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</row>
    <row r="5841" spans="1:3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</row>
    <row r="5842" spans="1:3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</row>
    <row r="5843" spans="1:3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</row>
    <row r="5844" spans="1:3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</row>
    <row r="5845" spans="1:3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</row>
    <row r="5846" spans="1:3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</row>
    <row r="5847" spans="1:3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</row>
    <row r="5848" spans="1:3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</row>
    <row r="5849" spans="1:3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</row>
    <row r="5850" spans="1:3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</row>
    <row r="5851" spans="1:3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</row>
    <row r="5852" spans="1:3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</row>
    <row r="5853" spans="1:3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</row>
    <row r="5854" spans="1:3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</row>
    <row r="5855" spans="1:3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</row>
    <row r="5856" spans="1:3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</row>
    <row r="5857" spans="1:3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</row>
    <row r="5858" spans="1:3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</row>
    <row r="5859" spans="1:3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</row>
    <row r="5860" spans="1:3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</row>
    <row r="5861" spans="1:3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</row>
    <row r="5862" spans="1:3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</row>
    <row r="5863" spans="1:3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</row>
    <row r="5864" spans="1:3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</row>
    <row r="5865" spans="1:3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</row>
    <row r="5866" spans="1:3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</row>
    <row r="5867" spans="1:3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</row>
    <row r="5868" spans="1:3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</row>
    <row r="5869" spans="1:3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</row>
    <row r="5870" spans="1:3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</row>
    <row r="5871" spans="1:3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</row>
    <row r="5872" spans="1:3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</row>
    <row r="5873" spans="1:3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</row>
    <row r="5874" spans="1:3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</row>
    <row r="5875" spans="1:3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</row>
    <row r="5876" spans="1:3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</row>
    <row r="5877" spans="1:3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</row>
    <row r="5878" spans="1:3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</row>
    <row r="5879" spans="1:3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</row>
    <row r="5880" spans="1:3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</row>
    <row r="5881" spans="1:3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</row>
    <row r="5882" spans="1:3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</row>
    <row r="5883" spans="1:3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</row>
    <row r="5884" spans="1:3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</row>
    <row r="5885" spans="1:3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</row>
    <row r="5886" spans="1:3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</row>
    <row r="5887" spans="1:3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</row>
    <row r="5888" spans="1:3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</row>
    <row r="5889" spans="1:3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</row>
    <row r="5890" spans="1:3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</row>
    <row r="5891" spans="1:3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</row>
    <row r="5892" spans="1:3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</row>
    <row r="5893" spans="1:3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</row>
    <row r="5894" spans="1:3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</row>
    <row r="5895" spans="1:3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</row>
    <row r="5896" spans="1:3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</row>
    <row r="5897" spans="1:3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</row>
    <row r="5898" spans="1:3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</row>
    <row r="5899" spans="1:3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</row>
    <row r="5900" spans="1:3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</row>
    <row r="5901" spans="1:3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</row>
    <row r="5902" spans="1:3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</row>
    <row r="5903" spans="1:3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</row>
    <row r="5904" spans="1:3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</row>
    <row r="5905" spans="1:3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</row>
    <row r="5906" spans="1:3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</row>
    <row r="5907" spans="1:3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</row>
    <row r="5908" spans="1:3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</row>
    <row r="5909" spans="1:3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</row>
    <row r="5910" spans="1:3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</row>
    <row r="5911" spans="1:3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</row>
    <row r="5912" spans="1:3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</row>
    <row r="5913" spans="1:3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</row>
    <row r="5914" spans="1:3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</row>
    <row r="5915" spans="1:3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</row>
    <row r="5916" spans="1:3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</row>
    <row r="5917" spans="1:3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</row>
    <row r="5918" spans="1:3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</row>
    <row r="5919" spans="1:3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</row>
    <row r="5920" spans="1:3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</row>
    <row r="5921" spans="1:3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</row>
    <row r="5922" spans="1:3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</row>
    <row r="5923" spans="1:3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</row>
    <row r="5924" spans="1:3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</row>
    <row r="5925" spans="1:3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</row>
    <row r="5926" spans="1:3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</row>
    <row r="5927" spans="1:3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</row>
    <row r="5928" spans="1:3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</row>
    <row r="5929" spans="1:3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</row>
    <row r="5930" spans="1:3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</row>
    <row r="5931" spans="1:3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</row>
    <row r="5932" spans="1:3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</row>
    <row r="5933" spans="1:3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</row>
    <row r="5934" spans="1:3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</row>
    <row r="5935" spans="1:3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</row>
    <row r="5936" spans="1:3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</row>
    <row r="5937" spans="1:3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</row>
    <row r="5938" spans="1:3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</row>
    <row r="5939" spans="1:3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</row>
    <row r="5940" spans="1:3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</row>
    <row r="5941" spans="1:3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</row>
    <row r="5942" spans="1:3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</row>
    <row r="5943" spans="1:3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</row>
    <row r="5944" spans="1:3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</row>
    <row r="5945" spans="1:3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</row>
    <row r="5946" spans="1:3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</row>
    <row r="5947" spans="1:3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</row>
    <row r="5948" spans="1:3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</row>
    <row r="5949" spans="1:3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</row>
    <row r="5950" spans="1:3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</row>
    <row r="5951" spans="1:3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</row>
    <row r="5952" spans="1:3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</row>
    <row r="5953" spans="1:3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</row>
    <row r="5954" spans="1:3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</row>
    <row r="5955" spans="1:3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</row>
    <row r="5956" spans="1:3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</row>
    <row r="5957" spans="1:3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</row>
    <row r="5958" spans="1:3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</row>
    <row r="5959" spans="1:3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</row>
    <row r="5960" spans="1:3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</row>
    <row r="5961" spans="1:3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</row>
    <row r="5962" spans="1:3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</row>
    <row r="5963" spans="1:3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</row>
    <row r="5964" spans="1:3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</row>
    <row r="5965" spans="1:3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</row>
    <row r="5966" spans="1:3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</row>
    <row r="5967" spans="1:3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</row>
    <row r="5968" spans="1:3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</row>
    <row r="5969" spans="1:3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</row>
    <row r="5970" spans="1:3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</row>
    <row r="5971" spans="1:3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</row>
    <row r="5972" spans="1:3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</row>
    <row r="5973" spans="1:3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</row>
    <row r="5974" spans="1:3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</row>
    <row r="5975" spans="1:3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</row>
    <row r="5976" spans="1:3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</row>
    <row r="5977" spans="1:3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</row>
    <row r="5978" spans="1:3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</row>
    <row r="5979" spans="1:3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</row>
    <row r="5980" spans="1:3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</row>
    <row r="5981" spans="1:3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</row>
    <row r="5982" spans="1:3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</row>
    <row r="5983" spans="1:3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</row>
    <row r="5984" spans="1:3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</row>
    <row r="5985" spans="1:3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</row>
    <row r="5986" spans="1:3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</row>
    <row r="5987" spans="1:3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</row>
    <row r="5988" spans="1:3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</row>
    <row r="5989" spans="1:3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</row>
    <row r="5990" spans="1:3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</row>
    <row r="5991" spans="1:3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</row>
    <row r="5992" spans="1:3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</row>
    <row r="5993" spans="1:3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</row>
    <row r="5994" spans="1:3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</row>
    <row r="5995" spans="1:3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</row>
    <row r="5996" spans="1:3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</row>
    <row r="5997" spans="1:3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</row>
    <row r="5998" spans="1:3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</row>
    <row r="5999" spans="1:3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</row>
    <row r="6000" spans="1:3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</row>
    <row r="6001" spans="1:3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</row>
    <row r="6002" spans="1:3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</row>
    <row r="6003" spans="1:3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</row>
    <row r="6004" spans="1:3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</row>
    <row r="6005" spans="1:3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</row>
    <row r="6006" spans="1:3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</row>
    <row r="6007" spans="1:3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</row>
    <row r="6008" spans="1:3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</row>
    <row r="6009" spans="1:3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</row>
    <row r="6010" spans="1:3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</row>
    <row r="6011" spans="1:3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</row>
    <row r="6012" spans="1:3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</row>
    <row r="6013" spans="1:3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</row>
    <row r="6014" spans="1:3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</row>
    <row r="6015" spans="1:3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</row>
    <row r="6016" spans="1:3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</row>
    <row r="6017" spans="1:3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</row>
    <row r="6018" spans="1:3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</row>
    <row r="6019" spans="1:3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</row>
    <row r="6020" spans="1:3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</row>
    <row r="6021" spans="1:3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</row>
    <row r="6022" spans="1:3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</row>
    <row r="6023" spans="1:3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</row>
    <row r="6024" spans="1:3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</row>
    <row r="6025" spans="1:3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</row>
    <row r="6026" spans="1:3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</row>
    <row r="6027" spans="1:3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</row>
    <row r="6028" spans="1:3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</row>
    <row r="6029" spans="1:3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</row>
    <row r="6030" spans="1:3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</row>
    <row r="6031" spans="1:3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</row>
    <row r="6032" spans="1:3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</row>
    <row r="6033" spans="1:3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</row>
    <row r="6034" spans="1:3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</row>
    <row r="6035" spans="1:3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</row>
    <row r="6036" spans="1:3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</row>
    <row r="6037" spans="1:3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</row>
    <row r="6038" spans="1:3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</row>
    <row r="6039" spans="1:3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</row>
    <row r="6040" spans="1:3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</row>
    <row r="6041" spans="1:3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</row>
    <row r="6042" spans="1:3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</row>
    <row r="6043" spans="1:3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</row>
    <row r="6044" spans="1:3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</row>
    <row r="6045" spans="1:3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</row>
    <row r="6046" spans="1:3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</row>
    <row r="6047" spans="1:3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</row>
    <row r="6048" spans="1:3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</row>
    <row r="6049" spans="1:3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</row>
    <row r="6050" spans="1:3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</row>
    <row r="6051" spans="1:3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</row>
    <row r="6052" spans="1:3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</row>
    <row r="6053" spans="1:3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</row>
    <row r="6054" spans="1:3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</row>
    <row r="6055" spans="1:3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</row>
    <row r="6056" spans="1:3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</row>
    <row r="6057" spans="1:3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</row>
    <row r="6058" spans="1:3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</row>
    <row r="6059" spans="1:3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</row>
    <row r="6060" spans="1:3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</row>
    <row r="6061" spans="1:3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</row>
    <row r="6062" spans="1:3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</row>
    <row r="6063" spans="1:3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</row>
    <row r="6064" spans="1:3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</row>
    <row r="6065" spans="1:3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</row>
    <row r="6066" spans="1:3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</row>
    <row r="6067" spans="1:3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</row>
    <row r="6068" spans="1:3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</row>
    <row r="6069" spans="1:3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</row>
    <row r="6070" spans="1:3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</row>
    <row r="6071" spans="1:3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</row>
    <row r="6072" spans="1:3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</row>
    <row r="6073" spans="1:3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</row>
    <row r="6074" spans="1:3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</row>
    <row r="6075" spans="1:3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</row>
    <row r="6076" spans="1:3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</row>
    <row r="6077" spans="1:3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</row>
    <row r="6078" spans="1:3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</row>
    <row r="6079" spans="1:3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</row>
    <row r="6080" spans="1:3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</row>
    <row r="6081" spans="1:3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</row>
    <row r="6082" spans="1:3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</row>
    <row r="6083" spans="1:3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</row>
    <row r="6084" spans="1:3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</row>
    <row r="6085" spans="1:3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</row>
    <row r="6086" spans="1:3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</row>
    <row r="6087" spans="1:3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</row>
    <row r="6088" spans="1:3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</row>
    <row r="6089" spans="1:3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</row>
    <row r="6090" spans="1:3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</row>
    <row r="6091" spans="1:3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</row>
    <row r="6092" spans="1:3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</row>
    <row r="6093" spans="1:3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</row>
    <row r="6094" spans="1:3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</row>
    <row r="6095" spans="1:3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</row>
    <row r="6096" spans="1:3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</row>
    <row r="6097" spans="1:3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</row>
    <row r="6098" spans="1:3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</row>
    <row r="6099" spans="1:3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</row>
    <row r="6100" spans="1:3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</row>
    <row r="6101" spans="1:3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</row>
    <row r="6102" spans="1:3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</row>
    <row r="6103" spans="1:3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</row>
    <row r="6104" spans="1:3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</row>
    <row r="6105" spans="1:3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</row>
    <row r="6106" spans="1:3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</row>
    <row r="6107" spans="1:3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</row>
    <row r="6108" spans="1:3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</row>
    <row r="6109" spans="1:3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</row>
    <row r="6110" spans="1:3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</row>
    <row r="6111" spans="1:3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</row>
    <row r="6112" spans="1:3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</row>
    <row r="6113" spans="1:3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</row>
    <row r="6114" spans="1:3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</row>
    <row r="6115" spans="1:3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</row>
    <row r="6116" spans="1:3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</row>
    <row r="6117" spans="1:3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</row>
    <row r="6118" spans="1:3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</row>
    <row r="6119" spans="1:3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</row>
    <row r="6120" spans="1:3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</row>
    <row r="6121" spans="1:3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</row>
    <row r="6122" spans="1:3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</row>
    <row r="6123" spans="1:3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</row>
    <row r="6124" spans="1:3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</row>
    <row r="6125" spans="1:3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</row>
    <row r="6126" spans="1:3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</row>
    <row r="6127" spans="1:3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</row>
    <row r="6128" spans="1:3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</row>
    <row r="6129" spans="1:3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</row>
    <row r="6130" spans="1:3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</row>
    <row r="6131" spans="1:3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</row>
    <row r="6132" spans="1:3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</row>
    <row r="6133" spans="1:3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</row>
    <row r="6134" spans="1:3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</row>
    <row r="6135" spans="1:3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</row>
    <row r="6136" spans="1:3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</row>
    <row r="6137" spans="1:3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</row>
    <row r="6138" spans="1:3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</row>
    <row r="6139" spans="1:3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</row>
    <row r="6140" spans="1:3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</row>
    <row r="6141" spans="1:3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</row>
    <row r="6142" spans="1:3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</row>
    <row r="6143" spans="1:3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</row>
    <row r="6144" spans="1:3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</row>
    <row r="6145" spans="1:3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</row>
    <row r="6146" spans="1:3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</row>
    <row r="6147" spans="1:3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</row>
    <row r="6148" spans="1:3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</row>
    <row r="6149" spans="1:3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</row>
    <row r="6150" spans="1:3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</row>
    <row r="6151" spans="1:3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</row>
    <row r="6152" spans="1:3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</row>
    <row r="6153" spans="1:3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</row>
    <row r="6154" spans="1:3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</row>
    <row r="6155" spans="1:3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</row>
    <row r="6156" spans="1:3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</row>
    <row r="6157" spans="1:3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</row>
    <row r="6158" spans="1:3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</row>
    <row r="6159" spans="1:3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</row>
    <row r="6160" spans="1:3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</row>
    <row r="6161" spans="1:3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</row>
    <row r="6162" spans="1:3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</row>
    <row r="6163" spans="1:3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</row>
    <row r="6164" spans="1:3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</row>
    <row r="6165" spans="1:3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</row>
    <row r="6166" spans="1:3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</row>
    <row r="6167" spans="1:3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</row>
    <row r="6168" spans="1:3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</row>
    <row r="6169" spans="1:3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</row>
    <row r="6170" spans="1:3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</row>
    <row r="6171" spans="1:3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</row>
    <row r="6172" spans="1:3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</row>
    <row r="6173" spans="1:3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</row>
    <row r="6174" spans="1:3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</row>
    <row r="6175" spans="1:3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</row>
    <row r="6176" spans="1:3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</row>
    <row r="6177" spans="1:3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</row>
    <row r="6178" spans="1:3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</row>
    <row r="6179" spans="1:3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</row>
    <row r="6180" spans="1:3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</row>
    <row r="6181" spans="1:3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</row>
    <row r="6182" spans="1:3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</row>
    <row r="6183" spans="1:3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</row>
    <row r="6184" spans="1:3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</row>
    <row r="6185" spans="1:3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</row>
    <row r="6186" spans="1:3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</row>
    <row r="6187" spans="1:3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</row>
    <row r="6188" spans="1:3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</row>
    <row r="6189" spans="1:3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</row>
    <row r="6190" spans="1:3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</row>
    <row r="6191" spans="1:3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</row>
    <row r="6192" spans="1:3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</row>
    <row r="6193" spans="1:3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</row>
    <row r="6194" spans="1:3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</row>
    <row r="6195" spans="1:3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</row>
    <row r="6196" spans="1:3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</row>
    <row r="6197" spans="1:3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</row>
    <row r="6198" spans="1:3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</row>
    <row r="6199" spans="1:3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</row>
    <row r="6200" spans="1:3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</row>
    <row r="6201" spans="1:3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</row>
    <row r="6202" spans="1:3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</row>
    <row r="6203" spans="1:3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</row>
    <row r="6204" spans="1:3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</row>
    <row r="6205" spans="1:3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</row>
    <row r="6206" spans="1:3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</row>
    <row r="6207" spans="1:3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</row>
    <row r="6208" spans="1:3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</row>
    <row r="6209" spans="1:3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</row>
    <row r="6210" spans="1:3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</row>
    <row r="6211" spans="1:3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</row>
    <row r="6212" spans="1:3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</row>
    <row r="6213" spans="1:3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</row>
    <row r="6214" spans="1:3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</row>
    <row r="6215" spans="1:3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</row>
    <row r="6216" spans="1:3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</row>
    <row r="6217" spans="1:3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</row>
    <row r="6218" spans="1:3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</row>
    <row r="6219" spans="1:3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</row>
    <row r="6220" spans="1:3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</row>
    <row r="6221" spans="1:3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</row>
    <row r="6222" spans="1:3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</row>
    <row r="6223" spans="1:3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</row>
    <row r="6224" spans="1:3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</row>
    <row r="6225" spans="1:3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</row>
    <row r="6226" spans="1:3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</row>
    <row r="6227" spans="1:3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</row>
    <row r="6228" spans="1:3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</row>
    <row r="6229" spans="1:3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</row>
    <row r="6230" spans="1:3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</row>
    <row r="6231" spans="1:3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</row>
    <row r="6232" spans="1:3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</row>
    <row r="6233" spans="1:3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</row>
    <row r="6234" spans="1:3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</row>
    <row r="6235" spans="1:3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</row>
    <row r="6236" spans="1:3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</row>
    <row r="6237" spans="1:3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</row>
    <row r="6238" spans="1:3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</row>
    <row r="6239" spans="1:3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</row>
    <row r="6240" spans="1:3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</row>
    <row r="6241" spans="1:3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</row>
    <row r="6242" spans="1:3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</row>
    <row r="6243" spans="1:3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</row>
    <row r="6244" spans="1:3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</row>
    <row r="6245" spans="1:3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</row>
    <row r="6246" spans="1:3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</row>
    <row r="6247" spans="1:3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</row>
    <row r="6248" spans="1:3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</row>
    <row r="6249" spans="1:3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</row>
    <row r="6250" spans="1:3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</row>
    <row r="6251" spans="1:3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</row>
    <row r="6252" spans="1:3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</row>
    <row r="6253" spans="1:3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</row>
    <row r="6254" spans="1:3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</row>
    <row r="6255" spans="1:3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</row>
    <row r="6256" spans="1:3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</row>
    <row r="6257" spans="1:3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</row>
    <row r="6258" spans="1:3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</row>
    <row r="6259" spans="1:3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</row>
    <row r="6260" spans="1:3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</row>
    <row r="6261" spans="1:3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</row>
    <row r="6262" spans="1:3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</row>
    <row r="6263" spans="1:3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</row>
    <row r="6264" spans="1:3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</row>
    <row r="6265" spans="1:3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</row>
    <row r="6266" spans="1:3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</row>
    <row r="6267" spans="1:3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</row>
    <row r="6268" spans="1:3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</row>
    <row r="6269" spans="1:3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</row>
    <row r="6270" spans="1:3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</row>
    <row r="6271" spans="1:3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</row>
    <row r="6272" spans="1:3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</row>
    <row r="6273" spans="1:3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</row>
    <row r="6274" spans="1:3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</row>
    <row r="6275" spans="1:3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</row>
    <row r="6276" spans="1:3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</row>
    <row r="6277" spans="1:3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</row>
    <row r="6278" spans="1:3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</row>
    <row r="6279" spans="1:3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</row>
    <row r="6280" spans="1:3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</row>
    <row r="6281" spans="1:3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</row>
    <row r="6282" spans="1:3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</row>
    <row r="6283" spans="1:3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</row>
    <row r="6284" spans="1:3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</row>
    <row r="6285" spans="1:3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</row>
    <row r="6286" spans="1:3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</row>
    <row r="6287" spans="1:3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</row>
    <row r="6288" spans="1:3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</row>
    <row r="6289" spans="1:3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</row>
    <row r="6290" spans="1:3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</row>
    <row r="6291" spans="1:3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</row>
    <row r="6292" spans="1:3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</row>
    <row r="6293" spans="1:3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</row>
    <row r="6294" spans="1:3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</row>
    <row r="6295" spans="1:3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</row>
    <row r="6296" spans="1:3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</row>
    <row r="6297" spans="1:3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</row>
    <row r="6298" spans="1:3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</row>
    <row r="6299" spans="1:3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</row>
    <row r="6300" spans="1:3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</row>
    <row r="6301" spans="1:3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</row>
    <row r="6302" spans="1:3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</row>
    <row r="6303" spans="1:3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</row>
    <row r="6304" spans="1:3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</row>
    <row r="6305" spans="1:3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</row>
    <row r="6306" spans="1:3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</row>
    <row r="6307" spans="1:3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</row>
    <row r="6308" spans="1:3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</row>
    <row r="6309" spans="1:3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</row>
    <row r="6310" spans="1:3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</row>
    <row r="6311" spans="1:3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</row>
    <row r="6312" spans="1:3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</row>
    <row r="6313" spans="1:3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</row>
    <row r="6314" spans="1:3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</row>
    <row r="6315" spans="1:3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</row>
    <row r="6316" spans="1:3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</row>
    <row r="6317" spans="1:3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</row>
    <row r="6318" spans="1:3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</row>
    <row r="6319" spans="1:3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</row>
    <row r="6320" spans="1:3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</row>
    <row r="6321" spans="1:3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</row>
    <row r="6322" spans="1:3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</row>
    <row r="6323" spans="1:3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</row>
    <row r="6324" spans="1:3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</row>
    <row r="6325" spans="1:3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</row>
    <row r="6326" spans="1:3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</row>
    <row r="6327" spans="1:3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</row>
    <row r="6328" spans="1:3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</row>
    <row r="6329" spans="1:3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</row>
    <row r="6330" spans="1:3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</row>
    <row r="6331" spans="1:3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</row>
    <row r="6332" spans="1:3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</row>
    <row r="6333" spans="1:3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</row>
    <row r="6334" spans="1:3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</row>
    <row r="6335" spans="1:3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</row>
    <row r="6336" spans="1:3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</row>
    <row r="6337" spans="1:3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</row>
    <row r="6338" spans="1:3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</row>
    <row r="6339" spans="1:3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</row>
    <row r="6340" spans="1:3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</row>
    <row r="6341" spans="1:3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</row>
    <row r="6342" spans="1:3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</row>
    <row r="6343" spans="1:3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</row>
    <row r="6344" spans="1:3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</row>
    <row r="6345" spans="1:3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</row>
    <row r="6346" spans="1:3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</row>
    <row r="6347" spans="1:3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</row>
    <row r="6348" spans="1:3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</row>
    <row r="6349" spans="1:3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</row>
    <row r="6350" spans="1:3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</row>
    <row r="6351" spans="1:3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</row>
    <row r="6352" spans="1:3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</row>
    <row r="6353" spans="1:3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</row>
    <row r="6354" spans="1:3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</row>
    <row r="6355" spans="1:3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</row>
    <row r="6356" spans="1:3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</row>
    <row r="6357" spans="1:3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</row>
    <row r="6358" spans="1:3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</row>
    <row r="6359" spans="1:3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</row>
    <row r="6360" spans="1:3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</row>
    <row r="6361" spans="1:3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</row>
    <row r="6362" spans="1:3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</row>
    <row r="6363" spans="1:3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</row>
    <row r="6364" spans="1:3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</row>
    <row r="6365" spans="1:3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</row>
    <row r="6366" spans="1:3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</row>
    <row r="6367" spans="1:3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</row>
    <row r="6368" spans="1:3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</row>
    <row r="6369" spans="1:3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</row>
    <row r="6370" spans="1:3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</row>
    <row r="6371" spans="1:3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</row>
    <row r="6372" spans="1:3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</row>
    <row r="6373" spans="1:3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</row>
    <row r="6374" spans="1:3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</row>
    <row r="6375" spans="1:3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</row>
    <row r="6376" spans="1:3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</row>
    <row r="6377" spans="1:3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</row>
    <row r="6378" spans="1:3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</row>
    <row r="6379" spans="1:3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</row>
    <row r="6380" spans="1:3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</row>
    <row r="6381" spans="1:3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</row>
    <row r="6382" spans="1:3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</row>
    <row r="6383" spans="1:3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</row>
    <row r="6384" spans="1:3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</row>
    <row r="6385" spans="1:3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</row>
    <row r="6386" spans="1:3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</row>
    <row r="6387" spans="1:3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</row>
    <row r="6388" spans="1:3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</row>
    <row r="6389" spans="1:3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</row>
    <row r="6390" spans="1:3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</row>
    <row r="6391" spans="1:3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</row>
    <row r="6392" spans="1:3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</row>
    <row r="6393" spans="1:3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</row>
    <row r="6394" spans="1:3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</row>
    <row r="6395" spans="1:3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</row>
    <row r="6396" spans="1:3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</row>
    <row r="6397" spans="1:3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</row>
    <row r="6398" spans="1:3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</row>
    <row r="6399" spans="1:3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</row>
    <row r="6400" spans="1:3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</row>
    <row r="6401" spans="1:3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</row>
    <row r="6402" spans="1:3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</row>
    <row r="6403" spans="1:3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</row>
    <row r="6404" spans="1:3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</row>
    <row r="6405" spans="1:3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</row>
    <row r="6406" spans="1:3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</row>
    <row r="6407" spans="1:3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</row>
    <row r="6408" spans="1:3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</row>
    <row r="6409" spans="1:3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</row>
    <row r="6410" spans="1:3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</row>
    <row r="6411" spans="1:3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</row>
    <row r="6412" spans="1:3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</row>
    <row r="6413" spans="1:3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</row>
    <row r="6414" spans="1:3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</row>
    <row r="6415" spans="1:3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</row>
    <row r="6416" spans="1:3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</row>
    <row r="6417" spans="1:3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</row>
    <row r="6418" spans="1:3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</row>
    <row r="6419" spans="1:3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</row>
    <row r="6420" spans="1:3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</row>
    <row r="6421" spans="1:3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</row>
    <row r="6422" spans="1:3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</row>
    <row r="6423" spans="1:3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</row>
    <row r="6424" spans="1:3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</row>
    <row r="6425" spans="1:3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</row>
    <row r="6426" spans="1:3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</row>
    <row r="6427" spans="1:3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</row>
    <row r="6428" spans="1:3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</row>
    <row r="6429" spans="1:3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</row>
    <row r="6430" spans="1:3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</row>
    <row r="6431" spans="1:3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</row>
    <row r="6432" spans="1:3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</row>
    <row r="6433" spans="1:3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</row>
    <row r="6434" spans="1:3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</row>
    <row r="6435" spans="1:3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</row>
    <row r="6436" spans="1:3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</row>
    <row r="6437" spans="1:3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</row>
    <row r="6438" spans="1:3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</row>
    <row r="6439" spans="1:3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</row>
    <row r="6440" spans="1:3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</row>
    <row r="6441" spans="1:3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</row>
    <row r="6442" spans="1:3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</row>
    <row r="6443" spans="1:3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</row>
    <row r="6444" spans="1:3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</row>
    <row r="6445" spans="1:3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</row>
    <row r="6446" spans="1:3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</row>
    <row r="6447" spans="1:3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</row>
    <row r="6448" spans="1:3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</row>
    <row r="6449" spans="1:3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</row>
    <row r="6450" spans="1:3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</row>
    <row r="6451" spans="1:3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</row>
    <row r="6452" spans="1:3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</row>
    <row r="6453" spans="1:3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</row>
    <row r="6454" spans="1:3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</row>
    <row r="6455" spans="1:3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</row>
    <row r="6456" spans="1:3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</row>
    <row r="6457" spans="1:3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</row>
    <row r="6458" spans="1:3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</row>
    <row r="6459" spans="1:3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</row>
    <row r="6460" spans="1:3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</row>
    <row r="6461" spans="1:3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</row>
    <row r="6462" spans="1:3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</row>
    <row r="6463" spans="1:3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</row>
    <row r="6464" spans="1:3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</row>
    <row r="6465" spans="1:3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</row>
    <row r="6466" spans="1:3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</row>
    <row r="6467" spans="1:3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</row>
    <row r="6468" spans="1:3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</row>
    <row r="6469" spans="1:3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</row>
    <row r="6470" spans="1:3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</row>
    <row r="6471" spans="1:3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</row>
    <row r="6472" spans="1:3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</row>
    <row r="6473" spans="1:3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</row>
    <row r="6474" spans="1:3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</row>
    <row r="6475" spans="1:3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</row>
    <row r="6476" spans="1:3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</row>
    <row r="6477" spans="1:3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</row>
    <row r="6478" spans="1:3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</row>
    <row r="6479" spans="1:3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</row>
    <row r="6480" spans="1:3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</row>
    <row r="6481" spans="1:3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</row>
    <row r="6482" spans="1:3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</row>
    <row r="6483" spans="1:3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</row>
    <row r="6484" spans="1:3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</row>
    <row r="6485" spans="1:3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</row>
    <row r="6486" spans="1:3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</row>
    <row r="6487" spans="1:3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</row>
    <row r="6488" spans="1:3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</row>
    <row r="6489" spans="1:3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</row>
    <row r="6490" spans="1:3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</row>
    <row r="6491" spans="1:3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</row>
    <row r="6492" spans="1:3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</row>
    <row r="6493" spans="1:3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</row>
    <row r="6494" spans="1:3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</row>
    <row r="6495" spans="1:3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</row>
    <row r="6496" spans="1:3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</row>
    <row r="6497" spans="1:3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</row>
    <row r="6498" spans="1:3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</row>
    <row r="6499" spans="1:3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</row>
    <row r="6500" spans="1:3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</row>
    <row r="6501" spans="1:3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</row>
    <row r="6502" spans="1:3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</row>
    <row r="6503" spans="1:3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</row>
    <row r="6504" spans="1:3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</row>
    <row r="6505" spans="1:3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</row>
    <row r="6506" spans="1:3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</row>
    <row r="6507" spans="1:3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</row>
    <row r="6508" spans="1:3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</row>
    <row r="6509" spans="1:3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</row>
    <row r="6510" spans="1:3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</row>
    <row r="6511" spans="1:3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</row>
    <row r="6512" spans="1:3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</row>
    <row r="6513" spans="1:3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</row>
    <row r="6514" spans="1:3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</row>
    <row r="6515" spans="1:3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</row>
    <row r="6516" spans="1:3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</row>
    <row r="6517" spans="1:3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</row>
    <row r="6518" spans="1:3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</row>
    <row r="6519" spans="1:3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</row>
    <row r="6520" spans="1:3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</row>
    <row r="6521" spans="1:3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</row>
    <row r="6522" spans="1:3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</row>
    <row r="6523" spans="1:3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</row>
    <row r="6524" spans="1:3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</row>
    <row r="6525" spans="1:3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</row>
    <row r="6526" spans="1:3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</row>
    <row r="6527" spans="1:3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</row>
    <row r="6528" spans="1:3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</row>
    <row r="6529" spans="1:3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</row>
    <row r="6530" spans="1:3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</row>
    <row r="6531" spans="1:3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</row>
    <row r="6532" spans="1:3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</row>
    <row r="6533" spans="1:3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</row>
    <row r="6534" spans="1:3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</row>
    <row r="6535" spans="1:3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</row>
    <row r="6536" spans="1:3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</row>
    <row r="6537" spans="1:3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</row>
    <row r="6538" spans="1:3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</row>
    <row r="6539" spans="1:3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</row>
    <row r="6540" spans="1:3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</row>
    <row r="6541" spans="1:3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</row>
    <row r="6542" spans="1:3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</row>
    <row r="6543" spans="1:3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</row>
    <row r="6544" spans="1:3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</row>
    <row r="6545" spans="1:3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</row>
    <row r="6546" spans="1:3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</row>
    <row r="6547" spans="1:3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</row>
    <row r="6548" spans="1:3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</row>
    <row r="6549" spans="1:3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</row>
    <row r="6550" spans="1:3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</row>
    <row r="6551" spans="1:3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</row>
    <row r="6552" spans="1:3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</row>
    <row r="6553" spans="1:3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</row>
    <row r="6554" spans="1:3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</row>
    <row r="6555" spans="1:3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</row>
    <row r="6556" spans="1:3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</row>
    <row r="6557" spans="1:3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</row>
    <row r="6558" spans="1:3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</row>
    <row r="6559" spans="1:3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</row>
    <row r="6560" spans="1:3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</row>
    <row r="6561" spans="1:3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</row>
    <row r="6562" spans="1:3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</row>
    <row r="6563" spans="1:3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</row>
    <row r="6564" spans="1:3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</row>
    <row r="6565" spans="1:3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</row>
    <row r="6566" spans="1:3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</row>
    <row r="6567" spans="1:3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</row>
    <row r="6568" spans="1:3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</row>
    <row r="6569" spans="1:3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</row>
    <row r="6570" spans="1:3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</row>
    <row r="6571" spans="1:3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</row>
    <row r="6572" spans="1:3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</row>
    <row r="6573" spans="1:3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</row>
    <row r="6574" spans="1:3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</row>
    <row r="6575" spans="1:3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</row>
    <row r="6576" spans="1:3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</row>
    <row r="6577" spans="1:3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</row>
    <row r="6578" spans="1:3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</row>
    <row r="6579" spans="1:3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</row>
    <row r="6580" spans="1:3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</row>
    <row r="6581" spans="1:3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</row>
    <row r="6582" spans="1:3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</row>
    <row r="6583" spans="1:3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</row>
    <row r="6584" spans="1:3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</row>
    <row r="6585" spans="1:3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</row>
    <row r="6586" spans="1:3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</row>
    <row r="6587" spans="1:3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</row>
    <row r="6588" spans="1:3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</row>
    <row r="6589" spans="1:3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</row>
    <row r="6590" spans="1:3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</row>
    <row r="6591" spans="1:3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</row>
    <row r="6592" spans="1:3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</row>
    <row r="6593" spans="1:3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</row>
    <row r="6594" spans="1:3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</row>
    <row r="6595" spans="1:3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</row>
    <row r="6596" spans="1:3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</row>
    <row r="6597" spans="1:3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</row>
    <row r="6598" spans="1:3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</row>
    <row r="6599" spans="1:3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</row>
    <row r="6600" spans="1:3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</row>
    <row r="6601" spans="1:3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</row>
    <row r="6602" spans="1:3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</row>
    <row r="6603" spans="1:3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</row>
    <row r="6604" spans="1:3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</row>
    <row r="6605" spans="1:3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</row>
    <row r="6606" spans="1:3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</row>
    <row r="6607" spans="1:3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</row>
    <row r="6608" spans="1:3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</row>
    <row r="6609" spans="1:3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</row>
    <row r="6610" spans="1:3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</row>
    <row r="6611" spans="1:3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</row>
    <row r="6612" spans="1:3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</row>
    <row r="6613" spans="1:3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</row>
    <row r="6614" spans="1:3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</row>
    <row r="6615" spans="1:3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</row>
    <row r="6616" spans="1:3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</row>
    <row r="6617" spans="1:3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</row>
    <row r="6618" spans="1:3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</row>
    <row r="6619" spans="1:3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</row>
    <row r="6620" spans="1:3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</row>
    <row r="6621" spans="1:3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</row>
    <row r="6622" spans="1:3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</row>
    <row r="6623" spans="1:3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</row>
    <row r="6624" spans="1:3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</row>
    <row r="6625" spans="1:3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</row>
    <row r="6626" spans="1:3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</row>
    <row r="6627" spans="1:3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</row>
    <row r="6628" spans="1:3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</row>
    <row r="6629" spans="1:3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</row>
    <row r="6630" spans="1:3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</row>
    <row r="6631" spans="1:3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</row>
    <row r="6632" spans="1:3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</row>
    <row r="6633" spans="1:3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</row>
    <row r="6634" spans="1:3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</row>
    <row r="6635" spans="1:3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</row>
    <row r="6636" spans="1:3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</row>
    <row r="6637" spans="1:3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</row>
    <row r="6638" spans="1:3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</row>
    <row r="6639" spans="1:3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</row>
    <row r="6640" spans="1:3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</row>
    <row r="6641" spans="1:3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</row>
    <row r="6642" spans="1:3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</row>
    <row r="6643" spans="1:3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</row>
    <row r="6644" spans="1:3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</row>
    <row r="6645" spans="1:3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</row>
    <row r="6646" spans="1:3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</row>
    <row r="6647" spans="1:3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</row>
    <row r="6648" spans="1:3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</row>
    <row r="6649" spans="1:3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</row>
    <row r="6650" spans="1:3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</row>
    <row r="6651" spans="1:3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</row>
    <row r="6652" spans="1:3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</row>
    <row r="6653" spans="1:3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</row>
    <row r="6654" spans="1:3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</row>
    <row r="6655" spans="1:3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</row>
    <row r="6656" spans="1:3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</row>
    <row r="6657" spans="1:3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</row>
    <row r="6658" spans="1:3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</row>
    <row r="6659" spans="1:3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</row>
    <row r="6660" spans="1:3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</row>
    <row r="6661" spans="1:3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</row>
    <row r="6662" spans="1:3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</row>
    <row r="6663" spans="1:3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</row>
    <row r="6664" spans="1:3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</row>
    <row r="6665" spans="1:3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</row>
    <row r="6666" spans="1:3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</row>
    <row r="6667" spans="1:3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</row>
    <row r="6668" spans="1:3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</row>
    <row r="6669" spans="1:3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</row>
    <row r="6670" spans="1:3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</row>
    <row r="6671" spans="1:3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</row>
    <row r="6672" spans="1:3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</row>
    <row r="6673" spans="1:3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</row>
    <row r="6674" spans="1:3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</row>
    <row r="6675" spans="1:3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</row>
    <row r="6676" spans="1:3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</row>
    <row r="6677" spans="1:3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</row>
    <row r="6678" spans="1:3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</row>
    <row r="6679" spans="1:3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</row>
    <row r="6680" spans="1:3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</row>
    <row r="6681" spans="1:3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</row>
    <row r="6682" spans="1:3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</row>
    <row r="6683" spans="1:3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</row>
    <row r="6684" spans="1:3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</row>
    <row r="6685" spans="1:3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</row>
    <row r="6686" spans="1:3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</row>
    <row r="6687" spans="1:3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</row>
    <row r="6688" spans="1:3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</row>
    <row r="6689" spans="1:3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</row>
    <row r="6690" spans="1:3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</row>
    <row r="6691" spans="1:3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</row>
    <row r="6692" spans="1:3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</row>
    <row r="6693" spans="1:3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</row>
    <row r="6694" spans="1:3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</row>
    <row r="6695" spans="1:3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</row>
    <row r="6696" spans="1:3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</row>
    <row r="6697" spans="1:3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</row>
    <row r="6698" spans="1:3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</row>
    <row r="6699" spans="1:3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</row>
    <row r="6700" spans="1:3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</row>
    <row r="6701" spans="1:3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</row>
    <row r="6702" spans="1:3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</row>
    <row r="6703" spans="1:3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</row>
    <row r="6704" spans="1:3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</row>
    <row r="6705" spans="1:3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</row>
    <row r="6706" spans="1:3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</row>
    <row r="6707" spans="1:3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</row>
    <row r="6708" spans="1:3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</row>
    <row r="6709" spans="1:3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</row>
    <row r="6710" spans="1:3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</row>
    <row r="6711" spans="1:3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</row>
    <row r="6712" spans="1:3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</row>
    <row r="6713" spans="1:3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</row>
    <row r="6714" spans="1:3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</row>
    <row r="6715" spans="1:3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</row>
    <row r="6716" spans="1:3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</row>
    <row r="6717" spans="1:3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</row>
    <row r="6718" spans="1:3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</row>
    <row r="6719" spans="1:3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</row>
    <row r="6720" spans="1:3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</row>
    <row r="6721" spans="1:3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</row>
    <row r="6722" spans="1:3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</row>
    <row r="6723" spans="1:3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</row>
    <row r="6724" spans="1:3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</row>
    <row r="6725" spans="1:3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</row>
    <row r="6726" spans="1:3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</row>
    <row r="6727" spans="1:3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</row>
    <row r="6728" spans="1:3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</row>
    <row r="6729" spans="1:3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</row>
    <row r="6730" spans="1:3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</row>
    <row r="6731" spans="1:3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</row>
    <row r="6732" spans="1:3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</row>
    <row r="6733" spans="1:3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</row>
    <row r="6734" spans="1:3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</row>
    <row r="6735" spans="1:3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</row>
    <row r="6736" spans="1:3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</row>
    <row r="6737" spans="1:3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</row>
    <row r="6738" spans="1:3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</row>
    <row r="6739" spans="1:3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</row>
    <row r="6740" spans="1:3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</row>
    <row r="6741" spans="1:3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</row>
    <row r="6742" spans="1:3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</row>
    <row r="6743" spans="1:3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</row>
    <row r="6744" spans="1:3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</row>
    <row r="6745" spans="1:3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</row>
    <row r="6746" spans="1:3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</row>
    <row r="6747" spans="1:3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</row>
    <row r="6748" spans="1:3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</row>
    <row r="6749" spans="1:3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</row>
    <row r="6750" spans="1:3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</row>
    <row r="6751" spans="1:3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</row>
    <row r="6752" spans="1:3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</row>
    <row r="6753" spans="1:3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</row>
    <row r="6754" spans="1:3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</row>
    <row r="6755" spans="1:3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</row>
    <row r="6756" spans="1:3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</row>
    <row r="6757" spans="1:3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</row>
    <row r="6758" spans="1:3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</row>
    <row r="6759" spans="1:3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</row>
    <row r="6760" spans="1:3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</row>
    <row r="6761" spans="1:3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</row>
    <row r="6762" spans="1:3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</row>
    <row r="6763" spans="1:3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</row>
    <row r="6764" spans="1:3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</row>
    <row r="6765" spans="1:3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</row>
    <row r="6766" spans="1:3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</row>
    <row r="6767" spans="1:3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</row>
    <row r="6768" spans="1:3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</row>
    <row r="6769" spans="1:3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</row>
    <row r="6770" spans="1:3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</row>
    <row r="6771" spans="1:3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</row>
    <row r="6772" spans="1:3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</row>
    <row r="6773" spans="1:3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</row>
    <row r="6774" spans="1:3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</row>
    <row r="6775" spans="1:3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</row>
    <row r="6776" spans="1:3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</row>
    <row r="6777" spans="1:3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</row>
    <row r="6778" spans="1:3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</row>
    <row r="6779" spans="1:3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</row>
    <row r="6780" spans="1:3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</row>
    <row r="6781" spans="1:3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</row>
    <row r="6782" spans="1:3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</row>
    <row r="6783" spans="1:3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</row>
    <row r="6784" spans="1:3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</row>
    <row r="6785" spans="1:3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</row>
    <row r="6786" spans="1:3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</row>
    <row r="6787" spans="1:3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</row>
    <row r="6788" spans="1:3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</row>
    <row r="6789" spans="1:3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</row>
    <row r="6790" spans="1:3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</row>
    <row r="6791" spans="1:3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</row>
    <row r="6792" spans="1:3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</row>
    <row r="6793" spans="1:3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</row>
    <row r="6794" spans="1:3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</row>
    <row r="6795" spans="1:3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</row>
    <row r="6796" spans="1:3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</row>
    <row r="6797" spans="1:3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</row>
    <row r="6798" spans="1:3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</row>
    <row r="6799" spans="1:3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</row>
    <row r="6800" spans="1:3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</row>
    <row r="6801" spans="1:3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</row>
    <row r="6802" spans="1:3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</row>
    <row r="6803" spans="1:3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</row>
    <row r="6804" spans="1:3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</row>
    <row r="6805" spans="1:3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</row>
    <row r="6806" spans="1:3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</row>
    <row r="6807" spans="1:3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</row>
    <row r="6808" spans="1:3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</row>
    <row r="6809" spans="1:3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</row>
    <row r="6810" spans="1:3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</row>
    <row r="6811" spans="1:3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</row>
    <row r="6812" spans="1:3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</row>
    <row r="6813" spans="1:3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</row>
    <row r="6814" spans="1:3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</row>
    <row r="6815" spans="1:3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</row>
    <row r="6816" spans="1:3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</row>
    <row r="6817" spans="1:3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</row>
    <row r="6818" spans="1:3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</row>
    <row r="6819" spans="1:3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</row>
    <row r="6820" spans="1:3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</row>
    <row r="6821" spans="1:3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</row>
    <row r="6822" spans="1:3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</row>
    <row r="6823" spans="1:3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</row>
    <row r="6824" spans="1:3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</row>
    <row r="6825" spans="1:3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</row>
    <row r="6826" spans="1:3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</row>
    <row r="6827" spans="1:3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</row>
    <row r="6828" spans="1:3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</row>
    <row r="6829" spans="1:3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</row>
    <row r="6830" spans="1:3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</row>
    <row r="6831" spans="1:3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</row>
    <row r="6832" spans="1:3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</row>
    <row r="6833" spans="1:3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</row>
    <row r="6834" spans="1:3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</row>
    <row r="6835" spans="1:3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</row>
    <row r="6836" spans="1:3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</row>
    <row r="6837" spans="1:3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</row>
    <row r="6838" spans="1:3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</row>
    <row r="6839" spans="1:3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</row>
    <row r="6840" spans="1:3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</row>
    <row r="6841" spans="1:3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</row>
    <row r="6842" spans="1:3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</row>
    <row r="6843" spans="1:3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</row>
    <row r="6844" spans="1:3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</row>
    <row r="6845" spans="1:3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</row>
    <row r="6846" spans="1:3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</row>
    <row r="6847" spans="1:3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</row>
    <row r="6848" spans="1:3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</row>
    <row r="6849" spans="1:3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</row>
    <row r="6850" spans="1:3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</row>
    <row r="6851" spans="1:3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</row>
    <row r="6852" spans="1:3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</row>
    <row r="6853" spans="1:3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</row>
    <row r="6854" spans="1:3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</row>
    <row r="6855" spans="1:3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</row>
    <row r="6856" spans="1:3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</row>
    <row r="6857" spans="1:3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</row>
    <row r="6858" spans="1:3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</row>
    <row r="6859" spans="1:3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</row>
    <row r="6860" spans="1:3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</row>
    <row r="6861" spans="1:3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</row>
    <row r="6862" spans="1:3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</row>
    <row r="6863" spans="1:3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</row>
    <row r="6864" spans="1:3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</row>
    <row r="6865" spans="1:3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</row>
    <row r="6866" spans="1:3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</row>
    <row r="6867" spans="1:3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</row>
    <row r="6868" spans="1:3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</row>
    <row r="6869" spans="1:3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</row>
    <row r="6870" spans="1:3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</row>
    <row r="6871" spans="1:3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</row>
    <row r="6872" spans="1:3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</row>
    <row r="6873" spans="1:3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</row>
    <row r="6874" spans="1:3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</row>
    <row r="6875" spans="1:3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</row>
    <row r="6876" spans="1:3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</row>
    <row r="6877" spans="1:3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</row>
    <row r="6878" spans="1:3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</row>
    <row r="6879" spans="1:3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</row>
    <row r="6880" spans="1:3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</row>
    <row r="6881" spans="1:3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</row>
    <row r="6882" spans="1:3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</row>
    <row r="6883" spans="1:3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</row>
    <row r="6884" spans="1:3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</row>
    <row r="6885" spans="1:3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</row>
    <row r="6886" spans="1:3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</row>
    <row r="6887" spans="1:3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</row>
    <row r="6888" spans="1:3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</row>
    <row r="6889" spans="1:3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</row>
    <row r="6890" spans="1:3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</row>
    <row r="6891" spans="1:3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</row>
    <row r="6892" spans="1:3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</row>
    <row r="6893" spans="1:3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</row>
    <row r="6894" spans="1:3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</row>
    <row r="6895" spans="1:3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</row>
    <row r="6896" spans="1:3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</row>
    <row r="6897" spans="1:3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</row>
    <row r="6898" spans="1:3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</row>
    <row r="6899" spans="1:3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</row>
    <row r="6900" spans="1:3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</row>
    <row r="6901" spans="1:3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</row>
    <row r="6902" spans="1:3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</row>
    <row r="6903" spans="1:3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</row>
    <row r="6904" spans="1:3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</row>
    <row r="6905" spans="1:3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</row>
    <row r="6906" spans="1:3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</row>
    <row r="6907" spans="1:3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</row>
    <row r="6908" spans="1:3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</row>
    <row r="6909" spans="1:3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</row>
    <row r="6910" spans="1:3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</row>
    <row r="6911" spans="1:3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</row>
    <row r="6912" spans="1:3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</row>
    <row r="6913" spans="1:3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</row>
    <row r="6914" spans="1:3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</row>
    <row r="6915" spans="1:3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</row>
    <row r="6916" spans="1:3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</row>
    <row r="6917" spans="1:3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</row>
    <row r="6918" spans="1:3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</row>
    <row r="6919" spans="1:3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</row>
    <row r="6920" spans="1:3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</row>
    <row r="6921" spans="1:3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</row>
    <row r="6922" spans="1:3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</row>
    <row r="6923" spans="1:3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</row>
    <row r="6924" spans="1:3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</row>
    <row r="6925" spans="1:3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</row>
    <row r="6926" spans="1:3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</row>
    <row r="6927" spans="1:3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</row>
    <row r="6928" spans="1:3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</row>
    <row r="6929" spans="1:3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</row>
    <row r="6930" spans="1:3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</row>
    <row r="6931" spans="1:3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</row>
    <row r="6932" spans="1:3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</row>
    <row r="6933" spans="1:3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</row>
    <row r="6934" spans="1:3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</row>
    <row r="6935" spans="1:3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</row>
    <row r="6936" spans="1:3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</row>
    <row r="6937" spans="1:3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</row>
    <row r="6938" spans="1:3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</row>
    <row r="6939" spans="1:3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</row>
    <row r="6940" spans="1:3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</row>
    <row r="6941" spans="1:3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</row>
    <row r="6942" spans="1:3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</row>
    <row r="6943" spans="1:3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</row>
    <row r="6944" spans="1:3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</row>
    <row r="6945" spans="1:3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</row>
    <row r="6946" spans="1:3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</row>
    <row r="6947" spans="1:3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</row>
    <row r="6948" spans="1:3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</row>
    <row r="6949" spans="1:3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</row>
    <row r="6950" spans="1:3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</row>
    <row r="6951" spans="1:3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</row>
    <row r="6952" spans="1:3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</row>
    <row r="6953" spans="1:3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</row>
    <row r="6954" spans="1:3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</row>
    <row r="6955" spans="1:3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</row>
    <row r="6956" spans="1:3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</row>
    <row r="6957" spans="1:3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</row>
    <row r="6958" spans="1:3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</row>
    <row r="6959" spans="1:3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</row>
    <row r="6960" spans="1:3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</row>
    <row r="6961" spans="1:3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</row>
    <row r="6962" spans="1:3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</row>
    <row r="6963" spans="1:3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</row>
    <row r="6964" spans="1:3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</row>
    <row r="6965" spans="1:3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</row>
    <row r="6966" spans="1:3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</row>
    <row r="6967" spans="1:3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</row>
    <row r="6968" spans="1:3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</row>
    <row r="6969" spans="1:3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</row>
    <row r="6970" spans="1:3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</row>
    <row r="6971" spans="1:3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</row>
    <row r="6972" spans="1:3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</row>
    <row r="6973" spans="1:3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</row>
    <row r="6974" spans="1:3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</row>
    <row r="6975" spans="1:3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</row>
    <row r="6976" spans="1:3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</row>
    <row r="6977" spans="1:3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</row>
    <row r="6978" spans="1:3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</row>
    <row r="6979" spans="1:3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</row>
    <row r="6980" spans="1:3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</row>
    <row r="6981" spans="1:3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</row>
    <row r="6982" spans="1:3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</row>
    <row r="6983" spans="1:3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</row>
    <row r="6984" spans="1:3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</row>
    <row r="6985" spans="1:3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</row>
    <row r="6986" spans="1:3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</row>
    <row r="6987" spans="1:3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</row>
    <row r="6988" spans="1:3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</row>
    <row r="6989" spans="1:3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</row>
    <row r="6990" spans="1:3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</row>
    <row r="6991" spans="1:3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</row>
    <row r="6992" spans="1:3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</row>
    <row r="6993" spans="1:3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</row>
    <row r="6994" spans="1:3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</row>
    <row r="6995" spans="1:3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</row>
    <row r="6996" spans="1:3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</row>
    <row r="6997" spans="1:3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</row>
    <row r="6998" spans="1:3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</row>
    <row r="6999" spans="1:3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</row>
    <row r="7000" spans="1:3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</row>
    <row r="7001" spans="1:3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</row>
    <row r="7002" spans="1:3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</row>
    <row r="7003" spans="1:3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</row>
    <row r="7004" spans="1:3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</row>
    <row r="7005" spans="1:3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</row>
    <row r="7006" spans="1:3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</row>
    <row r="7007" spans="1:3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</row>
    <row r="7008" spans="1:3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</row>
    <row r="7009" spans="1:3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</row>
    <row r="7010" spans="1:3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</row>
    <row r="7011" spans="1:3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</row>
    <row r="7012" spans="1:3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</row>
    <row r="7013" spans="1:3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</row>
    <row r="7014" spans="1:3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</row>
    <row r="7015" spans="1:3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</row>
    <row r="7016" spans="1:3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</row>
    <row r="7017" spans="1:3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</row>
    <row r="7018" spans="1:3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</row>
    <row r="7019" spans="1:3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</row>
    <row r="7020" spans="1:3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</row>
    <row r="7021" spans="1:3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</row>
    <row r="7022" spans="1:3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</row>
    <row r="7023" spans="1:3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</row>
    <row r="7024" spans="1:3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</row>
    <row r="7025" spans="1:3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</row>
    <row r="7026" spans="1:3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</row>
    <row r="7027" spans="1:3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</row>
    <row r="7028" spans="1:3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</row>
    <row r="7029" spans="1:3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</row>
    <row r="7030" spans="1:3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</row>
    <row r="7031" spans="1:3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</row>
    <row r="7032" spans="1:3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</row>
    <row r="7033" spans="1:3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</row>
    <row r="7034" spans="1:3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</row>
    <row r="7035" spans="1:3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</row>
    <row r="7036" spans="1:3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</row>
    <row r="7037" spans="1:3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</row>
    <row r="7038" spans="1:3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</row>
    <row r="7039" spans="1:3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</row>
    <row r="7040" spans="1:3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</row>
    <row r="7041" spans="1:3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</row>
    <row r="7042" spans="1:3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</row>
    <row r="7043" spans="1:3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</row>
    <row r="7044" spans="1:3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</row>
    <row r="7045" spans="1:3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</row>
    <row r="7046" spans="1:3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</row>
    <row r="7047" spans="1:3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</row>
    <row r="7048" spans="1:3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</row>
    <row r="7049" spans="1:3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</row>
    <row r="7050" spans="1:3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</row>
    <row r="7051" spans="1:3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</row>
    <row r="7052" spans="1:3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</row>
    <row r="7053" spans="1:3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</row>
    <row r="7054" spans="1:3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</row>
    <row r="7055" spans="1:3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</row>
    <row r="7056" spans="1:3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</row>
    <row r="7057" spans="1:3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</row>
    <row r="7058" spans="1:3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</row>
    <row r="7059" spans="1:3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</row>
    <row r="7060" spans="1:3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</row>
    <row r="7061" spans="1:3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</row>
    <row r="7062" spans="1:3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</row>
    <row r="7063" spans="1:3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</row>
    <row r="7064" spans="1:3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</row>
    <row r="7065" spans="1:3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</row>
    <row r="7066" spans="1:3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</row>
    <row r="7067" spans="1:3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</row>
    <row r="7068" spans="1:3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</row>
    <row r="7069" spans="1:3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</row>
    <row r="7070" spans="1:3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</row>
    <row r="7071" spans="1:3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</row>
    <row r="7072" spans="1:3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</row>
    <row r="7073" spans="1:3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</row>
    <row r="7074" spans="1:3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</row>
    <row r="7075" spans="1:3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</row>
    <row r="7076" spans="1:3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</row>
    <row r="7077" spans="1:3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</row>
    <row r="7078" spans="1:3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</row>
    <row r="7079" spans="1:3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</row>
    <row r="7080" spans="1:3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</row>
    <row r="7081" spans="1:3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</row>
    <row r="7082" spans="1:3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</row>
    <row r="7083" spans="1:3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</row>
    <row r="7084" spans="1:3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</row>
    <row r="7085" spans="1:3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</row>
    <row r="7086" spans="1:3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</row>
    <row r="7087" spans="1:3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</row>
    <row r="7088" spans="1:3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</row>
    <row r="7089" spans="1:3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</row>
    <row r="7090" spans="1:3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</row>
    <row r="7091" spans="1:3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</row>
    <row r="7092" spans="1:3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</row>
    <row r="7093" spans="1:3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</row>
    <row r="7094" spans="1:3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</row>
    <row r="7095" spans="1:3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</row>
    <row r="7096" spans="1:3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</row>
    <row r="7097" spans="1:3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</row>
    <row r="7098" spans="1:3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</row>
    <row r="7099" spans="1:3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</row>
    <row r="7100" spans="1:3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</row>
    <row r="7101" spans="1:3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</row>
    <row r="7102" spans="1:3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</row>
    <row r="7103" spans="1:3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</row>
    <row r="7104" spans="1:3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</row>
    <row r="7105" spans="1:3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</row>
    <row r="7106" spans="1:3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</row>
    <row r="7107" spans="1:3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</row>
    <row r="7108" spans="1:3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</row>
    <row r="7109" spans="1:3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</row>
    <row r="7110" spans="1:3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</row>
    <row r="7111" spans="1:3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</row>
    <row r="7112" spans="1:3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</row>
    <row r="7113" spans="1:3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</row>
    <row r="7114" spans="1:3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</row>
    <row r="7115" spans="1:3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</row>
    <row r="7116" spans="1:3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</row>
    <row r="7117" spans="1:3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</row>
    <row r="7118" spans="1:3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</row>
    <row r="7119" spans="1:3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</row>
    <row r="7120" spans="1:3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</row>
    <row r="7121" spans="1:3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</row>
    <row r="7122" spans="1:3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</row>
    <row r="7123" spans="1:3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</row>
    <row r="7124" spans="1:3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</row>
    <row r="7125" spans="1:3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</row>
    <row r="7126" spans="1:3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</row>
    <row r="7127" spans="1:3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</row>
    <row r="7128" spans="1:3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</row>
    <row r="7129" spans="1:3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</row>
    <row r="7130" spans="1:3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</row>
    <row r="7131" spans="1:3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</row>
    <row r="7132" spans="1:3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</row>
    <row r="7133" spans="1:3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</row>
    <row r="7134" spans="1:3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</row>
    <row r="7135" spans="1:3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</row>
    <row r="7136" spans="1:3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</row>
    <row r="7137" spans="1:3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</row>
    <row r="7138" spans="1:3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</row>
    <row r="7139" spans="1:3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</row>
    <row r="7140" spans="1:3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</row>
    <row r="7141" spans="1:3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</row>
    <row r="7142" spans="1:3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</row>
    <row r="7143" spans="1:3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</row>
    <row r="7144" spans="1:3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</row>
    <row r="7145" spans="1:3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</row>
    <row r="7146" spans="1:3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</row>
    <row r="7147" spans="1:3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</row>
    <row r="7148" spans="1:3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</row>
    <row r="7149" spans="1:3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</row>
    <row r="7150" spans="1:3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</row>
    <row r="7151" spans="1:3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</row>
    <row r="7152" spans="1:3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</row>
    <row r="7153" spans="1:3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</row>
    <row r="7154" spans="1:3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</row>
    <row r="7155" spans="1:3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</row>
    <row r="7156" spans="1:3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</row>
    <row r="7157" spans="1:3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</row>
    <row r="7158" spans="1:3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</row>
    <row r="7159" spans="1:3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</row>
    <row r="7160" spans="1:3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</row>
    <row r="7161" spans="1:3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</row>
    <row r="7162" spans="1:3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</row>
    <row r="7163" spans="1:3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</row>
    <row r="7164" spans="1:3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</row>
    <row r="7165" spans="1:3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</row>
    <row r="7166" spans="1:3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</row>
    <row r="7167" spans="1:3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</row>
    <row r="7168" spans="1:3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</row>
    <row r="7169" spans="1:3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</row>
    <row r="7170" spans="1:3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</row>
    <row r="7171" spans="1:3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</row>
    <row r="7172" spans="1:3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</row>
    <row r="7173" spans="1:3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</row>
    <row r="7174" spans="1:3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</row>
    <row r="7175" spans="1:3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</row>
    <row r="7176" spans="1:3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</row>
    <row r="7177" spans="1:3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</row>
    <row r="7178" spans="1:3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</row>
    <row r="7179" spans="1:3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</row>
    <row r="7180" spans="1:3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</row>
    <row r="7181" spans="1:3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</row>
    <row r="7182" spans="1:3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</row>
    <row r="7183" spans="1:3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</row>
    <row r="7184" spans="1:3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</row>
    <row r="7185" spans="1:3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</row>
    <row r="7186" spans="1:3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</row>
    <row r="7187" spans="1:3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</row>
    <row r="7188" spans="1:3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</row>
    <row r="7189" spans="1:3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</row>
    <row r="7190" spans="1:3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</row>
    <row r="7191" spans="1:3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</row>
    <row r="7192" spans="1:3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</row>
    <row r="7193" spans="1:3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</row>
    <row r="7194" spans="1:3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</row>
    <row r="7195" spans="1:3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</row>
    <row r="7196" spans="1:3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</row>
    <row r="7197" spans="1:3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</row>
    <row r="7198" spans="1:3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</row>
    <row r="7199" spans="1:3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</row>
    <row r="7200" spans="1:3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</row>
    <row r="7201" spans="1:3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</row>
    <row r="7202" spans="1:3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</row>
    <row r="7203" spans="1:3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</row>
    <row r="7204" spans="1:3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</row>
    <row r="7205" spans="1:3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</row>
    <row r="7206" spans="1:3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</row>
    <row r="7207" spans="1:3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</row>
    <row r="7208" spans="1:3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</row>
    <row r="7209" spans="1:3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</row>
    <row r="7210" spans="1:3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</row>
    <row r="7211" spans="1:3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</row>
    <row r="7212" spans="1:3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</row>
    <row r="7213" spans="1:3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</row>
    <row r="7214" spans="1:3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</row>
    <row r="7215" spans="1:3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</row>
    <row r="7216" spans="1:3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</row>
    <row r="7217" spans="1:3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</row>
    <row r="7218" spans="1:3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</row>
    <row r="7219" spans="1:3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</row>
    <row r="7220" spans="1:3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</row>
    <row r="7221" spans="1:3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</row>
    <row r="7222" spans="1:3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</row>
    <row r="7223" spans="1:3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</row>
    <row r="7224" spans="1:3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</row>
    <row r="7225" spans="1:3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</row>
    <row r="7226" spans="1:3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</row>
    <row r="7227" spans="1:3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</row>
    <row r="7228" spans="1:3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</row>
    <row r="7229" spans="1:3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</row>
    <row r="7230" spans="1:3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</row>
    <row r="7231" spans="1:3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</row>
    <row r="7232" spans="1:3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</row>
    <row r="7233" spans="1:3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</row>
    <row r="7234" spans="1:3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</row>
    <row r="7235" spans="1:3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</row>
    <row r="7236" spans="1:3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</row>
    <row r="7237" spans="1:3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</row>
    <row r="7238" spans="1:3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</row>
    <row r="7239" spans="1:3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</row>
    <row r="7240" spans="1:3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</row>
    <row r="7241" spans="1:3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</row>
    <row r="7242" spans="1:3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</row>
    <row r="7243" spans="1:3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</row>
    <row r="7244" spans="1:3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</row>
    <row r="7245" spans="1:3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</row>
    <row r="7246" spans="1:3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</row>
    <row r="7247" spans="1:3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</row>
    <row r="7248" spans="1:3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</row>
    <row r="7249" spans="1:3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</row>
    <row r="7250" spans="1:3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</row>
    <row r="7251" spans="1:3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</row>
    <row r="7252" spans="1:3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</row>
    <row r="7253" spans="1:3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</row>
    <row r="7254" spans="1:3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</row>
    <row r="7255" spans="1:3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</row>
    <row r="7256" spans="1:3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</row>
    <row r="7257" spans="1:3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</row>
    <row r="7258" spans="1:3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</row>
    <row r="7259" spans="1:3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</row>
    <row r="7260" spans="1:3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</row>
    <row r="7261" spans="1:3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</row>
    <row r="7262" spans="1:3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</row>
    <row r="7263" spans="1:3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</row>
    <row r="7264" spans="1:3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</row>
    <row r="7265" spans="1:3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</row>
    <row r="7266" spans="1:3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</row>
    <row r="7267" spans="1:3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</row>
    <row r="7268" spans="1:3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</row>
    <row r="7269" spans="1:3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</row>
    <row r="7270" spans="1:3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</row>
    <row r="7271" spans="1:3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</row>
    <row r="7272" spans="1:3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</row>
    <row r="7273" spans="1:3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</row>
    <row r="7274" spans="1:3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</row>
    <row r="7275" spans="1:3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</row>
    <row r="7276" spans="1:3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</row>
    <row r="7277" spans="1:3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</row>
    <row r="7278" spans="1:3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</row>
    <row r="7279" spans="1:3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</row>
    <row r="7280" spans="1:3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</row>
    <row r="7281" spans="1:3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</row>
    <row r="7282" spans="1:3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</row>
    <row r="7283" spans="1:3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</row>
    <row r="7284" spans="1:3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</row>
    <row r="7285" spans="1:3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</row>
    <row r="7286" spans="1:3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</row>
    <row r="7287" spans="1:3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</row>
    <row r="7288" spans="1:3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</row>
    <row r="7289" spans="1:3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</row>
    <row r="7290" spans="1:3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</row>
    <row r="7291" spans="1:3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</row>
    <row r="7292" spans="1:3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</row>
    <row r="7293" spans="1:3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</row>
    <row r="7294" spans="1:3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</row>
    <row r="7295" spans="1:3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</row>
    <row r="7296" spans="1:3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</row>
    <row r="7297" spans="1:3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</row>
    <row r="7298" spans="1:3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</row>
    <row r="7299" spans="1:3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</row>
    <row r="7300" spans="1:3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</row>
    <row r="7301" spans="1:3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</row>
    <row r="7302" spans="1:3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</row>
    <row r="7303" spans="1:3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</row>
    <row r="7304" spans="1:3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</row>
    <row r="7305" spans="1:3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</row>
    <row r="7306" spans="1:3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</row>
    <row r="7307" spans="1:3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</row>
    <row r="7308" spans="1:3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</row>
    <row r="7309" spans="1:3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</row>
    <row r="7310" spans="1:3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</row>
    <row r="7311" spans="1:3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</row>
    <row r="7312" spans="1:3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</row>
    <row r="7313" spans="1:3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</row>
    <row r="7314" spans="1:3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</row>
    <row r="7315" spans="1:3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</row>
    <row r="7316" spans="1:3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</row>
    <row r="7317" spans="1:3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</row>
    <row r="7318" spans="1:3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</row>
    <row r="7319" spans="1:3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</row>
    <row r="7320" spans="1:3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</row>
    <row r="7321" spans="1:3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</row>
    <row r="7322" spans="1:3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</row>
    <row r="7323" spans="1:3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</row>
    <row r="7324" spans="1:3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</row>
    <row r="7325" spans="1:3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</row>
    <row r="7326" spans="1:3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</row>
    <row r="7327" spans="1:3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</row>
    <row r="7328" spans="1:3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</row>
    <row r="7329" spans="1:3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</row>
    <row r="7330" spans="1:3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</row>
    <row r="7331" spans="1:3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</row>
    <row r="7332" spans="1:3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</row>
    <row r="7333" spans="1:3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</row>
    <row r="7334" spans="1:3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</row>
    <row r="7335" spans="1:3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</row>
    <row r="7336" spans="1:3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</row>
    <row r="7337" spans="1:3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</row>
    <row r="7338" spans="1:3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</row>
    <row r="7339" spans="1:3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</row>
    <row r="7340" spans="1:3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</row>
    <row r="7341" spans="1:3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</row>
    <row r="7342" spans="1:3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</row>
    <row r="7343" spans="1:3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</row>
    <row r="7344" spans="1:3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</row>
    <row r="7345" spans="1:3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</row>
    <row r="7346" spans="1:3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</row>
    <row r="7347" spans="1:3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</row>
    <row r="7348" spans="1:3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</row>
    <row r="7349" spans="1:3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</row>
    <row r="7350" spans="1:3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</row>
    <row r="7351" spans="1:3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</row>
    <row r="7352" spans="1:3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</row>
    <row r="7353" spans="1:3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</row>
    <row r="7354" spans="1:3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</row>
    <row r="7355" spans="1:3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</row>
    <row r="7356" spans="1:3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</row>
    <row r="7357" spans="1:3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</row>
    <row r="7358" spans="1:3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</row>
    <row r="7359" spans="1:3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</row>
    <row r="7360" spans="1:3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</row>
    <row r="7361" spans="1:3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</row>
    <row r="7362" spans="1:3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</row>
    <row r="7363" spans="1:3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</row>
    <row r="7364" spans="1:3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</row>
    <row r="7365" spans="1:3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</row>
    <row r="7366" spans="1:3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</row>
    <row r="7367" spans="1:3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</row>
    <row r="7368" spans="1:3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</row>
    <row r="7369" spans="1:3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</row>
    <row r="7370" spans="1:3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</row>
    <row r="7371" spans="1:3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</row>
    <row r="7372" spans="1:3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</row>
    <row r="7373" spans="1:3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</row>
    <row r="7374" spans="1:3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</row>
    <row r="7375" spans="1:3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</row>
    <row r="7376" spans="1:3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</row>
    <row r="7377" spans="1:3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</row>
    <row r="7378" spans="1:3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</row>
    <row r="7379" spans="1:3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</row>
    <row r="7380" spans="1:3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</row>
    <row r="7381" spans="1:3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</row>
    <row r="7382" spans="1:3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</row>
    <row r="7383" spans="1:3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</row>
    <row r="7384" spans="1:3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</row>
    <row r="7385" spans="1:3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</row>
    <row r="7386" spans="1:3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</row>
    <row r="7387" spans="1:3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</row>
    <row r="7388" spans="1:3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</row>
    <row r="7389" spans="1:3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</row>
    <row r="7390" spans="1:3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</row>
    <row r="7391" spans="1:3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</row>
    <row r="7392" spans="1:3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</row>
    <row r="7393" spans="1:3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</row>
    <row r="7394" spans="1:3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</row>
    <row r="7395" spans="1:3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</row>
    <row r="7396" spans="1:3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</row>
    <row r="7397" spans="1:3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</row>
    <row r="7398" spans="1:3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</row>
    <row r="7399" spans="1:3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</row>
    <row r="7400" spans="1:3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</row>
    <row r="7401" spans="1:3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</row>
    <row r="7402" spans="1:3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</row>
    <row r="7403" spans="1:3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</row>
    <row r="7404" spans="1:3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</row>
    <row r="7405" spans="1:3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</row>
    <row r="7406" spans="1:3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</row>
    <row r="7407" spans="1:3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</row>
    <row r="7408" spans="1:3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</row>
    <row r="7409" spans="1:3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</row>
    <row r="7410" spans="1:3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</row>
    <row r="7411" spans="1:3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</row>
    <row r="7412" spans="1:3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</row>
    <row r="7413" spans="1:3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</row>
    <row r="7414" spans="1:3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</row>
    <row r="7415" spans="1:3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</row>
    <row r="7416" spans="1:3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</row>
    <row r="7417" spans="1:3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</row>
    <row r="7418" spans="1:3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</row>
    <row r="7419" spans="1:3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</row>
    <row r="7420" spans="1:3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</row>
    <row r="7421" spans="1:3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</row>
    <row r="7422" spans="1:3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</row>
    <row r="7423" spans="1:3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</row>
    <row r="7424" spans="1:3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</row>
    <row r="7425" spans="1:3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</row>
    <row r="7426" spans="1:3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</row>
    <row r="7427" spans="1:3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</row>
    <row r="7428" spans="1:3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</row>
    <row r="7429" spans="1:3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</row>
    <row r="7430" spans="1:3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</row>
    <row r="7431" spans="1:3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</row>
    <row r="7432" spans="1:3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</row>
    <row r="7433" spans="1:3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</row>
    <row r="7434" spans="1:3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</row>
    <row r="7435" spans="1:3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</row>
    <row r="7436" spans="1:3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</row>
    <row r="7437" spans="1:3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</row>
    <row r="7438" spans="1:3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</row>
    <row r="7439" spans="1:3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</row>
    <row r="7440" spans="1:3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</row>
    <row r="7441" spans="1:3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</row>
    <row r="7442" spans="1:3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</row>
    <row r="7443" spans="1:3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</row>
    <row r="7444" spans="1:3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</row>
    <row r="7445" spans="1:3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</row>
    <row r="7446" spans="1:3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</row>
    <row r="7447" spans="1:3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</row>
    <row r="7448" spans="1:3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</row>
    <row r="7449" spans="1:3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</row>
    <row r="7450" spans="1:3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</row>
    <row r="7451" spans="1:3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</row>
    <row r="7452" spans="1:3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</row>
    <row r="7453" spans="1:3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</row>
    <row r="7454" spans="1:3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</row>
    <row r="7455" spans="1:3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</row>
    <row r="7456" spans="1:3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</row>
    <row r="7457" spans="1:3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</row>
    <row r="7458" spans="1:3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</row>
    <row r="7459" spans="1:3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</row>
    <row r="7460" spans="1:3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</row>
    <row r="7461" spans="1:3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</row>
    <row r="7462" spans="1:3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</row>
    <row r="7463" spans="1:3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</row>
    <row r="7464" spans="1:3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</row>
    <row r="7465" spans="1:3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</row>
    <row r="7466" spans="1:3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</row>
    <row r="7467" spans="1:3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</row>
    <row r="7468" spans="1:3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</row>
    <row r="7469" spans="1:3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</row>
    <row r="7470" spans="1:3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</row>
    <row r="7471" spans="1:3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</row>
    <row r="7472" spans="1:3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</row>
    <row r="7473" spans="1:3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</row>
    <row r="7474" spans="1:3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</row>
    <row r="7475" spans="1:3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</row>
    <row r="7476" spans="1:3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</row>
    <row r="7477" spans="1:3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</row>
    <row r="7478" spans="1:3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</row>
    <row r="7479" spans="1:3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</row>
    <row r="7480" spans="1:3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</row>
    <row r="7481" spans="1:3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</row>
    <row r="7482" spans="1:3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</row>
    <row r="7483" spans="1:3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</row>
    <row r="7484" spans="1:3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</row>
    <row r="7485" spans="1:3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</row>
    <row r="7486" spans="1:3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</row>
    <row r="7487" spans="1:3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</row>
    <row r="7488" spans="1:3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</row>
    <row r="7489" spans="1:3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</row>
    <row r="7490" spans="1:3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</row>
    <row r="7491" spans="1:3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</row>
    <row r="7492" spans="1:3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</row>
    <row r="7493" spans="1:3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</row>
    <row r="7494" spans="1:3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</row>
    <row r="7495" spans="1:3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</row>
    <row r="7496" spans="1:3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</row>
    <row r="7497" spans="1:3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</row>
    <row r="7498" spans="1:3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</row>
    <row r="7499" spans="1:3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</row>
    <row r="7500" spans="1:3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</row>
    <row r="7501" spans="1:3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</row>
    <row r="7502" spans="1:3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</row>
    <row r="7503" spans="1:3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</row>
    <row r="7504" spans="1:3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</row>
    <row r="7505" spans="1:3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</row>
    <row r="7506" spans="1:3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</row>
    <row r="7507" spans="1:3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</row>
    <row r="7508" spans="1:3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</row>
    <row r="7509" spans="1:3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</row>
    <row r="7510" spans="1:3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</row>
    <row r="7511" spans="1:3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</row>
    <row r="7512" spans="1:3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</row>
    <row r="7513" spans="1:3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</row>
    <row r="7514" spans="1:3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</row>
    <row r="7515" spans="1:3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</row>
    <row r="7516" spans="1:3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</row>
    <row r="7517" spans="1:3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</row>
    <row r="7518" spans="1:3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</row>
    <row r="7519" spans="1:3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</row>
    <row r="7520" spans="1:3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</row>
    <row r="7521" spans="1:3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</row>
    <row r="7522" spans="1:3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</row>
    <row r="7523" spans="1:3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</row>
    <row r="7524" spans="1:3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</row>
    <row r="7525" spans="1:3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</row>
    <row r="7526" spans="1:3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</row>
    <row r="7527" spans="1:3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</row>
    <row r="7528" spans="1:3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</row>
    <row r="7529" spans="1:3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</row>
    <row r="7530" spans="1:3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</row>
    <row r="7531" spans="1:3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</row>
    <row r="7532" spans="1:3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</row>
    <row r="7533" spans="1:3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</row>
    <row r="7534" spans="1:3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</row>
    <row r="7535" spans="1:3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</row>
    <row r="7536" spans="1:3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</row>
    <row r="7537" spans="1:3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</row>
    <row r="7538" spans="1:3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</row>
    <row r="7539" spans="1:3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</row>
    <row r="7540" spans="1:3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</row>
    <row r="7541" spans="1:3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</row>
    <row r="7542" spans="1:3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</row>
    <row r="7543" spans="1:3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</row>
    <row r="7544" spans="1:3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</row>
    <row r="7545" spans="1:3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</row>
    <row r="7546" spans="1:3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</row>
    <row r="7547" spans="1:3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</row>
    <row r="7548" spans="1:3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</row>
    <row r="7549" spans="1:3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</row>
    <row r="7550" spans="1:3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</row>
    <row r="7551" spans="1:3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</row>
    <row r="7552" spans="1:3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</row>
    <row r="7553" spans="1:3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</row>
    <row r="7554" spans="1:3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</row>
    <row r="7555" spans="1:3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</row>
    <row r="7556" spans="1:3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</row>
    <row r="7557" spans="1:3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</row>
    <row r="7558" spans="1:3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</row>
    <row r="7559" spans="1:3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</row>
    <row r="7560" spans="1:3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</row>
    <row r="7561" spans="1:3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</row>
    <row r="7562" spans="1:3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</row>
    <row r="7563" spans="1:3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</row>
    <row r="7564" spans="1:3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</row>
    <row r="7565" spans="1:3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</row>
    <row r="7566" spans="1:3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</row>
    <row r="7567" spans="1:3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</row>
    <row r="7568" spans="1:3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</row>
    <row r="7569" spans="1:3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</row>
    <row r="7570" spans="1:3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</row>
    <row r="7571" spans="1:3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</row>
    <row r="7572" spans="1:3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</row>
    <row r="7573" spans="1:3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</row>
    <row r="7574" spans="1:3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</row>
    <row r="7575" spans="1:3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</row>
    <row r="7576" spans="1:3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</row>
    <row r="7577" spans="1:3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</row>
    <row r="7578" spans="1:3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</row>
    <row r="7579" spans="1:3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</row>
    <row r="7580" spans="1:3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</row>
    <row r="7581" spans="1:3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</row>
    <row r="7582" spans="1:3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</row>
    <row r="7583" spans="1:3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</row>
    <row r="7584" spans="1:3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</row>
    <row r="7585" spans="1:3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</row>
    <row r="7586" spans="1:3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</row>
    <row r="7587" spans="1:3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</row>
    <row r="7588" spans="1:3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</row>
    <row r="7589" spans="1:3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</row>
    <row r="7590" spans="1:3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</row>
    <row r="7591" spans="1:3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</row>
    <row r="7592" spans="1:3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</row>
    <row r="7593" spans="1:3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</row>
    <row r="7594" spans="1:3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</row>
    <row r="7595" spans="1:3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</row>
    <row r="7596" spans="1:3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</row>
    <row r="7597" spans="1:3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</row>
    <row r="7598" spans="1:3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</row>
    <row r="7599" spans="1:3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</row>
    <row r="7600" spans="1:3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</row>
    <row r="7601" spans="1:3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</row>
    <row r="7602" spans="1:3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</row>
    <row r="7603" spans="1:3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</row>
    <row r="7604" spans="1:3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</row>
    <row r="7605" spans="1:3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</row>
    <row r="7606" spans="1:3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</row>
    <row r="7607" spans="1:3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</row>
    <row r="7608" spans="1:3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</row>
    <row r="7609" spans="1:3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</row>
    <row r="7610" spans="1:3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</row>
    <row r="7611" spans="1:3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</row>
    <row r="7612" spans="1:3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</row>
    <row r="7613" spans="1:3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</row>
    <row r="7614" spans="1:3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</row>
    <row r="7615" spans="1:3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</row>
    <row r="7616" spans="1:3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</row>
    <row r="7617" spans="1:3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</row>
    <row r="7618" spans="1:3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</row>
    <row r="7619" spans="1:3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</row>
    <row r="7620" spans="1:3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</row>
    <row r="7621" spans="1:3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</row>
    <row r="7622" spans="1:3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</row>
    <row r="7623" spans="1:3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</row>
    <row r="7624" spans="1:3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</row>
    <row r="7625" spans="1:3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</row>
    <row r="7626" spans="1:3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</row>
    <row r="7627" spans="1:3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</row>
    <row r="7628" spans="1:3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</row>
    <row r="7629" spans="1:3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</row>
    <row r="7630" spans="1:3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</row>
    <row r="7631" spans="1:3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</row>
    <row r="7632" spans="1:3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</row>
    <row r="7633" spans="1:3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</row>
    <row r="7634" spans="1:3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</row>
    <row r="7635" spans="1:3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</row>
    <row r="7636" spans="1:3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</row>
    <row r="7637" spans="1:3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</row>
    <row r="7638" spans="1:3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</row>
    <row r="7639" spans="1:3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</row>
    <row r="7640" spans="1:3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</row>
    <row r="7641" spans="1:3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</row>
    <row r="7642" spans="1:3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</row>
    <row r="7643" spans="1:3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</row>
    <row r="7644" spans="1:3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</row>
    <row r="7645" spans="1:3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</row>
    <row r="7646" spans="1:3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</row>
    <row r="7647" spans="1:3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</row>
    <row r="7648" spans="1:3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</row>
    <row r="7649" spans="1:3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</row>
    <row r="7650" spans="1:3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</row>
    <row r="7651" spans="1:3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</row>
    <row r="7652" spans="1:3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</row>
    <row r="7653" spans="1:3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</row>
    <row r="7654" spans="1:3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</row>
    <row r="7655" spans="1:3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</row>
    <row r="7656" spans="1:3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</row>
    <row r="7657" spans="1:3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</row>
    <row r="7658" spans="1:3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</row>
    <row r="7659" spans="1:3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</row>
    <row r="7660" spans="1:3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</row>
    <row r="7661" spans="1:3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</row>
    <row r="7662" spans="1:3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</row>
    <row r="7663" spans="1:3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</row>
    <row r="7664" spans="1:3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</row>
    <row r="7665" spans="1:3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</row>
    <row r="7666" spans="1:3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</row>
    <row r="7667" spans="1:3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</row>
    <row r="7668" spans="1:3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</row>
    <row r="7669" spans="1:3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</row>
    <row r="7670" spans="1:3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</row>
    <row r="7671" spans="1:3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</row>
    <row r="7672" spans="1:3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</row>
    <row r="7673" spans="1:3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</row>
    <row r="7674" spans="1:3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</row>
    <row r="7675" spans="1:3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</row>
    <row r="7676" spans="1:3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</row>
    <row r="7677" spans="1:3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</row>
    <row r="7678" spans="1:3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</row>
    <row r="7679" spans="1:3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</row>
    <row r="7680" spans="1:3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</row>
    <row r="7681" spans="1:3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</row>
    <row r="7682" spans="1:3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</row>
    <row r="7683" spans="1:3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</row>
    <row r="7684" spans="1:3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</row>
    <row r="7685" spans="1:3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</row>
    <row r="7686" spans="1:3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</row>
    <row r="7687" spans="1:3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</row>
    <row r="7688" spans="1:3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</row>
    <row r="7689" spans="1:3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</row>
    <row r="7690" spans="1:3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</row>
    <row r="7691" spans="1:3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</row>
    <row r="7692" spans="1:3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</row>
    <row r="7693" spans="1:3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</row>
    <row r="7694" spans="1:3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</row>
    <row r="7695" spans="1:3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</row>
    <row r="7696" spans="1:3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</row>
    <row r="7697" spans="1:3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</row>
    <row r="7698" spans="1:3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</row>
    <row r="7699" spans="1:3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</row>
    <row r="7700" spans="1:3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</row>
    <row r="7701" spans="1:3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</row>
    <row r="7702" spans="1:3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</row>
    <row r="7703" spans="1:3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</row>
    <row r="7704" spans="1:3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</row>
    <row r="7705" spans="1:3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</row>
    <row r="7706" spans="1:3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</row>
    <row r="7707" spans="1:3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</row>
    <row r="7708" spans="1:3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</row>
    <row r="7709" spans="1:3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</row>
    <row r="7710" spans="1:3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</row>
    <row r="7711" spans="1:3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</row>
    <row r="7712" spans="1:3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</row>
    <row r="7713" spans="1:3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</row>
    <row r="7714" spans="1:3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</row>
    <row r="7715" spans="1:3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</row>
    <row r="7716" spans="1:3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</row>
    <row r="7717" spans="1:3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</row>
    <row r="7718" spans="1:3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</row>
    <row r="7719" spans="1:3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</row>
    <row r="7720" spans="1:3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</row>
    <row r="7721" spans="1:3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</row>
    <row r="7722" spans="1:3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</row>
    <row r="7723" spans="1:3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</row>
    <row r="7724" spans="1:3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</row>
    <row r="7725" spans="1:3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</row>
    <row r="7726" spans="1:3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</row>
    <row r="7727" spans="1:3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</row>
    <row r="7728" spans="1:3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</row>
    <row r="7729" spans="1:3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</row>
    <row r="7730" spans="1:3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</row>
    <row r="7731" spans="1:3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</row>
    <row r="7732" spans="1:3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</row>
    <row r="7733" spans="1:3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</row>
    <row r="7734" spans="1:3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</row>
    <row r="7735" spans="1:3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</row>
    <row r="7736" spans="1:3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</row>
    <row r="7737" spans="1:3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</row>
    <row r="7738" spans="1:3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</row>
    <row r="7739" spans="1:3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</row>
    <row r="7740" spans="1:3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</row>
    <row r="7741" spans="1:3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</row>
    <row r="7742" spans="1:3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</row>
    <row r="7743" spans="1:3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</row>
    <row r="7744" spans="1:3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</row>
    <row r="7745" spans="1:3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</row>
    <row r="7746" spans="1:3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</row>
    <row r="7747" spans="1:3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</row>
    <row r="7748" spans="1:3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</row>
    <row r="7749" spans="1:3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</row>
    <row r="7750" spans="1:3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</row>
    <row r="7751" spans="1:3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</row>
    <row r="7752" spans="1:3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</row>
    <row r="7753" spans="1:3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</row>
    <row r="7754" spans="1:3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</row>
    <row r="7755" spans="1:3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</row>
    <row r="7756" spans="1:3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</row>
    <row r="7757" spans="1:3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</row>
    <row r="7758" spans="1:3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</row>
    <row r="7759" spans="1:3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</row>
    <row r="7760" spans="1:3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</row>
    <row r="7761" spans="1:3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</row>
    <row r="7762" spans="1:3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</row>
    <row r="7763" spans="1:3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</row>
    <row r="7764" spans="1:3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</row>
    <row r="7765" spans="1:3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</row>
    <row r="7766" spans="1:3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</row>
    <row r="7767" spans="1:3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</row>
    <row r="7768" spans="1:3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</row>
    <row r="7769" spans="1:3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</row>
    <row r="7770" spans="1:3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</row>
    <row r="7771" spans="1:3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</row>
    <row r="7772" spans="1:3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</row>
    <row r="7773" spans="1:3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</row>
    <row r="7774" spans="1:3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</row>
    <row r="7775" spans="1:3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</row>
    <row r="7776" spans="1:3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</row>
    <row r="7777" spans="1:3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</row>
    <row r="7778" spans="1:3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</row>
    <row r="7779" spans="1:3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</row>
    <row r="7780" spans="1:3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</row>
    <row r="7781" spans="1:3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</row>
    <row r="7782" spans="1:3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</row>
    <row r="7783" spans="1:3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</row>
    <row r="7784" spans="1:3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</row>
    <row r="7785" spans="1:3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</row>
    <row r="7786" spans="1:3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</row>
    <row r="7787" spans="1:3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</row>
    <row r="7788" spans="1:3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</row>
    <row r="7789" spans="1:3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</row>
    <row r="7790" spans="1:3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</row>
    <row r="7791" spans="1:3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</row>
    <row r="7792" spans="1:3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</row>
    <row r="7793" spans="1:3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</row>
    <row r="7794" spans="1:3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</row>
    <row r="7795" spans="1:3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</row>
    <row r="7796" spans="1:3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</row>
    <row r="7797" spans="1:3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</row>
    <row r="7798" spans="1:3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</row>
    <row r="7799" spans="1:3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</row>
    <row r="7800" spans="1:3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</row>
    <row r="7801" spans="1:3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</row>
    <row r="7802" spans="1:3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</row>
    <row r="7803" spans="1:3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</row>
    <row r="7804" spans="1:3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</row>
    <row r="7805" spans="1:3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</row>
    <row r="7806" spans="1:3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</row>
    <row r="7807" spans="1:3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</row>
    <row r="7808" spans="1:3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</row>
    <row r="7809" spans="1:3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</row>
    <row r="7810" spans="1:3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</row>
    <row r="7811" spans="1:3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</row>
    <row r="7812" spans="1:3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</row>
    <row r="7813" spans="1:3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</row>
    <row r="7814" spans="1:3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</row>
    <row r="7815" spans="1:3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</row>
    <row r="7816" spans="1:3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</row>
    <row r="7817" spans="1:3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</row>
    <row r="7818" spans="1:3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</row>
    <row r="7819" spans="1:3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</row>
    <row r="7820" spans="1:3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</row>
    <row r="7821" spans="1:3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</row>
    <row r="7822" spans="1:3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</row>
    <row r="7823" spans="1:3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</row>
    <row r="7824" spans="1:3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</row>
    <row r="7825" spans="1:3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</row>
    <row r="7826" spans="1:3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</row>
    <row r="7827" spans="1:3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</row>
    <row r="7828" spans="1:3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</row>
    <row r="7829" spans="1:3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</row>
    <row r="7830" spans="1:3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</row>
    <row r="7831" spans="1:3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</row>
    <row r="7832" spans="1:3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</row>
    <row r="7833" spans="1:3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</row>
    <row r="7834" spans="1:3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</row>
    <row r="7835" spans="1:3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</row>
    <row r="7836" spans="1:3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</row>
    <row r="7837" spans="1:3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</row>
    <row r="7838" spans="1:3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</row>
    <row r="7839" spans="1:3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</row>
    <row r="7840" spans="1:3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</row>
    <row r="7841" spans="1:3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</row>
    <row r="7842" spans="1:3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</row>
    <row r="7843" spans="1:3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</row>
    <row r="7844" spans="1:3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</row>
    <row r="7845" spans="1:3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</row>
    <row r="7846" spans="1:3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</row>
    <row r="7847" spans="1:3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</row>
    <row r="7848" spans="1:3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</row>
    <row r="7849" spans="1:3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</row>
    <row r="7850" spans="1:3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</row>
    <row r="7851" spans="1:3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</row>
    <row r="7852" spans="1:3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</row>
    <row r="7853" spans="1:3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</row>
    <row r="7854" spans="1:3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</row>
    <row r="7855" spans="1:3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</row>
    <row r="7856" spans="1:3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</row>
    <row r="7857" spans="1:3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</row>
    <row r="7858" spans="1:3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</row>
    <row r="7859" spans="1:3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</row>
    <row r="7860" spans="1:3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</row>
    <row r="7861" spans="1:3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</row>
    <row r="7862" spans="1:3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</row>
    <row r="7863" spans="1:3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</row>
    <row r="7864" spans="1:3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</row>
    <row r="7865" spans="1:3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</row>
    <row r="7866" spans="1:3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</row>
    <row r="7867" spans="1:3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</row>
    <row r="7868" spans="1:3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</row>
    <row r="7869" spans="1:3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</row>
    <row r="7870" spans="1:3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</row>
    <row r="7871" spans="1:3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</row>
    <row r="7872" spans="1:3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</row>
    <row r="7873" spans="1:3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</row>
    <row r="7874" spans="1:3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</row>
    <row r="7875" spans="1:3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</row>
    <row r="7876" spans="1:3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</row>
    <row r="7877" spans="1:3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</row>
    <row r="7878" spans="1:3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</row>
    <row r="7879" spans="1:3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</row>
    <row r="7880" spans="1:3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</row>
    <row r="7881" spans="1:3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</row>
    <row r="7882" spans="1:3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</row>
    <row r="7883" spans="1:3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</row>
    <row r="7884" spans="1:3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</row>
    <row r="7885" spans="1:3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</row>
    <row r="7886" spans="1:3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</row>
    <row r="7887" spans="1:3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</row>
    <row r="7888" spans="1:3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</row>
    <row r="7889" spans="1:3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</row>
    <row r="7890" spans="1:3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</row>
    <row r="7891" spans="1:3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</row>
    <row r="7892" spans="1:3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</row>
    <row r="7893" spans="1:3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</row>
    <row r="7894" spans="1:3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</row>
    <row r="7895" spans="1:3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</row>
    <row r="7896" spans="1:3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</row>
    <row r="7897" spans="1:3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</row>
    <row r="7898" spans="1:3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</row>
    <row r="7899" spans="1:3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</row>
    <row r="7900" spans="1:3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</row>
    <row r="7901" spans="1:3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</row>
    <row r="7902" spans="1:3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</row>
    <row r="7903" spans="1:3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</row>
    <row r="7904" spans="1:3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</row>
  </sheetData>
  <sheetProtection algorithmName="SHA-512" hashValue="WLd04po8nwP6WPV+7mE7jvp8B8QLZaMOVoZuE1mAya75LgtgG+/48mLTYwH3T3dw2g10Vr8NN/Ii0/h88GAaaw==" saltValue="UFeE3H+2rSFOzT3Cywa0dw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TAS Bills October 2023</vt:lpstr>
      <vt:lpstr>TAS Bills April 2023</vt:lpstr>
      <vt:lpstr>TAS Bills October 2022</vt:lpstr>
      <vt:lpstr>TAS Bills April 2022</vt:lpstr>
      <vt:lpstr>TAS Bills October 2021</vt:lpstr>
      <vt:lpstr>TAS Bills April 2021</vt:lpstr>
      <vt:lpstr>TAS Bills October 2020</vt:lpstr>
      <vt:lpstr>TAS Bills April 2020</vt:lpstr>
      <vt:lpstr>TAS Bills October 2019</vt:lpstr>
      <vt:lpstr>TAS Bills April 2019</vt:lpstr>
      <vt:lpstr>TAS Bills October 2018</vt:lpstr>
      <vt:lpstr>TAS Bills April 2018</vt:lpstr>
      <vt:lpstr>TAS Bills October 2017</vt:lpstr>
      <vt:lpstr>TAS Bills April 2017</vt:lpstr>
      <vt:lpstr>TAS Bills April 2016</vt:lpstr>
      <vt:lpstr>TAS Oct 2023</vt:lpstr>
      <vt:lpstr>TAS Apr 2023</vt:lpstr>
      <vt:lpstr>TAS Oct 2022</vt:lpstr>
      <vt:lpstr>TAS Apr 2022</vt:lpstr>
      <vt:lpstr>TAS Oct 2021</vt:lpstr>
      <vt:lpstr>TAS Apr 2021</vt:lpstr>
      <vt:lpstr>TAS Oct 2020</vt:lpstr>
      <vt:lpstr>TAS Apr 2020</vt:lpstr>
      <vt:lpstr>TAS Oct 2019</vt:lpstr>
      <vt:lpstr>TAS Apr 2019</vt:lpstr>
      <vt:lpstr>TAS Oct 2018</vt:lpstr>
      <vt:lpstr>TAS Apr 2018</vt:lpstr>
      <vt:lpstr>TAS Oct 2017</vt:lpstr>
      <vt:lpstr>TAS Apr 2017</vt:lpstr>
      <vt:lpstr>TAS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2016-04-24T04:22:23Z</dcterms:created>
  <dcterms:modified xsi:type="dcterms:W3CDTF">2023-12-07T01:47:23Z</dcterms:modified>
</cp:coreProperties>
</file>